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7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48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49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rawings/drawing50.xml" ContentType="application/vnd.openxmlformats-officedocument.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rawings/drawing51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rawings/drawing52.xml" ContentType="application/vnd.openxmlformats-officedocument.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iagrams/data17.xml" ContentType="application/vnd.openxmlformats-officedocument.drawingml.diagramData+xml"/>
  <Override PartName="/xl/diagrams/layout17.xml" ContentType="application/vnd.openxmlformats-officedocument.drawingml.diagramLayout+xml"/>
  <Override PartName="/xl/diagrams/quickStyle17.xml" ContentType="application/vnd.openxmlformats-officedocument.drawingml.diagramStyle+xml"/>
  <Override PartName="/xl/diagrams/colors17.xml" ContentType="application/vnd.openxmlformats-officedocument.drawingml.diagramColors+xml"/>
  <Override PartName="/xl/diagrams/drawing17.xml" ContentType="application/vnd.ms-office.drawingml.diagramDrawing+xml"/>
  <Override PartName="/xl/diagrams/data18.xml" ContentType="application/vnd.openxmlformats-officedocument.drawingml.diagramData+xml"/>
  <Override PartName="/xl/diagrams/layout18.xml" ContentType="application/vnd.openxmlformats-officedocument.drawingml.diagramLayout+xml"/>
  <Override PartName="/xl/diagrams/quickStyle18.xml" ContentType="application/vnd.openxmlformats-officedocument.drawingml.diagramStyle+xml"/>
  <Override PartName="/xl/diagrams/colors18.xml" ContentType="application/vnd.openxmlformats-officedocument.drawingml.diagramColors+xml"/>
  <Override PartName="/xl/diagrams/drawing18.xml" ContentType="application/vnd.ms-office.drawingml.diagramDrawing+xml"/>
  <Override PartName="/xl/diagrams/data19.xml" ContentType="application/vnd.openxmlformats-officedocument.drawingml.diagramData+xml"/>
  <Override PartName="/xl/diagrams/layout19.xml" ContentType="application/vnd.openxmlformats-officedocument.drawingml.diagramLayout+xml"/>
  <Override PartName="/xl/diagrams/quickStyle19.xml" ContentType="application/vnd.openxmlformats-officedocument.drawingml.diagramStyle+xml"/>
  <Override PartName="/xl/diagrams/colors19.xml" ContentType="application/vnd.openxmlformats-officedocument.drawingml.diagramColors+xml"/>
  <Override PartName="/xl/diagrams/drawing19.xml" ContentType="application/vnd.ms-office.drawingml.diagramDrawing+xml"/>
  <Override PartName="/xl/diagrams/data20.xml" ContentType="application/vnd.openxmlformats-officedocument.drawingml.diagramData+xml"/>
  <Override PartName="/xl/diagrams/layout20.xml" ContentType="application/vnd.openxmlformats-officedocument.drawingml.diagramLayout+xml"/>
  <Override PartName="/xl/diagrams/quickStyle20.xml" ContentType="application/vnd.openxmlformats-officedocument.drawingml.diagramStyle+xml"/>
  <Override PartName="/xl/diagrams/colors20.xml" ContentType="application/vnd.openxmlformats-officedocument.drawingml.diagramColors+xml"/>
  <Override PartName="/xl/diagrams/drawing20.xml" ContentType="application/vnd.ms-office.drawingml.diagramDrawing+xml"/>
  <Override PartName="/xl/diagrams/data21.xml" ContentType="application/vnd.openxmlformats-officedocument.drawingml.diagramData+xml"/>
  <Override PartName="/xl/diagrams/layout21.xml" ContentType="application/vnd.openxmlformats-officedocument.drawingml.diagramLayout+xml"/>
  <Override PartName="/xl/diagrams/quickStyle21.xml" ContentType="application/vnd.openxmlformats-officedocument.drawingml.diagramStyle+xml"/>
  <Override PartName="/xl/diagrams/colors21.xml" ContentType="application/vnd.openxmlformats-officedocument.drawingml.diagramColors+xml"/>
  <Override PartName="/xl/diagrams/drawing21.xml" ContentType="application/vnd.ms-office.drawingml.diagramDrawing+xml"/>
  <Override PartName="/xl/diagrams/data22.xml" ContentType="application/vnd.openxmlformats-officedocument.drawingml.diagramData+xml"/>
  <Override PartName="/xl/diagrams/layout22.xml" ContentType="application/vnd.openxmlformats-officedocument.drawingml.diagramLayout+xml"/>
  <Override PartName="/xl/diagrams/quickStyle22.xml" ContentType="application/vnd.openxmlformats-officedocument.drawingml.diagramStyle+xml"/>
  <Override PartName="/xl/diagrams/colors22.xml" ContentType="application/vnd.openxmlformats-officedocument.drawingml.diagramColors+xml"/>
  <Override PartName="/xl/diagrams/drawing22.xml" ContentType="application/vnd.ms-office.drawingml.diagramDrawing+xml"/>
  <Override PartName="/xl/drawings/drawing53.xml" ContentType="application/vnd.openxmlformats-officedocument.drawing+xml"/>
  <Override PartName="/xl/diagrams/data23.xml" ContentType="application/vnd.openxmlformats-officedocument.drawingml.diagramData+xml"/>
  <Override PartName="/xl/diagrams/layout23.xml" ContentType="application/vnd.openxmlformats-officedocument.drawingml.diagramLayout+xml"/>
  <Override PartName="/xl/diagrams/quickStyle23.xml" ContentType="application/vnd.openxmlformats-officedocument.drawingml.diagramStyle+xml"/>
  <Override PartName="/xl/diagrams/colors23.xml" ContentType="application/vnd.openxmlformats-officedocument.drawingml.diagramColors+xml"/>
  <Override PartName="/xl/diagrams/drawing23.xml" ContentType="application/vnd.ms-office.drawingml.diagramDrawing+xml"/>
  <Override PartName="/xl/diagrams/data24.xml" ContentType="application/vnd.openxmlformats-officedocument.drawingml.diagramData+xml"/>
  <Override PartName="/xl/diagrams/layout24.xml" ContentType="application/vnd.openxmlformats-officedocument.drawingml.diagramLayout+xml"/>
  <Override PartName="/xl/diagrams/quickStyle24.xml" ContentType="application/vnd.openxmlformats-officedocument.drawingml.diagramStyle+xml"/>
  <Override PartName="/xl/diagrams/colors24.xml" ContentType="application/vnd.openxmlformats-officedocument.drawingml.diagramColors+xml"/>
  <Override PartName="/xl/diagrams/drawing24.xml" ContentType="application/vnd.ms-office.drawingml.diagramDrawing+xml"/>
  <Override PartName="/xl/diagrams/data25.xml" ContentType="application/vnd.openxmlformats-officedocument.drawingml.diagramData+xml"/>
  <Override PartName="/xl/diagrams/layout25.xml" ContentType="application/vnd.openxmlformats-officedocument.drawingml.diagramLayout+xml"/>
  <Override PartName="/xl/diagrams/quickStyle25.xml" ContentType="application/vnd.openxmlformats-officedocument.drawingml.diagramStyle+xml"/>
  <Override PartName="/xl/diagrams/colors25.xml" ContentType="application/vnd.openxmlformats-officedocument.drawingml.diagramColors+xml"/>
  <Override PartName="/xl/diagrams/drawing25.xml" ContentType="application/vnd.ms-office.drawingml.diagramDrawing+xml"/>
  <Override PartName="/xl/diagrams/data26.xml" ContentType="application/vnd.openxmlformats-officedocument.drawingml.diagramData+xml"/>
  <Override PartName="/xl/diagrams/layout26.xml" ContentType="application/vnd.openxmlformats-officedocument.drawingml.diagramLayout+xml"/>
  <Override PartName="/xl/diagrams/quickStyle26.xml" ContentType="application/vnd.openxmlformats-officedocument.drawingml.diagramStyle+xml"/>
  <Override PartName="/xl/diagrams/colors26.xml" ContentType="application/vnd.openxmlformats-officedocument.drawingml.diagramColors+xml"/>
  <Override PartName="/xl/diagrams/drawing26.xml" ContentType="application/vnd.ms-office.drawingml.diagramDrawing+xml"/>
  <Override PartName="/xl/diagrams/data27.xml" ContentType="application/vnd.openxmlformats-officedocument.drawingml.diagramData+xml"/>
  <Override PartName="/xl/diagrams/layout27.xml" ContentType="application/vnd.openxmlformats-officedocument.drawingml.diagramLayout+xml"/>
  <Override PartName="/xl/diagrams/quickStyle27.xml" ContentType="application/vnd.openxmlformats-officedocument.drawingml.diagramStyle+xml"/>
  <Override PartName="/xl/diagrams/colors27.xml" ContentType="application/vnd.openxmlformats-officedocument.drawingml.diagramColors+xml"/>
  <Override PartName="/xl/diagrams/drawing27.xml" ContentType="application/vnd.ms-office.drawingml.diagramDrawing+xml"/>
  <Override PartName="/xl/diagrams/data28.xml" ContentType="application/vnd.openxmlformats-officedocument.drawingml.diagramData+xml"/>
  <Override PartName="/xl/diagrams/layout28.xml" ContentType="application/vnd.openxmlformats-officedocument.drawingml.diagramLayout+xml"/>
  <Override PartName="/xl/diagrams/quickStyle28.xml" ContentType="application/vnd.openxmlformats-officedocument.drawingml.diagramStyle+xml"/>
  <Override PartName="/xl/diagrams/colors28.xml" ContentType="application/vnd.openxmlformats-officedocument.drawingml.diagramColors+xml"/>
  <Override PartName="/xl/diagrams/drawing28.xml" ContentType="application/vnd.ms-office.drawingml.diagramDrawing+xml"/>
  <Override PartName="/xl/drawings/drawing54.xml" ContentType="application/vnd.openxmlformats-officedocument.drawing+xml"/>
  <Override PartName="/xl/diagrams/data29.xml" ContentType="application/vnd.openxmlformats-officedocument.drawingml.diagramData+xml"/>
  <Override PartName="/xl/diagrams/layout29.xml" ContentType="application/vnd.openxmlformats-officedocument.drawingml.diagramLayout+xml"/>
  <Override PartName="/xl/diagrams/quickStyle29.xml" ContentType="application/vnd.openxmlformats-officedocument.drawingml.diagramStyle+xml"/>
  <Override PartName="/xl/diagrams/colors29.xml" ContentType="application/vnd.openxmlformats-officedocument.drawingml.diagramColors+xml"/>
  <Override PartName="/xl/diagrams/drawing29.xml" ContentType="application/vnd.ms-office.drawingml.diagramDrawing+xml"/>
  <Override PartName="/xl/diagrams/data30.xml" ContentType="application/vnd.openxmlformats-officedocument.drawingml.diagramData+xml"/>
  <Override PartName="/xl/diagrams/layout30.xml" ContentType="application/vnd.openxmlformats-officedocument.drawingml.diagramLayout+xml"/>
  <Override PartName="/xl/diagrams/quickStyle30.xml" ContentType="application/vnd.openxmlformats-officedocument.drawingml.diagramStyle+xml"/>
  <Override PartName="/xl/diagrams/colors30.xml" ContentType="application/vnd.openxmlformats-officedocument.drawingml.diagramColors+xml"/>
  <Override PartName="/xl/diagrams/drawing30.xml" ContentType="application/vnd.ms-office.drawingml.diagramDrawing+xml"/>
  <Override PartName="/xl/diagrams/data31.xml" ContentType="application/vnd.openxmlformats-officedocument.drawingml.diagramData+xml"/>
  <Override PartName="/xl/diagrams/layout31.xml" ContentType="application/vnd.openxmlformats-officedocument.drawingml.diagramLayout+xml"/>
  <Override PartName="/xl/diagrams/quickStyle31.xml" ContentType="application/vnd.openxmlformats-officedocument.drawingml.diagramStyle+xml"/>
  <Override PartName="/xl/diagrams/colors31.xml" ContentType="application/vnd.openxmlformats-officedocument.drawingml.diagramColors+xml"/>
  <Override PartName="/xl/diagrams/drawing31.xml" ContentType="application/vnd.ms-office.drawingml.diagramDrawing+xml"/>
  <Override PartName="/xl/diagrams/data32.xml" ContentType="application/vnd.openxmlformats-officedocument.drawingml.diagramData+xml"/>
  <Override PartName="/xl/diagrams/layout32.xml" ContentType="application/vnd.openxmlformats-officedocument.drawingml.diagramLayout+xml"/>
  <Override PartName="/xl/diagrams/quickStyle32.xml" ContentType="application/vnd.openxmlformats-officedocument.drawingml.diagramStyle+xml"/>
  <Override PartName="/xl/diagrams/colors32.xml" ContentType="application/vnd.openxmlformats-officedocument.drawingml.diagramColors+xml"/>
  <Override PartName="/xl/diagrams/drawing32.xml" ContentType="application/vnd.ms-office.drawingml.diagramDrawing+xml"/>
  <Override PartName="/xl/diagrams/data33.xml" ContentType="application/vnd.openxmlformats-officedocument.drawingml.diagramData+xml"/>
  <Override PartName="/xl/diagrams/layout33.xml" ContentType="application/vnd.openxmlformats-officedocument.drawingml.diagramLayout+xml"/>
  <Override PartName="/xl/diagrams/quickStyle33.xml" ContentType="application/vnd.openxmlformats-officedocument.drawingml.diagramStyle+xml"/>
  <Override PartName="/xl/diagrams/colors33.xml" ContentType="application/vnd.openxmlformats-officedocument.drawingml.diagramColors+xml"/>
  <Override PartName="/xl/diagrams/drawing33.xml" ContentType="application/vnd.ms-office.drawingml.diagramDrawing+xml"/>
  <Override PartName="/xl/diagrams/data34.xml" ContentType="application/vnd.openxmlformats-officedocument.drawingml.diagramData+xml"/>
  <Override PartName="/xl/diagrams/layout34.xml" ContentType="application/vnd.openxmlformats-officedocument.drawingml.diagramLayout+xml"/>
  <Override PartName="/xl/diagrams/quickStyle34.xml" ContentType="application/vnd.openxmlformats-officedocument.drawingml.diagramStyle+xml"/>
  <Override PartName="/xl/diagrams/colors34.xml" ContentType="application/vnd.openxmlformats-officedocument.drawingml.diagramColors+xml"/>
  <Override PartName="/xl/diagrams/drawing34.xml" ContentType="application/vnd.ms-office.drawingml.diagramDrawing+xml"/>
  <Override PartName="/xl/drawings/drawing55.xml" ContentType="application/vnd.openxmlformats-officedocument.drawing+xml"/>
  <Override PartName="/xl/diagrams/data35.xml" ContentType="application/vnd.openxmlformats-officedocument.drawingml.diagramData+xml"/>
  <Override PartName="/xl/diagrams/layout35.xml" ContentType="application/vnd.openxmlformats-officedocument.drawingml.diagramLayout+xml"/>
  <Override PartName="/xl/diagrams/quickStyle35.xml" ContentType="application/vnd.openxmlformats-officedocument.drawingml.diagramStyle+xml"/>
  <Override PartName="/xl/diagrams/colors35.xml" ContentType="application/vnd.openxmlformats-officedocument.drawingml.diagramColors+xml"/>
  <Override PartName="/xl/diagrams/drawing35.xml" ContentType="application/vnd.ms-office.drawingml.diagramDrawing+xml"/>
  <Override PartName="/xl/diagrams/data36.xml" ContentType="application/vnd.openxmlformats-officedocument.drawingml.diagramData+xml"/>
  <Override PartName="/xl/diagrams/layout36.xml" ContentType="application/vnd.openxmlformats-officedocument.drawingml.diagramLayout+xml"/>
  <Override PartName="/xl/diagrams/quickStyle36.xml" ContentType="application/vnd.openxmlformats-officedocument.drawingml.diagramStyle+xml"/>
  <Override PartName="/xl/diagrams/colors36.xml" ContentType="application/vnd.openxmlformats-officedocument.drawingml.diagramColors+xml"/>
  <Override PartName="/xl/diagrams/drawing36.xml" ContentType="application/vnd.ms-office.drawingml.diagramDrawing+xml"/>
  <Override PartName="/xl/diagrams/data37.xml" ContentType="application/vnd.openxmlformats-officedocument.drawingml.diagramData+xml"/>
  <Override PartName="/xl/diagrams/layout37.xml" ContentType="application/vnd.openxmlformats-officedocument.drawingml.diagramLayout+xml"/>
  <Override PartName="/xl/diagrams/quickStyle37.xml" ContentType="application/vnd.openxmlformats-officedocument.drawingml.diagramStyle+xml"/>
  <Override PartName="/xl/diagrams/colors37.xml" ContentType="application/vnd.openxmlformats-officedocument.drawingml.diagramColors+xml"/>
  <Override PartName="/xl/diagrams/drawing37.xml" ContentType="application/vnd.ms-office.drawingml.diagramDrawing+xml"/>
  <Override PartName="/xl/diagrams/data38.xml" ContentType="application/vnd.openxmlformats-officedocument.drawingml.diagramData+xml"/>
  <Override PartName="/xl/diagrams/layout38.xml" ContentType="application/vnd.openxmlformats-officedocument.drawingml.diagramLayout+xml"/>
  <Override PartName="/xl/diagrams/quickStyle38.xml" ContentType="application/vnd.openxmlformats-officedocument.drawingml.diagramStyle+xml"/>
  <Override PartName="/xl/diagrams/colors38.xml" ContentType="application/vnd.openxmlformats-officedocument.drawingml.diagramColors+xml"/>
  <Override PartName="/xl/diagrams/drawing38.xml" ContentType="application/vnd.ms-office.drawingml.diagramDrawing+xml"/>
  <Override PartName="/xl/diagrams/data39.xml" ContentType="application/vnd.openxmlformats-officedocument.drawingml.diagramData+xml"/>
  <Override PartName="/xl/diagrams/layout39.xml" ContentType="application/vnd.openxmlformats-officedocument.drawingml.diagramLayout+xml"/>
  <Override PartName="/xl/diagrams/quickStyle39.xml" ContentType="application/vnd.openxmlformats-officedocument.drawingml.diagramStyle+xml"/>
  <Override PartName="/xl/diagrams/colors39.xml" ContentType="application/vnd.openxmlformats-officedocument.drawingml.diagramColors+xml"/>
  <Override PartName="/xl/diagrams/drawing39.xml" ContentType="application/vnd.ms-office.drawingml.diagramDrawing+xml"/>
  <Override PartName="/xl/diagrams/data40.xml" ContentType="application/vnd.openxmlformats-officedocument.drawingml.diagramData+xml"/>
  <Override PartName="/xl/diagrams/layout40.xml" ContentType="application/vnd.openxmlformats-officedocument.drawingml.diagramLayout+xml"/>
  <Override PartName="/xl/diagrams/quickStyle40.xml" ContentType="application/vnd.openxmlformats-officedocument.drawingml.diagramStyle+xml"/>
  <Override PartName="/xl/diagrams/colors40.xml" ContentType="application/vnd.openxmlformats-officedocument.drawingml.diagramColors+xml"/>
  <Override PartName="/xl/diagrams/drawing40.xml" ContentType="application/vnd.ms-office.drawingml.diagramDrawing+xml"/>
  <Override PartName="/xl/drawings/drawing56.xml" ContentType="application/vnd.openxmlformats-officedocument.drawing+xml"/>
  <Override PartName="/xl/diagrams/data41.xml" ContentType="application/vnd.openxmlformats-officedocument.drawingml.diagramData+xml"/>
  <Override PartName="/xl/diagrams/layout41.xml" ContentType="application/vnd.openxmlformats-officedocument.drawingml.diagramLayout+xml"/>
  <Override PartName="/xl/diagrams/quickStyle41.xml" ContentType="application/vnd.openxmlformats-officedocument.drawingml.diagramStyle+xml"/>
  <Override PartName="/xl/diagrams/colors41.xml" ContentType="application/vnd.openxmlformats-officedocument.drawingml.diagramColors+xml"/>
  <Override PartName="/xl/diagrams/drawing41.xml" ContentType="application/vnd.ms-office.drawingml.diagramDrawing+xml"/>
  <Override PartName="/xl/diagrams/data42.xml" ContentType="application/vnd.openxmlformats-officedocument.drawingml.diagramData+xml"/>
  <Override PartName="/xl/diagrams/layout42.xml" ContentType="application/vnd.openxmlformats-officedocument.drawingml.diagramLayout+xml"/>
  <Override PartName="/xl/diagrams/quickStyle42.xml" ContentType="application/vnd.openxmlformats-officedocument.drawingml.diagramStyle+xml"/>
  <Override PartName="/xl/diagrams/colors42.xml" ContentType="application/vnd.openxmlformats-officedocument.drawingml.diagramColors+xml"/>
  <Override PartName="/xl/diagrams/drawing42.xml" ContentType="application/vnd.ms-office.drawingml.diagramDrawing+xml"/>
  <Override PartName="/xl/diagrams/data43.xml" ContentType="application/vnd.openxmlformats-officedocument.drawingml.diagramData+xml"/>
  <Override PartName="/xl/diagrams/layout43.xml" ContentType="application/vnd.openxmlformats-officedocument.drawingml.diagramLayout+xml"/>
  <Override PartName="/xl/diagrams/quickStyle43.xml" ContentType="application/vnd.openxmlformats-officedocument.drawingml.diagramStyle+xml"/>
  <Override PartName="/xl/diagrams/colors43.xml" ContentType="application/vnd.openxmlformats-officedocument.drawingml.diagramColors+xml"/>
  <Override PartName="/xl/diagrams/drawing43.xml" ContentType="application/vnd.ms-office.drawingml.diagramDrawing+xml"/>
  <Override PartName="/xl/diagrams/data44.xml" ContentType="application/vnd.openxmlformats-officedocument.drawingml.diagramData+xml"/>
  <Override PartName="/xl/diagrams/layout44.xml" ContentType="application/vnd.openxmlformats-officedocument.drawingml.diagramLayout+xml"/>
  <Override PartName="/xl/diagrams/quickStyle44.xml" ContentType="application/vnd.openxmlformats-officedocument.drawingml.diagramStyle+xml"/>
  <Override PartName="/xl/diagrams/colors44.xml" ContentType="application/vnd.openxmlformats-officedocument.drawingml.diagramColors+xml"/>
  <Override PartName="/xl/diagrams/drawing44.xml" ContentType="application/vnd.ms-office.drawingml.diagramDrawing+xml"/>
  <Override PartName="/xl/diagrams/data45.xml" ContentType="application/vnd.openxmlformats-officedocument.drawingml.diagramData+xml"/>
  <Override PartName="/xl/diagrams/layout45.xml" ContentType="application/vnd.openxmlformats-officedocument.drawingml.diagramLayout+xml"/>
  <Override PartName="/xl/diagrams/quickStyle45.xml" ContentType="application/vnd.openxmlformats-officedocument.drawingml.diagramStyle+xml"/>
  <Override PartName="/xl/diagrams/colors45.xml" ContentType="application/vnd.openxmlformats-officedocument.drawingml.diagramColors+xml"/>
  <Override PartName="/xl/diagrams/drawing45.xml" ContentType="application/vnd.ms-office.drawingml.diagramDrawing+xml"/>
  <Override PartName="/xl/diagrams/data46.xml" ContentType="application/vnd.openxmlformats-officedocument.drawingml.diagramData+xml"/>
  <Override PartName="/xl/diagrams/layout46.xml" ContentType="application/vnd.openxmlformats-officedocument.drawingml.diagramLayout+xml"/>
  <Override PartName="/xl/diagrams/quickStyle46.xml" ContentType="application/vnd.openxmlformats-officedocument.drawingml.diagramStyle+xml"/>
  <Override PartName="/xl/diagrams/colors46.xml" ContentType="application/vnd.openxmlformats-officedocument.drawingml.diagramColors+xml"/>
  <Override PartName="/xl/diagrams/drawing46.xml" ContentType="application/vnd.ms-office.drawingml.diagramDrawing+xml"/>
  <Override PartName="/xl/diagrams/data47.xml" ContentType="application/vnd.openxmlformats-officedocument.drawingml.diagramData+xml"/>
  <Override PartName="/xl/diagrams/layout47.xml" ContentType="application/vnd.openxmlformats-officedocument.drawingml.diagramLayout+xml"/>
  <Override PartName="/xl/diagrams/quickStyle47.xml" ContentType="application/vnd.openxmlformats-officedocument.drawingml.diagramStyle+xml"/>
  <Override PartName="/xl/diagrams/colors47.xml" ContentType="application/vnd.openxmlformats-officedocument.drawingml.diagramColors+xml"/>
  <Override PartName="/xl/diagrams/drawing47.xml" ContentType="application/vnd.ms-office.drawingml.diagramDrawing+xml"/>
  <Override PartName="/xl/diagrams/data48.xml" ContentType="application/vnd.openxmlformats-officedocument.drawingml.diagramData+xml"/>
  <Override PartName="/xl/diagrams/layout48.xml" ContentType="application/vnd.openxmlformats-officedocument.drawingml.diagramLayout+xml"/>
  <Override PartName="/xl/diagrams/quickStyle48.xml" ContentType="application/vnd.openxmlformats-officedocument.drawingml.diagramStyle+xml"/>
  <Override PartName="/xl/diagrams/colors48.xml" ContentType="application/vnd.openxmlformats-officedocument.drawingml.diagramColors+xml"/>
  <Override PartName="/xl/diagrams/drawing48.xml" ContentType="application/vnd.ms-office.drawingml.diagramDrawing+xml"/>
  <Override PartName="/xl/diagrams/data49.xml" ContentType="application/vnd.openxmlformats-officedocument.drawingml.diagramData+xml"/>
  <Override PartName="/xl/diagrams/layout49.xml" ContentType="application/vnd.openxmlformats-officedocument.drawingml.diagramLayout+xml"/>
  <Override PartName="/xl/diagrams/quickStyle49.xml" ContentType="application/vnd.openxmlformats-officedocument.drawingml.diagramStyle+xml"/>
  <Override PartName="/xl/diagrams/colors49.xml" ContentType="application/vnd.openxmlformats-officedocument.drawingml.diagramColors+xml"/>
  <Override PartName="/xl/diagrams/drawing49.xml" ContentType="application/vnd.ms-office.drawingml.diagramDrawing+xml"/>
  <Override PartName="/xl/diagrams/data50.xml" ContentType="application/vnd.openxmlformats-officedocument.drawingml.diagramData+xml"/>
  <Override PartName="/xl/diagrams/layout50.xml" ContentType="application/vnd.openxmlformats-officedocument.drawingml.diagramLayout+xml"/>
  <Override PartName="/xl/diagrams/quickStyle50.xml" ContentType="application/vnd.openxmlformats-officedocument.drawingml.diagramStyle+xml"/>
  <Override PartName="/xl/diagrams/colors50.xml" ContentType="application/vnd.openxmlformats-officedocument.drawingml.diagramColors+xml"/>
  <Override PartName="/xl/diagrams/drawing50.xml" ContentType="application/vnd.ms-office.drawingml.diagramDrawing+xml"/>
  <Override PartName="/xl/drawings/drawing57.xml" ContentType="application/vnd.openxmlformats-officedocument.drawing+xml"/>
  <Override PartName="/xl/diagrams/data51.xml" ContentType="application/vnd.openxmlformats-officedocument.drawingml.diagramData+xml"/>
  <Override PartName="/xl/diagrams/layout51.xml" ContentType="application/vnd.openxmlformats-officedocument.drawingml.diagramLayout+xml"/>
  <Override PartName="/xl/diagrams/quickStyle51.xml" ContentType="application/vnd.openxmlformats-officedocument.drawingml.diagramStyle+xml"/>
  <Override PartName="/xl/diagrams/colors51.xml" ContentType="application/vnd.openxmlformats-officedocument.drawingml.diagramColors+xml"/>
  <Override PartName="/xl/diagrams/drawing51.xml" ContentType="application/vnd.ms-office.drawingml.diagramDrawing+xml"/>
  <Override PartName="/xl/diagrams/data52.xml" ContentType="application/vnd.openxmlformats-officedocument.drawingml.diagramData+xml"/>
  <Override PartName="/xl/diagrams/layout52.xml" ContentType="application/vnd.openxmlformats-officedocument.drawingml.diagramLayout+xml"/>
  <Override PartName="/xl/diagrams/quickStyle52.xml" ContentType="application/vnd.openxmlformats-officedocument.drawingml.diagramStyle+xml"/>
  <Override PartName="/xl/diagrams/colors52.xml" ContentType="application/vnd.openxmlformats-officedocument.drawingml.diagramColors+xml"/>
  <Override PartName="/xl/diagrams/drawing52.xml" ContentType="application/vnd.ms-office.drawingml.diagramDrawing+xml"/>
  <Override PartName="/xl/diagrams/data53.xml" ContentType="application/vnd.openxmlformats-officedocument.drawingml.diagramData+xml"/>
  <Override PartName="/xl/diagrams/layout53.xml" ContentType="application/vnd.openxmlformats-officedocument.drawingml.diagramLayout+xml"/>
  <Override PartName="/xl/diagrams/quickStyle53.xml" ContentType="application/vnd.openxmlformats-officedocument.drawingml.diagramStyle+xml"/>
  <Override PartName="/xl/diagrams/colors53.xml" ContentType="application/vnd.openxmlformats-officedocument.drawingml.diagramColors+xml"/>
  <Override PartName="/xl/diagrams/drawing53.xml" ContentType="application/vnd.ms-office.drawingml.diagramDrawing+xml"/>
  <Override PartName="/xl/diagrams/data54.xml" ContentType="application/vnd.openxmlformats-officedocument.drawingml.diagramData+xml"/>
  <Override PartName="/xl/diagrams/layout54.xml" ContentType="application/vnd.openxmlformats-officedocument.drawingml.diagramLayout+xml"/>
  <Override PartName="/xl/diagrams/quickStyle54.xml" ContentType="application/vnd.openxmlformats-officedocument.drawingml.diagramStyle+xml"/>
  <Override PartName="/xl/diagrams/colors54.xml" ContentType="application/vnd.openxmlformats-officedocument.drawingml.diagramColors+xml"/>
  <Override PartName="/xl/diagrams/drawing54.xml" ContentType="application/vnd.ms-office.drawingml.diagramDrawing+xml"/>
  <Override PartName="/xl/diagrams/data55.xml" ContentType="application/vnd.openxmlformats-officedocument.drawingml.diagramData+xml"/>
  <Override PartName="/xl/diagrams/layout55.xml" ContentType="application/vnd.openxmlformats-officedocument.drawingml.diagramLayout+xml"/>
  <Override PartName="/xl/diagrams/quickStyle55.xml" ContentType="application/vnd.openxmlformats-officedocument.drawingml.diagramStyle+xml"/>
  <Override PartName="/xl/diagrams/colors55.xml" ContentType="application/vnd.openxmlformats-officedocument.drawingml.diagramColors+xml"/>
  <Override PartName="/xl/diagrams/drawing55.xml" ContentType="application/vnd.ms-office.drawingml.diagramDrawing+xml"/>
  <Override PartName="/xl/diagrams/data56.xml" ContentType="application/vnd.openxmlformats-officedocument.drawingml.diagramData+xml"/>
  <Override PartName="/xl/diagrams/layout56.xml" ContentType="application/vnd.openxmlformats-officedocument.drawingml.diagramLayout+xml"/>
  <Override PartName="/xl/diagrams/quickStyle56.xml" ContentType="application/vnd.openxmlformats-officedocument.drawingml.diagramStyle+xml"/>
  <Override PartName="/xl/diagrams/colors56.xml" ContentType="application/vnd.openxmlformats-officedocument.drawingml.diagramColors+xml"/>
  <Override PartName="/xl/diagrams/drawing56.xml" ContentType="application/vnd.ms-office.drawingml.diagramDrawing+xml"/>
  <Override PartName="/xl/diagrams/data57.xml" ContentType="application/vnd.openxmlformats-officedocument.drawingml.diagramData+xml"/>
  <Override PartName="/xl/diagrams/layout57.xml" ContentType="application/vnd.openxmlformats-officedocument.drawingml.diagramLayout+xml"/>
  <Override PartName="/xl/diagrams/quickStyle57.xml" ContentType="application/vnd.openxmlformats-officedocument.drawingml.diagramStyle+xml"/>
  <Override PartName="/xl/diagrams/colors57.xml" ContentType="application/vnd.openxmlformats-officedocument.drawingml.diagramColors+xml"/>
  <Override PartName="/xl/diagrams/drawing57.xml" ContentType="application/vnd.ms-office.drawingml.diagramDrawing+xml"/>
  <Override PartName="/xl/diagrams/data58.xml" ContentType="application/vnd.openxmlformats-officedocument.drawingml.diagramData+xml"/>
  <Override PartName="/xl/diagrams/layout58.xml" ContentType="application/vnd.openxmlformats-officedocument.drawingml.diagramLayout+xml"/>
  <Override PartName="/xl/diagrams/quickStyle58.xml" ContentType="application/vnd.openxmlformats-officedocument.drawingml.diagramStyle+xml"/>
  <Override PartName="/xl/diagrams/colors58.xml" ContentType="application/vnd.openxmlformats-officedocument.drawingml.diagramColors+xml"/>
  <Override PartName="/xl/diagrams/drawing58.xml" ContentType="application/vnd.ms-office.drawingml.diagramDrawing+xml"/>
  <Override PartName="/xl/diagrams/data59.xml" ContentType="application/vnd.openxmlformats-officedocument.drawingml.diagramData+xml"/>
  <Override PartName="/xl/diagrams/layout59.xml" ContentType="application/vnd.openxmlformats-officedocument.drawingml.diagramLayout+xml"/>
  <Override PartName="/xl/diagrams/quickStyle59.xml" ContentType="application/vnd.openxmlformats-officedocument.drawingml.diagramStyle+xml"/>
  <Override PartName="/xl/diagrams/colors59.xml" ContentType="application/vnd.openxmlformats-officedocument.drawingml.diagramColors+xml"/>
  <Override PartName="/xl/diagrams/drawing59.xml" ContentType="application/vnd.ms-office.drawingml.diagramDrawing+xml"/>
  <Override PartName="/xl/diagrams/data60.xml" ContentType="application/vnd.openxmlformats-officedocument.drawingml.diagramData+xml"/>
  <Override PartName="/xl/diagrams/layout60.xml" ContentType="application/vnd.openxmlformats-officedocument.drawingml.diagramLayout+xml"/>
  <Override PartName="/xl/diagrams/quickStyle60.xml" ContentType="application/vnd.openxmlformats-officedocument.drawingml.diagramStyle+xml"/>
  <Override PartName="/xl/diagrams/colors60.xml" ContentType="application/vnd.openxmlformats-officedocument.drawingml.diagramColors+xml"/>
  <Override PartName="/xl/diagrams/drawing60.xml" ContentType="application/vnd.ms-office.drawingml.diagram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bertocalabrese99/Desktop/Statistical learning/Statistical_Learning_Project/A/RAW DATA/"/>
    </mc:Choice>
  </mc:AlternateContent>
  <xr:revisionPtr revIDLastSave="0" documentId="8_{1B18319B-3DB0-4E49-975D-9426F9AF865C}" xr6:coauthVersionLast="47" xr6:coauthVersionMax="47" xr10:uidLastSave="{00000000-0000-0000-0000-000000000000}"/>
  <bookViews>
    <workbookView xWindow="19760" yWindow="5080" windowWidth="24660" windowHeight="17620" tabRatio="867" activeTab="1"/>
  </bookViews>
  <sheets>
    <sheet name="INDICE" sheetId="212" r:id="rId1"/>
    <sheet name="TAVOLA 1" sheetId="38" r:id="rId2"/>
    <sheet name="TAVOLA 9" sheetId="39" r:id="rId3"/>
    <sheet name="TAVOLA 10" sheetId="15" r:id="rId4"/>
    <sheet name="TAVOLA 11-17" sheetId="11" r:id="rId5"/>
    <sheet name="TAVOLA 18-20" sheetId="16" r:id="rId6"/>
    <sheet name="TAVOLA 21-24" sheetId="17" r:id="rId7"/>
    <sheet name="TAVOLA 25-26" sheetId="18" r:id="rId8"/>
    <sheet name="TAVOLA 27-28" sheetId="19" r:id="rId9"/>
    <sheet name="TAVOLA 29-30" sheetId="20" r:id="rId10"/>
    <sheet name="TAVOLA 31" sheetId="21" r:id="rId11"/>
    <sheet name="TAVOLA 34" sheetId="90" r:id="rId12"/>
    <sheet name="TAVOLA 40" sheetId="291" r:id="rId13"/>
    <sheet name="TAVOLA 41" sheetId="293" r:id="rId14"/>
    <sheet name="TAVOLA 42" sheetId="299" r:id="rId15"/>
    <sheet name="TAVOLA 43" sheetId="305" r:id="rId16"/>
    <sheet name="TAVOLA 44" sheetId="302" r:id="rId17"/>
    <sheet name="TAVOLA 45" sheetId="301" r:id="rId18"/>
    <sheet name="TAVOLA 46" sheetId="304" r:id="rId19"/>
    <sheet name="TAVOLA 47" sheetId="300" r:id="rId20"/>
    <sheet name="TAVOLA 48" sheetId="306" r:id="rId21"/>
    <sheet name="TAVOLA 49" sheetId="294" r:id="rId22"/>
    <sheet name="TAVOLA 50" sheetId="309" r:id="rId23"/>
    <sheet name="TAVOLA 51" sheetId="307" r:id="rId24"/>
    <sheet name="TAVOLA 52" sheetId="308" r:id="rId25"/>
    <sheet name="TAVOLA 53" sheetId="295" r:id="rId26"/>
    <sheet name="TAVOLA 54" sheetId="312" r:id="rId27"/>
    <sheet name="TAVOLA 55" sheetId="311" r:id="rId28"/>
    <sheet name="TAVOLA 56" sheetId="313" r:id="rId29"/>
    <sheet name="TAVOLA 57" sheetId="310" r:id="rId30"/>
    <sheet name="TAVOLA 58" sheetId="296" r:id="rId31"/>
    <sheet name="TAVOLA 59" sheetId="315" r:id="rId32"/>
    <sheet name="TAVOLA 60" sheetId="314" r:id="rId33"/>
    <sheet name="TAVOLA 61" sheetId="297" r:id="rId34"/>
    <sheet name="TAVOLA 62" sheetId="317" r:id="rId35"/>
    <sheet name="TAVOLA 63" sheetId="316" r:id="rId36"/>
    <sheet name="TAVOLA 64" sheetId="298" r:id="rId37"/>
    <sheet name="TAVOLA 65" sheetId="319" r:id="rId38"/>
    <sheet name="TAVOLA 66" sheetId="318" r:id="rId39"/>
    <sheet name="TAVOLA 67" sheetId="292" r:id="rId40"/>
    <sheet name="TAVOLA 68" sheetId="91" r:id="rId41"/>
    <sheet name="TAVOLA 72" sheetId="217" r:id="rId42"/>
    <sheet name="TAVOLA 77" sheetId="219" r:id="rId43"/>
    <sheet name="TAVOLA 82" sheetId="218" r:id="rId44"/>
    <sheet name="TAVOLA 89" sheetId="220" r:id="rId45"/>
    <sheet name="TAVOLA 92" sheetId="283" r:id="rId46"/>
    <sheet name="TAVOLA 93" sheetId="284" r:id="rId47"/>
    <sheet name="TAVOLA 94" sheetId="285" r:id="rId48"/>
    <sheet name="TAVOLA 95" sheetId="286" r:id="rId49"/>
    <sheet name="TAVOLA 96" sheetId="287" r:id="rId50"/>
    <sheet name="TAVOLA 97" sheetId="288" r:id="rId51"/>
    <sheet name="TAVOLE 98-99-100-101-102" sheetId="279" r:id="rId52"/>
    <sheet name="TAVOLE 103-104-105-106-107" sheetId="280" r:id="rId53"/>
    <sheet name="TAVOLE 108-109-110-111-112" sheetId="281" r:id="rId54"/>
    <sheet name="TAVOLE 113-114-115-116-117" sheetId="282" r:id="rId55"/>
    <sheet name="TAVOLE 118-119-120-121-122" sheetId="278" r:id="rId56"/>
    <sheet name="TAVOLE 123-124-125-126-127" sheetId="277" r:id="rId57"/>
    <sheet name="TAVOLA 141" sheetId="273" r:id="rId58"/>
    <sheet name="TAVOLA 144" sheetId="211" r:id="rId59"/>
    <sheet name="TAVOLA 145" sheetId="276" r:id="rId6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319" l="1"/>
  <c r="F41" i="319"/>
  <c r="E41" i="319"/>
  <c r="D41" i="319"/>
  <c r="C41" i="319"/>
  <c r="B41" i="319"/>
  <c r="G35" i="319"/>
  <c r="F35" i="319"/>
  <c r="E35" i="319"/>
  <c r="D35" i="319"/>
  <c r="C35" i="319"/>
  <c r="B35" i="319"/>
  <c r="G25" i="319"/>
  <c r="F25" i="319"/>
  <c r="E25" i="319"/>
  <c r="D25" i="319"/>
  <c r="C25" i="319"/>
  <c r="B25" i="319"/>
  <c r="G17" i="319"/>
  <c r="F17" i="319"/>
  <c r="E17" i="319"/>
  <c r="D17" i="319"/>
  <c r="C17" i="319"/>
  <c r="B17" i="319"/>
  <c r="G9" i="319"/>
  <c r="F9" i="319"/>
  <c r="F43" i="319" s="1"/>
  <c r="E9" i="319"/>
  <c r="E43" i="319" s="1"/>
  <c r="D9" i="319"/>
  <c r="C9" i="319"/>
  <c r="C43" i="319" s="1"/>
  <c r="B9" i="319"/>
  <c r="B43" i="319" s="1"/>
  <c r="G41" i="318"/>
  <c r="F41" i="318"/>
  <c r="E41" i="318"/>
  <c r="D41" i="318"/>
  <c r="C41" i="318"/>
  <c r="B41" i="318"/>
  <c r="G35" i="318"/>
  <c r="F35" i="318"/>
  <c r="E35" i="318"/>
  <c r="D35" i="318"/>
  <c r="C35" i="318"/>
  <c r="B35" i="318"/>
  <c r="B43" i="318" s="1"/>
  <c r="G25" i="318"/>
  <c r="F25" i="318"/>
  <c r="E25" i="318"/>
  <c r="E43" i="318" s="1"/>
  <c r="D25" i="318"/>
  <c r="C25" i="318"/>
  <c r="B25" i="318"/>
  <c r="G17" i="318"/>
  <c r="F17" i="318"/>
  <c r="E17" i="318"/>
  <c r="D17" i="318"/>
  <c r="C17" i="318"/>
  <c r="B17" i="318"/>
  <c r="G9" i="318"/>
  <c r="F9" i="318"/>
  <c r="F43" i="318" s="1"/>
  <c r="E9" i="318"/>
  <c r="D9" i="318"/>
  <c r="C9" i="318"/>
  <c r="B9" i="318"/>
  <c r="G41" i="317"/>
  <c r="F41" i="317"/>
  <c r="E41" i="317"/>
  <c r="D41" i="317"/>
  <c r="C41" i="317"/>
  <c r="B41" i="317"/>
  <c r="G35" i="317"/>
  <c r="F35" i="317"/>
  <c r="E35" i="317"/>
  <c r="D35" i="317"/>
  <c r="D43" i="317" s="1"/>
  <c r="C35" i="317"/>
  <c r="B35" i="317"/>
  <c r="G25" i="317"/>
  <c r="F25" i="317"/>
  <c r="E25" i="317"/>
  <c r="D25" i="317"/>
  <c r="C25" i="317"/>
  <c r="B25" i="317"/>
  <c r="G17" i="317"/>
  <c r="F17" i="317"/>
  <c r="E17" i="317"/>
  <c r="D17" i="317"/>
  <c r="C17" i="317"/>
  <c r="B17" i="317"/>
  <c r="G9" i="317"/>
  <c r="G43" i="317" s="1"/>
  <c r="F9" i="317"/>
  <c r="E9" i="317"/>
  <c r="E43" i="317" s="1"/>
  <c r="D9" i="317"/>
  <c r="C9" i="317"/>
  <c r="C43" i="317" s="1"/>
  <c r="B9" i="317"/>
  <c r="B43" i="317" s="1"/>
  <c r="G41" i="316"/>
  <c r="F41" i="316"/>
  <c r="E41" i="316"/>
  <c r="D41" i="316"/>
  <c r="C41" i="316"/>
  <c r="B41" i="316"/>
  <c r="G35" i="316"/>
  <c r="F35" i="316"/>
  <c r="E35" i="316"/>
  <c r="D35" i="316"/>
  <c r="C35" i="316"/>
  <c r="C43" i="316" s="1"/>
  <c r="B35" i="316"/>
  <c r="G25" i="316"/>
  <c r="F25" i="316"/>
  <c r="E25" i="316"/>
  <c r="D25" i="316"/>
  <c r="C25" i="316"/>
  <c r="B25" i="316"/>
  <c r="G17" i="316"/>
  <c r="G43" i="316" s="1"/>
  <c r="F17" i="316"/>
  <c r="E17" i="316"/>
  <c r="D17" i="316"/>
  <c r="C17" i="316"/>
  <c r="B17" i="316"/>
  <c r="G9" i="316"/>
  <c r="F9" i="316"/>
  <c r="E9" i="316"/>
  <c r="D9" i="316"/>
  <c r="C9" i="316"/>
  <c r="B9" i="316"/>
  <c r="B43" i="316" s="1"/>
  <c r="G41" i="315"/>
  <c r="F41" i="315"/>
  <c r="E41" i="315"/>
  <c r="D41" i="315"/>
  <c r="C41" i="315"/>
  <c r="B41" i="315"/>
  <c r="G35" i="315"/>
  <c r="G43" i="315" s="1"/>
  <c r="F35" i="315"/>
  <c r="E35" i="315"/>
  <c r="D35" i="315"/>
  <c r="C35" i="315"/>
  <c r="B35" i="315"/>
  <c r="G25" i="315"/>
  <c r="F25" i="315"/>
  <c r="E25" i="315"/>
  <c r="D25" i="315"/>
  <c r="C25" i="315"/>
  <c r="B25" i="315"/>
  <c r="G17" i="315"/>
  <c r="F17" i="315"/>
  <c r="F43" i="315" s="1"/>
  <c r="E17" i="315"/>
  <c r="D17" i="315"/>
  <c r="D43" i="315" s="1"/>
  <c r="C17" i="315"/>
  <c r="B17" i="315"/>
  <c r="G9" i="315"/>
  <c r="F9" i="315"/>
  <c r="E9" i="315"/>
  <c r="E43" i="315" s="1"/>
  <c r="D9" i="315"/>
  <c r="C9" i="315"/>
  <c r="B9" i="315"/>
  <c r="B43" i="315" s="1"/>
  <c r="G41" i="314"/>
  <c r="F41" i="314"/>
  <c r="E41" i="314"/>
  <c r="E43" i="314" s="1"/>
  <c r="D41" i="314"/>
  <c r="C41" i="314"/>
  <c r="B41" i="314"/>
  <c r="G35" i="314"/>
  <c r="F35" i="314"/>
  <c r="E35" i="314"/>
  <c r="D35" i="314"/>
  <c r="C35" i="314"/>
  <c r="C43" i="314" s="1"/>
  <c r="B35" i="314"/>
  <c r="G25" i="314"/>
  <c r="F25" i="314"/>
  <c r="E25" i="314"/>
  <c r="D25" i="314"/>
  <c r="C25" i="314"/>
  <c r="B25" i="314"/>
  <c r="G17" i="314"/>
  <c r="F17" i="314"/>
  <c r="E17" i="314"/>
  <c r="D17" i="314"/>
  <c r="C17" i="314"/>
  <c r="B17" i="314"/>
  <c r="G9" i="314"/>
  <c r="F9" i="314"/>
  <c r="F43" i="314" s="1"/>
  <c r="E9" i="314"/>
  <c r="D9" i="314"/>
  <c r="D43" i="314"/>
  <c r="C9" i="314"/>
  <c r="B9" i="314"/>
  <c r="G41" i="313"/>
  <c r="F41" i="313"/>
  <c r="E41" i="313"/>
  <c r="D41" i="313"/>
  <c r="C41" i="313"/>
  <c r="B41" i="313"/>
  <c r="G35" i="313"/>
  <c r="F35" i="313"/>
  <c r="E35" i="313"/>
  <c r="D35" i="313"/>
  <c r="D43" i="313" s="1"/>
  <c r="C35" i="313"/>
  <c r="B35" i="313"/>
  <c r="G25" i="313"/>
  <c r="G43" i="313" s="1"/>
  <c r="F25" i="313"/>
  <c r="E25" i="313"/>
  <c r="D25" i="313"/>
  <c r="C25" i="313"/>
  <c r="B25" i="313"/>
  <c r="G17" i="313"/>
  <c r="F17" i="313"/>
  <c r="E17" i="313"/>
  <c r="D17" i="313"/>
  <c r="C17" i="313"/>
  <c r="B17" i="313"/>
  <c r="G9" i="313"/>
  <c r="F9" i="313"/>
  <c r="E9" i="313"/>
  <c r="E43" i="313" s="1"/>
  <c r="D9" i="313"/>
  <c r="C9" i="313"/>
  <c r="B9" i="313"/>
  <c r="B43" i="313" s="1"/>
  <c r="G41" i="312"/>
  <c r="F41" i="312"/>
  <c r="E41" i="312"/>
  <c r="D41" i="312"/>
  <c r="C41" i="312"/>
  <c r="B41" i="312"/>
  <c r="G35" i="312"/>
  <c r="F35" i="312"/>
  <c r="F43" i="312" s="1"/>
  <c r="E35" i="312"/>
  <c r="D35" i="312"/>
  <c r="C35" i="312"/>
  <c r="B35" i="312"/>
  <c r="G25" i="312"/>
  <c r="F25" i="312"/>
  <c r="E25" i="312"/>
  <c r="D25" i="312"/>
  <c r="C25" i="312"/>
  <c r="B25" i="312"/>
  <c r="G17" i="312"/>
  <c r="F17" i="312"/>
  <c r="E17" i="312"/>
  <c r="E43" i="312" s="1"/>
  <c r="D17" i="312"/>
  <c r="C17" i="312"/>
  <c r="B17" i="312"/>
  <c r="G9" i="312"/>
  <c r="G43" i="312" s="1"/>
  <c r="F9" i="312"/>
  <c r="E9" i="312"/>
  <c r="D9" i="312"/>
  <c r="C9" i="312"/>
  <c r="B9" i="312"/>
  <c r="G41" i="311"/>
  <c r="F41" i="311"/>
  <c r="E41" i="311"/>
  <c r="D41" i="311"/>
  <c r="C41" i="311"/>
  <c r="B41" i="311"/>
  <c r="G35" i="311"/>
  <c r="F35" i="311"/>
  <c r="E35" i="311"/>
  <c r="D35" i="311"/>
  <c r="C35" i="311"/>
  <c r="B35" i="311"/>
  <c r="G25" i="311"/>
  <c r="F25" i="311"/>
  <c r="E25" i="311"/>
  <c r="D25" i="311"/>
  <c r="C25" i="311"/>
  <c r="B25" i="311"/>
  <c r="G17" i="311"/>
  <c r="F17" i="311"/>
  <c r="E17" i="311"/>
  <c r="D17" i="311"/>
  <c r="C17" i="311"/>
  <c r="B17" i="311"/>
  <c r="G9" i="311"/>
  <c r="F9" i="311"/>
  <c r="F43" i="311"/>
  <c r="E9" i="311"/>
  <c r="E43" i="311" s="1"/>
  <c r="D9" i="311"/>
  <c r="D43" i="311" s="1"/>
  <c r="C9" i="311"/>
  <c r="C43" i="311"/>
  <c r="B9" i="311"/>
  <c r="B43" i="311" s="1"/>
  <c r="G41" i="310"/>
  <c r="F41" i="310"/>
  <c r="E41" i="310"/>
  <c r="E43" i="310" s="1"/>
  <c r="D41" i="310"/>
  <c r="C41" i="310"/>
  <c r="B41" i="310"/>
  <c r="G35" i="310"/>
  <c r="F35" i="310"/>
  <c r="E35" i="310"/>
  <c r="D35" i="310"/>
  <c r="C35" i="310"/>
  <c r="B35" i="310"/>
  <c r="G25" i="310"/>
  <c r="F25" i="310"/>
  <c r="F43" i="310" s="1"/>
  <c r="E25" i="310"/>
  <c r="D25" i="310"/>
  <c r="C25" i="310"/>
  <c r="B25" i="310"/>
  <c r="G17" i="310"/>
  <c r="F17" i="310"/>
  <c r="E17" i="310"/>
  <c r="D17" i="310"/>
  <c r="C17" i="310"/>
  <c r="B17" i="310"/>
  <c r="G9" i="310"/>
  <c r="G43" i="310" s="1"/>
  <c r="F9" i="310"/>
  <c r="E9" i="310"/>
  <c r="D9" i="310"/>
  <c r="D43" i="310" s="1"/>
  <c r="C9" i="310"/>
  <c r="C43" i="310" s="1"/>
  <c r="B9" i="310"/>
  <c r="B43" i="310" s="1"/>
  <c r="G41" i="309"/>
  <c r="F41" i="309"/>
  <c r="E41" i="309"/>
  <c r="D41" i="309"/>
  <c r="C41" i="309"/>
  <c r="B41" i="309"/>
  <c r="G35" i="309"/>
  <c r="F35" i="309"/>
  <c r="E35" i="309"/>
  <c r="D35" i="309"/>
  <c r="C35" i="309"/>
  <c r="B35" i="309"/>
  <c r="G25" i="309"/>
  <c r="F25" i="309"/>
  <c r="E25" i="309"/>
  <c r="D25" i="309"/>
  <c r="C25" i="309"/>
  <c r="B25" i="309"/>
  <c r="G17" i="309"/>
  <c r="F17" i="309"/>
  <c r="E17" i="309"/>
  <c r="D17" i="309"/>
  <c r="C17" i="309"/>
  <c r="B17" i="309"/>
  <c r="G9" i="309"/>
  <c r="F9" i="309"/>
  <c r="E9" i="309"/>
  <c r="E43" i="309" s="1"/>
  <c r="D9" i="309"/>
  <c r="D43" i="309" s="1"/>
  <c r="C9" i="309"/>
  <c r="C43" i="309" s="1"/>
  <c r="B9" i="309"/>
  <c r="B43" i="309" s="1"/>
  <c r="G41" i="308"/>
  <c r="F41" i="308"/>
  <c r="E41" i="308"/>
  <c r="D41" i="308"/>
  <c r="C41" i="308"/>
  <c r="B41" i="308"/>
  <c r="G35" i="308"/>
  <c r="F35" i="308"/>
  <c r="E35" i="308"/>
  <c r="D35" i="308"/>
  <c r="D43" i="308" s="1"/>
  <c r="C35" i="308"/>
  <c r="B35" i="308"/>
  <c r="G25" i="308"/>
  <c r="F25" i="308"/>
  <c r="E25" i="308"/>
  <c r="D25" i="308"/>
  <c r="C25" i="308"/>
  <c r="B25" i="308"/>
  <c r="G17" i="308"/>
  <c r="F17" i="308"/>
  <c r="E17" i="308"/>
  <c r="D17" i="308"/>
  <c r="C17" i="308"/>
  <c r="B17" i="308"/>
  <c r="G9" i="308"/>
  <c r="G43" i="308"/>
  <c r="F9" i="308"/>
  <c r="E9" i="308"/>
  <c r="E43" i="308" s="1"/>
  <c r="D9" i="308"/>
  <c r="C9" i="308"/>
  <c r="C43" i="308" s="1"/>
  <c r="B9" i="308"/>
  <c r="B43" i="308" s="1"/>
  <c r="G41" i="307"/>
  <c r="F41" i="307"/>
  <c r="F43" i="307" s="1"/>
  <c r="E41" i="307"/>
  <c r="D41" i="307"/>
  <c r="C41" i="307"/>
  <c r="B41" i="307"/>
  <c r="G35" i="307"/>
  <c r="G43" i="307" s="1"/>
  <c r="F35" i="307"/>
  <c r="E35" i="307"/>
  <c r="D35" i="307"/>
  <c r="C35" i="307"/>
  <c r="B35" i="307"/>
  <c r="G25" i="307"/>
  <c r="F25" i="307"/>
  <c r="E25" i="307"/>
  <c r="D25" i="307"/>
  <c r="C25" i="307"/>
  <c r="C43" i="307"/>
  <c r="B25" i="307"/>
  <c r="G17" i="307"/>
  <c r="F17" i="307"/>
  <c r="E17" i="307"/>
  <c r="D17" i="307"/>
  <c r="C17" i="307"/>
  <c r="B17" i="307"/>
  <c r="G9" i="307"/>
  <c r="F9" i="307"/>
  <c r="E9" i="307"/>
  <c r="E43" i="307" s="1"/>
  <c r="D9" i="307"/>
  <c r="C9" i="307"/>
  <c r="B9" i="307"/>
  <c r="B43" i="307" s="1"/>
  <c r="B25" i="294"/>
  <c r="C25" i="294"/>
  <c r="D25" i="294"/>
  <c r="E25" i="294"/>
  <c r="F25" i="294"/>
  <c r="G25" i="294"/>
  <c r="G41" i="306"/>
  <c r="F41" i="306"/>
  <c r="E41" i="306"/>
  <c r="D41" i="306"/>
  <c r="C41" i="306"/>
  <c r="B41" i="306"/>
  <c r="G35" i="306"/>
  <c r="F35" i="306"/>
  <c r="E35" i="306"/>
  <c r="E43" i="306" s="1"/>
  <c r="D35" i="306"/>
  <c r="C35" i="306"/>
  <c r="B35" i="306"/>
  <c r="G25" i="306"/>
  <c r="F25" i="306"/>
  <c r="E25" i="306"/>
  <c r="D25" i="306"/>
  <c r="C25" i="306"/>
  <c r="B25" i="306"/>
  <c r="G17" i="306"/>
  <c r="F17" i="306"/>
  <c r="E17" i="306"/>
  <c r="D17" i="306"/>
  <c r="C17" i="306"/>
  <c r="B17" i="306"/>
  <c r="G9" i="306"/>
  <c r="F9" i="306"/>
  <c r="F43" i="306" s="1"/>
  <c r="E9" i="306"/>
  <c r="D9" i="306"/>
  <c r="C9" i="306"/>
  <c r="C43" i="306" s="1"/>
  <c r="B9" i="306"/>
  <c r="G41" i="305"/>
  <c r="F41" i="305"/>
  <c r="E41" i="305"/>
  <c r="D41" i="305"/>
  <c r="C41" i="305"/>
  <c r="C43" i="305" s="1"/>
  <c r="B41" i="305"/>
  <c r="G35" i="305"/>
  <c r="F35" i="305"/>
  <c r="F43" i="305" s="1"/>
  <c r="E35" i="305"/>
  <c r="D35" i="305"/>
  <c r="C35" i="305"/>
  <c r="B35" i="305"/>
  <c r="G25" i="305"/>
  <c r="F25" i="305"/>
  <c r="E25" i="305"/>
  <c r="D25" i="305"/>
  <c r="C25" i="305"/>
  <c r="B25" i="305"/>
  <c r="G17" i="305"/>
  <c r="F17" i="305"/>
  <c r="E17" i="305"/>
  <c r="D17" i="305"/>
  <c r="C17" i="305"/>
  <c r="B17" i="305"/>
  <c r="G9" i="305"/>
  <c r="G43" i="305"/>
  <c r="F9" i="305"/>
  <c r="E9" i="305"/>
  <c r="E43" i="305" s="1"/>
  <c r="D9" i="305"/>
  <c r="C9" i="305"/>
  <c r="B9" i="305"/>
  <c r="B43" i="305" s="1"/>
  <c r="G41" i="304"/>
  <c r="F41" i="304"/>
  <c r="E41" i="304"/>
  <c r="D41" i="304"/>
  <c r="C41" i="304"/>
  <c r="C43" i="304" s="1"/>
  <c r="B41" i="304"/>
  <c r="G35" i="304"/>
  <c r="F35" i="304"/>
  <c r="E35" i="304"/>
  <c r="D35" i="304"/>
  <c r="C35" i="304"/>
  <c r="B35" i="304"/>
  <c r="G25" i="304"/>
  <c r="F25" i="304"/>
  <c r="E25" i="304"/>
  <c r="D25" i="304"/>
  <c r="C25" i="304"/>
  <c r="B25" i="304"/>
  <c r="G17" i="304"/>
  <c r="F17" i="304"/>
  <c r="E17" i="304"/>
  <c r="D17" i="304"/>
  <c r="C17" i="304"/>
  <c r="B17" i="304"/>
  <c r="G9" i="304"/>
  <c r="G43" i="304" s="1"/>
  <c r="F9" i="304"/>
  <c r="F43" i="304"/>
  <c r="E9" i="304"/>
  <c r="D9" i="304"/>
  <c r="C9" i="304"/>
  <c r="B9" i="304"/>
  <c r="B43" i="304"/>
  <c r="G41" i="302"/>
  <c r="F41" i="302"/>
  <c r="E41" i="302"/>
  <c r="D41" i="302"/>
  <c r="C41" i="302"/>
  <c r="B41" i="302"/>
  <c r="G35" i="302"/>
  <c r="F35" i="302"/>
  <c r="E35" i="302"/>
  <c r="D35" i="302"/>
  <c r="C35" i="302"/>
  <c r="C43" i="302" s="1"/>
  <c r="B35" i="302"/>
  <c r="G25" i="302"/>
  <c r="F25" i="302"/>
  <c r="E25" i="302"/>
  <c r="D25" i="302"/>
  <c r="C25" i="302"/>
  <c r="B25" i="302"/>
  <c r="G17" i="302"/>
  <c r="F17" i="302"/>
  <c r="E17" i="302"/>
  <c r="D17" i="302"/>
  <c r="C17" i="302"/>
  <c r="B17" i="302"/>
  <c r="G9" i="302"/>
  <c r="G43" i="302"/>
  <c r="F9" i="302"/>
  <c r="F43" i="302" s="1"/>
  <c r="E9" i="302"/>
  <c r="D9" i="302"/>
  <c r="C9" i="302"/>
  <c r="B9" i="302"/>
  <c r="G41" i="301"/>
  <c r="F41" i="301"/>
  <c r="E41" i="301"/>
  <c r="D41" i="301"/>
  <c r="C41" i="301"/>
  <c r="B41" i="301"/>
  <c r="G35" i="301"/>
  <c r="F35" i="301"/>
  <c r="E35" i="301"/>
  <c r="D35" i="301"/>
  <c r="D43" i="301" s="1"/>
  <c r="C35" i="301"/>
  <c r="B35" i="301"/>
  <c r="G25" i="301"/>
  <c r="F25" i="301"/>
  <c r="E25" i="301"/>
  <c r="E43" i="301" s="1"/>
  <c r="D25" i="301"/>
  <c r="C25" i="301"/>
  <c r="B25" i="301"/>
  <c r="G17" i="301"/>
  <c r="F17" i="301"/>
  <c r="E17" i="301"/>
  <c r="D17" i="301"/>
  <c r="C17" i="301"/>
  <c r="B17" i="301"/>
  <c r="G9" i="301"/>
  <c r="G43" i="301" s="1"/>
  <c r="F9" i="301"/>
  <c r="E9" i="301"/>
  <c r="D9" i="301"/>
  <c r="C9" i="301"/>
  <c r="C43" i="301" s="1"/>
  <c r="B9" i="301"/>
  <c r="G41" i="300"/>
  <c r="F41" i="300"/>
  <c r="E41" i="300"/>
  <c r="D41" i="300"/>
  <c r="C41" i="300"/>
  <c r="B41" i="300"/>
  <c r="G35" i="300"/>
  <c r="F35" i="300"/>
  <c r="E35" i="300"/>
  <c r="D35" i="300"/>
  <c r="C35" i="300"/>
  <c r="B35" i="300"/>
  <c r="G25" i="300"/>
  <c r="G43" i="300" s="1"/>
  <c r="F25" i="300"/>
  <c r="E25" i="300"/>
  <c r="E43" i="300"/>
  <c r="D25" i="300"/>
  <c r="C25" i="300"/>
  <c r="B25" i="300"/>
  <c r="G17" i="300"/>
  <c r="F17" i="300"/>
  <c r="E17" i="300"/>
  <c r="D17" i="300"/>
  <c r="C17" i="300"/>
  <c r="B17" i="300"/>
  <c r="G9" i="300"/>
  <c r="F9" i="300"/>
  <c r="F43" i="300" s="1"/>
  <c r="E9" i="300"/>
  <c r="D9" i="300"/>
  <c r="D43" i="300" s="1"/>
  <c r="C9" i="300"/>
  <c r="C43" i="300" s="1"/>
  <c r="B9" i="300"/>
  <c r="B43" i="300"/>
  <c r="G41" i="299"/>
  <c r="F41" i="299"/>
  <c r="E41" i="299"/>
  <c r="D41" i="299"/>
  <c r="C41" i="299"/>
  <c r="B41" i="299"/>
  <c r="G35" i="299"/>
  <c r="F35" i="299"/>
  <c r="E35" i="299"/>
  <c r="D35" i="299"/>
  <c r="C35" i="299"/>
  <c r="B35" i="299"/>
  <c r="G25" i="299"/>
  <c r="F25" i="299"/>
  <c r="E25" i="299"/>
  <c r="D25" i="299"/>
  <c r="D43" i="299" s="1"/>
  <c r="C25" i="299"/>
  <c r="B25" i="299"/>
  <c r="G17" i="299"/>
  <c r="F17" i="299"/>
  <c r="F43" i="299" s="1"/>
  <c r="E17" i="299"/>
  <c r="D17" i="299"/>
  <c r="C17" i="299"/>
  <c r="B17" i="299"/>
  <c r="G9" i="299"/>
  <c r="F9" i="299"/>
  <c r="E9" i="299"/>
  <c r="E43" i="299" s="1"/>
  <c r="D9" i="299"/>
  <c r="C9" i="299"/>
  <c r="B9" i="299"/>
  <c r="G41" i="298"/>
  <c r="F41" i="298"/>
  <c r="E41" i="298"/>
  <c r="D41" i="298"/>
  <c r="C41" i="298"/>
  <c r="B41" i="298"/>
  <c r="G35" i="298"/>
  <c r="F35" i="298"/>
  <c r="E35" i="298"/>
  <c r="D35" i="298"/>
  <c r="C35" i="298"/>
  <c r="B35" i="298"/>
  <c r="G25" i="298"/>
  <c r="F25" i="298"/>
  <c r="E25" i="298"/>
  <c r="D25" i="298"/>
  <c r="C25" i="298"/>
  <c r="B25" i="298"/>
  <c r="G17" i="298"/>
  <c r="G43" i="298" s="1"/>
  <c r="F17" i="298"/>
  <c r="E17" i="298"/>
  <c r="D17" i="298"/>
  <c r="C17" i="298"/>
  <c r="B17" i="298"/>
  <c r="G9" i="298"/>
  <c r="F9" i="298"/>
  <c r="F43" i="298"/>
  <c r="E9" i="298"/>
  <c r="D9" i="298"/>
  <c r="C9" i="298"/>
  <c r="C43" i="298" s="1"/>
  <c r="B9" i="298"/>
  <c r="B43" i="298" s="1"/>
  <c r="G41" i="297"/>
  <c r="F41" i="297"/>
  <c r="E41" i="297"/>
  <c r="D41" i="297"/>
  <c r="C41" i="297"/>
  <c r="B41" i="297"/>
  <c r="G35" i="297"/>
  <c r="F35" i="297"/>
  <c r="E35" i="297"/>
  <c r="D35" i="297"/>
  <c r="C35" i="297"/>
  <c r="B35" i="297"/>
  <c r="G25" i="297"/>
  <c r="F25" i="297"/>
  <c r="E25" i="297"/>
  <c r="D25" i="297"/>
  <c r="C25" i="297"/>
  <c r="B25" i="297"/>
  <c r="G17" i="297"/>
  <c r="F17" i="297"/>
  <c r="E17" i="297"/>
  <c r="D17" i="297"/>
  <c r="C17" i="297"/>
  <c r="B17" i="297"/>
  <c r="G9" i="297"/>
  <c r="F9" i="297"/>
  <c r="F43" i="297" s="1"/>
  <c r="E9" i="297"/>
  <c r="E43" i="297" s="1"/>
  <c r="D9" i="297"/>
  <c r="D43" i="297" s="1"/>
  <c r="C9" i="297"/>
  <c r="B9" i="297"/>
  <c r="B43" i="297" s="1"/>
  <c r="G41" i="296"/>
  <c r="F41" i="296"/>
  <c r="E41" i="296"/>
  <c r="D41" i="296"/>
  <c r="C41" i="296"/>
  <c r="B41" i="296"/>
  <c r="G35" i="296"/>
  <c r="F35" i="296"/>
  <c r="E35" i="296"/>
  <c r="D35" i="296"/>
  <c r="C35" i="296"/>
  <c r="C43" i="296" s="1"/>
  <c r="B35" i="296"/>
  <c r="G25" i="296"/>
  <c r="G43" i="296" s="1"/>
  <c r="F25" i="296"/>
  <c r="E25" i="296"/>
  <c r="D25" i="296"/>
  <c r="D43" i="296" s="1"/>
  <c r="C25" i="296"/>
  <c r="B25" i="296"/>
  <c r="G17" i="296"/>
  <c r="F17" i="296"/>
  <c r="E17" i="296"/>
  <c r="E43" i="296" s="1"/>
  <c r="D17" i="296"/>
  <c r="C17" i="296"/>
  <c r="B17" i="296"/>
  <c r="G9" i="296"/>
  <c r="F9" i="296"/>
  <c r="F43" i="296" s="1"/>
  <c r="E9" i="296"/>
  <c r="D9" i="296"/>
  <c r="C9" i="296"/>
  <c r="B9" i="296"/>
  <c r="B43" i="296" s="1"/>
  <c r="G41" i="295"/>
  <c r="F41" i="295"/>
  <c r="E41" i="295"/>
  <c r="D41" i="295"/>
  <c r="C41" i="295"/>
  <c r="B41" i="295"/>
  <c r="G35" i="295"/>
  <c r="F35" i="295"/>
  <c r="E35" i="295"/>
  <c r="D35" i="295"/>
  <c r="C35" i="295"/>
  <c r="B35" i="295"/>
  <c r="G25" i="295"/>
  <c r="F25" i="295"/>
  <c r="E25" i="295"/>
  <c r="E43" i="295" s="1"/>
  <c r="D25" i="295"/>
  <c r="C25" i="295"/>
  <c r="B25" i="295"/>
  <c r="G17" i="295"/>
  <c r="F17" i="295"/>
  <c r="E17" i="295"/>
  <c r="D17" i="295"/>
  <c r="C17" i="295"/>
  <c r="B17" i="295"/>
  <c r="G9" i="295"/>
  <c r="F9" i="295"/>
  <c r="F43" i="295" s="1"/>
  <c r="E9" i="295"/>
  <c r="D9" i="295"/>
  <c r="D43" i="295" s="1"/>
  <c r="C9" i="295"/>
  <c r="B9" i="295"/>
  <c r="B43" i="295" s="1"/>
  <c r="G41" i="294"/>
  <c r="F41" i="294"/>
  <c r="F43" i="294" s="1"/>
  <c r="E41" i="294"/>
  <c r="D41" i="294"/>
  <c r="C41" i="294"/>
  <c r="B41" i="294"/>
  <c r="G35" i="294"/>
  <c r="F35" i="294"/>
  <c r="E35" i="294"/>
  <c r="D35" i="294"/>
  <c r="D43" i="294" s="1"/>
  <c r="C35" i="294"/>
  <c r="B35" i="294"/>
  <c r="G17" i="294"/>
  <c r="F17" i="294"/>
  <c r="E17" i="294"/>
  <c r="D17" i="294"/>
  <c r="C17" i="294"/>
  <c r="B17" i="294"/>
  <c r="B43" i="294"/>
  <c r="G9" i="294"/>
  <c r="F9" i="294"/>
  <c r="E9" i="294"/>
  <c r="D9" i="294"/>
  <c r="C9" i="294"/>
  <c r="C43" i="294" s="1"/>
  <c r="B9" i="294"/>
  <c r="G41" i="293"/>
  <c r="F41" i="293"/>
  <c r="E41" i="293"/>
  <c r="D41" i="293"/>
  <c r="C41" i="293"/>
  <c r="B41" i="293"/>
  <c r="G35" i="293"/>
  <c r="F35" i="293"/>
  <c r="F43" i="293" s="1"/>
  <c r="E35" i="293"/>
  <c r="D35" i="293"/>
  <c r="C35" i="293"/>
  <c r="B35" i="293"/>
  <c r="G25" i="293"/>
  <c r="F25" i="293"/>
  <c r="E25" i="293"/>
  <c r="D25" i="293"/>
  <c r="C25" i="293"/>
  <c r="B25" i="293"/>
  <c r="B43" i="293"/>
  <c r="G17" i="293"/>
  <c r="F17" i="293"/>
  <c r="E17" i="293"/>
  <c r="D17" i="293"/>
  <c r="C17" i="293"/>
  <c r="B17" i="293"/>
  <c r="G9" i="293"/>
  <c r="G43" i="293" s="1"/>
  <c r="F9" i="293"/>
  <c r="E9" i="293"/>
  <c r="E43" i="293" s="1"/>
  <c r="D9" i="293"/>
  <c r="D43" i="293" s="1"/>
  <c r="C9" i="293"/>
  <c r="C43" i="293" s="1"/>
  <c r="B9" i="293"/>
  <c r="G41" i="292"/>
  <c r="F41" i="292"/>
  <c r="E41" i="292"/>
  <c r="D41" i="292"/>
  <c r="C41" i="292"/>
  <c r="B41" i="292"/>
  <c r="G35" i="292"/>
  <c r="F35" i="292"/>
  <c r="E35" i="292"/>
  <c r="D35" i="292"/>
  <c r="C35" i="292"/>
  <c r="B35" i="292"/>
  <c r="G25" i="292"/>
  <c r="G43" i="292" s="1"/>
  <c r="F25" i="292"/>
  <c r="E25" i="292"/>
  <c r="D25" i="292"/>
  <c r="C25" i="292"/>
  <c r="B25" i="292"/>
  <c r="G17" i="292"/>
  <c r="F17" i="292"/>
  <c r="E17" i="292"/>
  <c r="D17" i="292"/>
  <c r="C17" i="292"/>
  <c r="B17" i="292"/>
  <c r="G9" i="292"/>
  <c r="F9" i="292"/>
  <c r="F43" i="292"/>
  <c r="E9" i="292"/>
  <c r="E43" i="292" s="1"/>
  <c r="D9" i="292"/>
  <c r="C9" i="292"/>
  <c r="C43" i="292" s="1"/>
  <c r="B9" i="292"/>
  <c r="B43" i="292" s="1"/>
  <c r="G41" i="291"/>
  <c r="F41" i="291"/>
  <c r="E41" i="291"/>
  <c r="D41" i="291"/>
  <c r="C41" i="291"/>
  <c r="B41" i="291"/>
  <c r="G35" i="291"/>
  <c r="F35" i="291"/>
  <c r="E35" i="291"/>
  <c r="D35" i="291"/>
  <c r="D43" i="291" s="1"/>
  <c r="C35" i="291"/>
  <c r="B35" i="291"/>
  <c r="G25" i="291"/>
  <c r="F25" i="291"/>
  <c r="E25" i="291"/>
  <c r="D25" i="291"/>
  <c r="C25" i="291"/>
  <c r="B25" i="291"/>
  <c r="G17" i="291"/>
  <c r="F17" i="291"/>
  <c r="F43" i="291"/>
  <c r="E17" i="291"/>
  <c r="D17" i="291"/>
  <c r="C17" i="291"/>
  <c r="B17" i="291"/>
  <c r="B43" i="291"/>
  <c r="G9" i="291"/>
  <c r="G43" i="291" s="1"/>
  <c r="F9" i="291"/>
  <c r="E9" i="291"/>
  <c r="D9" i="291"/>
  <c r="C9" i="291"/>
  <c r="B9" i="291"/>
  <c r="F43" i="308"/>
  <c r="D43" i="307"/>
  <c r="F43" i="309"/>
  <c r="G43" i="309"/>
  <c r="D43" i="298"/>
  <c r="C43" i="297"/>
  <c r="G43" i="297"/>
  <c r="C43" i="295"/>
  <c r="G43" i="295"/>
  <c r="E43" i="294"/>
  <c r="G43" i="294"/>
  <c r="E43" i="298"/>
  <c r="G43" i="306"/>
  <c r="D43" i="304"/>
  <c r="B43" i="301"/>
  <c r="F43" i="301"/>
  <c r="D43" i="302"/>
  <c r="D43" i="306"/>
  <c r="B43" i="306"/>
  <c r="E43" i="304"/>
  <c r="B43" i="302"/>
  <c r="E43" i="302"/>
  <c r="D43" i="305"/>
  <c r="B43" i="299"/>
  <c r="C43" i="299"/>
  <c r="G43" i="299"/>
  <c r="D43" i="292"/>
  <c r="E43" i="291"/>
  <c r="C43" i="291"/>
  <c r="C11" i="220"/>
  <c r="D11" i="220"/>
  <c r="E11" i="220"/>
  <c r="F11" i="220"/>
  <c r="F27" i="220" s="1"/>
  <c r="G11" i="220"/>
  <c r="B11" i="220"/>
  <c r="T22" i="273"/>
  <c r="S22" i="273"/>
  <c r="R22" i="273"/>
  <c r="Q22" i="273"/>
  <c r="P22" i="273"/>
  <c r="O22" i="273"/>
  <c r="N22" i="273"/>
  <c r="M22" i="273"/>
  <c r="U21" i="273"/>
  <c r="T21" i="273"/>
  <c r="S21" i="273"/>
  <c r="R21" i="273"/>
  <c r="Q21" i="273"/>
  <c r="P21" i="273"/>
  <c r="O21" i="273"/>
  <c r="N21" i="273"/>
  <c r="M21" i="273"/>
  <c r="U20" i="273"/>
  <c r="T20" i="273"/>
  <c r="S20" i="273"/>
  <c r="R20" i="273"/>
  <c r="Q20" i="273"/>
  <c r="P20" i="273"/>
  <c r="O20" i="273"/>
  <c r="N20" i="273"/>
  <c r="M20" i="273"/>
  <c r="U19" i="273"/>
  <c r="T19" i="273"/>
  <c r="S19" i="273"/>
  <c r="R19" i="273"/>
  <c r="Q19" i="273"/>
  <c r="P19" i="273"/>
  <c r="O19" i="273"/>
  <c r="N19" i="273"/>
  <c r="M19" i="273"/>
  <c r="U18" i="273"/>
  <c r="T18" i="273"/>
  <c r="S18" i="273"/>
  <c r="R18" i="273"/>
  <c r="Q18" i="273"/>
  <c r="P18" i="273"/>
  <c r="O18" i="273"/>
  <c r="N18" i="273"/>
  <c r="M18" i="273"/>
  <c r="U17" i="273"/>
  <c r="T17" i="273"/>
  <c r="S17" i="273"/>
  <c r="R17" i="273"/>
  <c r="Q17" i="273"/>
  <c r="P17" i="273"/>
  <c r="O17" i="273"/>
  <c r="N17" i="273"/>
  <c r="M17" i="273"/>
  <c r="U16" i="273"/>
  <c r="T16" i="273"/>
  <c r="S16" i="273"/>
  <c r="R16" i="273"/>
  <c r="Q16" i="273"/>
  <c r="P16" i="273"/>
  <c r="O16" i="273"/>
  <c r="N16" i="273"/>
  <c r="M16" i="273"/>
  <c r="U15" i="273"/>
  <c r="T15" i="273"/>
  <c r="S15" i="273"/>
  <c r="R15" i="273"/>
  <c r="Q15" i="273"/>
  <c r="P15" i="273"/>
  <c r="O15" i="273"/>
  <c r="N15" i="273"/>
  <c r="M15" i="273"/>
  <c r="U14" i="273"/>
  <c r="T14" i="273"/>
  <c r="S14" i="273"/>
  <c r="R14" i="273"/>
  <c r="Q14" i="273"/>
  <c r="P14" i="273"/>
  <c r="O14" i="273"/>
  <c r="N14" i="273"/>
  <c r="M14" i="273"/>
  <c r="U13" i="273"/>
  <c r="T13" i="273"/>
  <c r="S13" i="273"/>
  <c r="R13" i="273"/>
  <c r="Q13" i="273"/>
  <c r="P13" i="273"/>
  <c r="O13" i="273"/>
  <c r="N13" i="273"/>
  <c r="M13" i="273"/>
  <c r="U12" i="273"/>
  <c r="T12" i="273"/>
  <c r="S12" i="273"/>
  <c r="R12" i="273"/>
  <c r="Q12" i="273"/>
  <c r="P12" i="273"/>
  <c r="O12" i="273"/>
  <c r="N12" i="273"/>
  <c r="M12" i="273"/>
  <c r="U11" i="273"/>
  <c r="T11" i="273"/>
  <c r="S11" i="273"/>
  <c r="R11" i="273"/>
  <c r="Q11" i="273"/>
  <c r="P11" i="273"/>
  <c r="O11" i="273"/>
  <c r="N11" i="273"/>
  <c r="M11" i="273"/>
  <c r="U10" i="273"/>
  <c r="T10" i="273"/>
  <c r="S10" i="273"/>
  <c r="R10" i="273"/>
  <c r="Q10" i="273"/>
  <c r="P10" i="273"/>
  <c r="O10" i="273"/>
  <c r="N10" i="273"/>
  <c r="M10" i="273"/>
  <c r="U9" i="273"/>
  <c r="T9" i="273"/>
  <c r="S9" i="273"/>
  <c r="R9" i="273"/>
  <c r="Q9" i="273"/>
  <c r="P9" i="273"/>
  <c r="O9" i="273"/>
  <c r="N9" i="273"/>
  <c r="M9" i="273"/>
  <c r="U8" i="273"/>
  <c r="T8" i="273"/>
  <c r="S8" i="273"/>
  <c r="R8" i="273"/>
  <c r="Q8" i="273"/>
  <c r="P8" i="273"/>
  <c r="O8" i="273"/>
  <c r="N8" i="273"/>
  <c r="M8" i="273"/>
  <c r="U7" i="273"/>
  <c r="T7" i="273"/>
  <c r="S7" i="273"/>
  <c r="R7" i="273"/>
  <c r="Q7" i="273"/>
  <c r="P7" i="273"/>
  <c r="O7" i="273"/>
  <c r="N7" i="273"/>
  <c r="M7" i="273"/>
  <c r="U6" i="273"/>
  <c r="T6" i="273"/>
  <c r="S6" i="273"/>
  <c r="R6" i="273"/>
  <c r="Q6" i="273"/>
  <c r="P6" i="273"/>
  <c r="O6" i="273"/>
  <c r="N6" i="273"/>
  <c r="M6" i="273"/>
  <c r="U5" i="273"/>
  <c r="T5" i="273"/>
  <c r="S5" i="273"/>
  <c r="R5" i="273"/>
  <c r="Q5" i="273"/>
  <c r="P5" i="273"/>
  <c r="O5" i="273"/>
  <c r="N5" i="273"/>
  <c r="M5" i="273"/>
  <c r="U4" i="273"/>
  <c r="T4" i="273"/>
  <c r="S4" i="273"/>
  <c r="R4" i="273"/>
  <c r="Q4" i="273"/>
  <c r="P4" i="273"/>
  <c r="O4" i="273"/>
  <c r="N4" i="273"/>
  <c r="M4" i="273"/>
  <c r="B6" i="38"/>
  <c r="B57" i="38" s="1"/>
  <c r="C6" i="38"/>
  <c r="C57" i="38" s="1"/>
  <c r="D6" i="38"/>
  <c r="D57" i="38" s="1"/>
  <c r="E6" i="38"/>
  <c r="E57" i="38" s="1"/>
  <c r="F6" i="38"/>
  <c r="G6" i="38"/>
  <c r="B17" i="38"/>
  <c r="C17" i="38"/>
  <c r="D17" i="38"/>
  <c r="E17" i="38"/>
  <c r="F17" i="38"/>
  <c r="G17" i="38"/>
  <c r="B24" i="38"/>
  <c r="C24" i="38"/>
  <c r="D24" i="38"/>
  <c r="E24" i="38"/>
  <c r="F24" i="38"/>
  <c r="G24" i="38"/>
  <c r="B17" i="218"/>
  <c r="C17" i="218"/>
  <c r="D17" i="218"/>
  <c r="E17" i="218"/>
  <c r="F17" i="218"/>
  <c r="G17" i="218"/>
  <c r="B27" i="218"/>
  <c r="C27" i="218"/>
  <c r="D27" i="218"/>
  <c r="E27" i="218"/>
  <c r="E57" i="218"/>
  <c r="F27" i="218"/>
  <c r="G27" i="218"/>
  <c r="G57" i="218" s="1"/>
  <c r="C31" i="217"/>
  <c r="D31" i="217"/>
  <c r="E31" i="217"/>
  <c r="F31" i="217"/>
  <c r="G31" i="217"/>
  <c r="B31" i="217"/>
  <c r="B45" i="217" s="1"/>
  <c r="F50" i="38"/>
  <c r="G50" i="38"/>
  <c r="E50" i="38"/>
  <c r="C50" i="38"/>
  <c r="D50" i="38"/>
  <c r="B50" i="38"/>
  <c r="G34" i="20"/>
  <c r="F34" i="20"/>
  <c r="E34" i="20"/>
  <c r="D34" i="20"/>
  <c r="C34" i="20"/>
  <c r="B34" i="20"/>
  <c r="G25" i="220"/>
  <c r="F25" i="220"/>
  <c r="E25" i="220"/>
  <c r="E27" i="220" s="1"/>
  <c r="D25" i="220"/>
  <c r="D27" i="220" s="1"/>
  <c r="C25" i="220"/>
  <c r="B25" i="220"/>
  <c r="B27" i="220"/>
  <c r="G27" i="220"/>
  <c r="C27" i="220"/>
  <c r="G55" i="218"/>
  <c r="F55" i="218"/>
  <c r="E55" i="218"/>
  <c r="D55" i="218"/>
  <c r="C55" i="218"/>
  <c r="B55" i="218"/>
  <c r="G44" i="218"/>
  <c r="F44" i="218"/>
  <c r="E44" i="218"/>
  <c r="D44" i="218"/>
  <c r="C44" i="218"/>
  <c r="B44" i="218"/>
  <c r="G37" i="218"/>
  <c r="F37" i="218"/>
  <c r="E37" i="218"/>
  <c r="D37" i="218"/>
  <c r="D57" i="218" s="1"/>
  <c r="C37" i="218"/>
  <c r="B37" i="218"/>
  <c r="G10" i="218"/>
  <c r="F10" i="218"/>
  <c r="F57" i="218" s="1"/>
  <c r="E10" i="218"/>
  <c r="D10" i="218"/>
  <c r="C10" i="218"/>
  <c r="C57" i="218" s="1"/>
  <c r="B10" i="218"/>
  <c r="B57" i="218"/>
  <c r="G43" i="219"/>
  <c r="F43" i="219"/>
  <c r="E43" i="219"/>
  <c r="D43" i="219"/>
  <c r="C43" i="219"/>
  <c r="B43" i="219"/>
  <c r="G36" i="219"/>
  <c r="F36" i="219"/>
  <c r="E36" i="219"/>
  <c r="D36" i="219"/>
  <c r="C36" i="219"/>
  <c r="B36" i="219"/>
  <c r="G21" i="219"/>
  <c r="G45" i="219" s="1"/>
  <c r="F21" i="219"/>
  <c r="E21" i="219"/>
  <c r="D21" i="219"/>
  <c r="D45" i="219"/>
  <c r="C21" i="219"/>
  <c r="B21" i="219"/>
  <c r="G11" i="219"/>
  <c r="F11" i="219"/>
  <c r="F45" i="219" s="1"/>
  <c r="E11" i="219"/>
  <c r="E45" i="219" s="1"/>
  <c r="D11" i="219"/>
  <c r="C11" i="219"/>
  <c r="C45" i="219" s="1"/>
  <c r="B11" i="219"/>
  <c r="B45" i="219" s="1"/>
  <c r="G43" i="217"/>
  <c r="F43" i="217"/>
  <c r="E43" i="217"/>
  <c r="D43" i="217"/>
  <c r="C43" i="217"/>
  <c r="B43" i="217"/>
  <c r="G24" i="217"/>
  <c r="F24" i="217"/>
  <c r="E24" i="217"/>
  <c r="D24" i="217"/>
  <c r="C24" i="217"/>
  <c r="B24" i="217"/>
  <c r="G15" i="217"/>
  <c r="G45" i="217" s="1"/>
  <c r="F15" i="217"/>
  <c r="F45" i="217" s="1"/>
  <c r="E15" i="217"/>
  <c r="D15" i="217"/>
  <c r="D45" i="217" s="1"/>
  <c r="C15" i="217"/>
  <c r="C45" i="217" s="1"/>
  <c r="B15" i="217"/>
  <c r="G46" i="91"/>
  <c r="F46" i="91"/>
  <c r="E46" i="91"/>
  <c r="D46" i="91"/>
  <c r="C46" i="91"/>
  <c r="C48" i="91" s="1"/>
  <c r="B46" i="91"/>
  <c r="G40" i="91"/>
  <c r="F40" i="91"/>
  <c r="E40" i="91"/>
  <c r="D40" i="91"/>
  <c r="C40" i="91"/>
  <c r="B40" i="91"/>
  <c r="G27" i="91"/>
  <c r="F27" i="91"/>
  <c r="E27" i="91"/>
  <c r="D27" i="91"/>
  <c r="C27" i="91"/>
  <c r="B27" i="91"/>
  <c r="B48" i="91" s="1"/>
  <c r="G10" i="91"/>
  <c r="G48" i="91" s="1"/>
  <c r="F10" i="91"/>
  <c r="F48" i="91" s="1"/>
  <c r="E10" i="91"/>
  <c r="E48" i="91" s="1"/>
  <c r="D10" i="91"/>
  <c r="D48" i="91" s="1"/>
  <c r="C10" i="91"/>
  <c r="B10" i="91"/>
  <c r="G41" i="90"/>
  <c r="F41" i="90"/>
  <c r="E41" i="90"/>
  <c r="D41" i="90"/>
  <c r="C41" i="90"/>
  <c r="B41" i="90"/>
  <c r="G35" i="90"/>
  <c r="F35" i="90"/>
  <c r="E35" i="90"/>
  <c r="E43" i="90" s="1"/>
  <c r="D35" i="90"/>
  <c r="C35" i="90"/>
  <c r="B35" i="90"/>
  <c r="G25" i="90"/>
  <c r="F25" i="90"/>
  <c r="E25" i="90"/>
  <c r="D25" i="90"/>
  <c r="C25" i="90"/>
  <c r="B25" i="90"/>
  <c r="G17" i="90"/>
  <c r="F17" i="90"/>
  <c r="E17" i="90"/>
  <c r="D17" i="90"/>
  <c r="C17" i="90"/>
  <c r="B17" i="90"/>
  <c r="G9" i="90"/>
  <c r="G43" i="90" s="1"/>
  <c r="F9" i="90"/>
  <c r="F43" i="90" s="1"/>
  <c r="E9" i="90"/>
  <c r="D9" i="90"/>
  <c r="D43" i="90"/>
  <c r="C9" i="90"/>
  <c r="B9" i="90"/>
  <c r="B43" i="90" s="1"/>
  <c r="G17" i="21"/>
  <c r="F17" i="21"/>
  <c r="E17" i="21"/>
  <c r="D17" i="21"/>
  <c r="C17" i="21"/>
  <c r="B17" i="21"/>
  <c r="G17" i="20"/>
  <c r="F17" i="20"/>
  <c r="E17" i="20"/>
  <c r="D17" i="20"/>
  <c r="C17" i="20"/>
  <c r="B17" i="20"/>
  <c r="G33" i="19"/>
  <c r="F33" i="19"/>
  <c r="E33" i="19"/>
  <c r="D33" i="19"/>
  <c r="C33" i="19"/>
  <c r="B33" i="19"/>
  <c r="G17" i="19"/>
  <c r="F17" i="19"/>
  <c r="E17" i="19"/>
  <c r="D17" i="19"/>
  <c r="C17" i="19"/>
  <c r="B17" i="19"/>
  <c r="G33" i="18"/>
  <c r="F33" i="18"/>
  <c r="E33" i="18"/>
  <c r="D33" i="18"/>
  <c r="C33" i="18"/>
  <c r="B33" i="18"/>
  <c r="G17" i="18"/>
  <c r="F17" i="18"/>
  <c r="E17" i="18"/>
  <c r="D17" i="18"/>
  <c r="C17" i="18"/>
  <c r="B17" i="18"/>
  <c r="G65" i="17"/>
  <c r="F65" i="17"/>
  <c r="E65" i="17"/>
  <c r="D65" i="17"/>
  <c r="C65" i="17"/>
  <c r="B65" i="17"/>
  <c r="G49" i="17"/>
  <c r="F49" i="17"/>
  <c r="E49" i="17"/>
  <c r="D49" i="17"/>
  <c r="C49" i="17"/>
  <c r="B49" i="17"/>
  <c r="G33" i="17"/>
  <c r="F33" i="17"/>
  <c r="E33" i="17"/>
  <c r="D33" i="17"/>
  <c r="C33" i="17"/>
  <c r="B33" i="17"/>
  <c r="G17" i="17"/>
  <c r="F17" i="17"/>
  <c r="E17" i="17"/>
  <c r="D17" i="17"/>
  <c r="C17" i="17"/>
  <c r="B17" i="17"/>
  <c r="G49" i="16"/>
  <c r="F49" i="16"/>
  <c r="E49" i="16"/>
  <c r="D49" i="16"/>
  <c r="C49" i="16"/>
  <c r="B49" i="16"/>
  <c r="G33" i="16"/>
  <c r="F33" i="16"/>
  <c r="E33" i="16"/>
  <c r="D33" i="16"/>
  <c r="C33" i="16"/>
  <c r="B33" i="16"/>
  <c r="G17" i="16"/>
  <c r="F17" i="16"/>
  <c r="E17" i="16"/>
  <c r="D17" i="16"/>
  <c r="C17" i="16"/>
  <c r="B17" i="16"/>
  <c r="G113" i="11"/>
  <c r="F113" i="11"/>
  <c r="E113" i="11"/>
  <c r="D113" i="11"/>
  <c r="C113" i="11"/>
  <c r="B113" i="11"/>
  <c r="G97" i="11"/>
  <c r="F97" i="11"/>
  <c r="E97" i="11"/>
  <c r="D97" i="11"/>
  <c r="C97" i="11"/>
  <c r="B97" i="11"/>
  <c r="G81" i="11"/>
  <c r="F81" i="11"/>
  <c r="E81" i="11"/>
  <c r="D81" i="11"/>
  <c r="C81" i="11"/>
  <c r="B81" i="11"/>
  <c r="G65" i="11"/>
  <c r="F65" i="11"/>
  <c r="E65" i="11"/>
  <c r="D65" i="11"/>
  <c r="C65" i="11"/>
  <c r="B65" i="11"/>
  <c r="G49" i="11"/>
  <c r="F49" i="11"/>
  <c r="E49" i="11"/>
  <c r="D49" i="11"/>
  <c r="C49" i="11"/>
  <c r="B49" i="11"/>
  <c r="G33" i="11"/>
  <c r="F33" i="11"/>
  <c r="E33" i="11"/>
  <c r="D33" i="11"/>
  <c r="C33" i="11"/>
  <c r="B33" i="11"/>
  <c r="G17" i="11"/>
  <c r="F17" i="11"/>
  <c r="E17" i="11"/>
  <c r="D17" i="11"/>
  <c r="C17" i="11"/>
  <c r="B17" i="11"/>
  <c r="G17" i="15"/>
  <c r="F17" i="15"/>
  <c r="E17" i="15"/>
  <c r="D17" i="15"/>
  <c r="C17" i="15"/>
  <c r="B17" i="15"/>
  <c r="G16" i="39"/>
  <c r="F16" i="39"/>
  <c r="E16" i="39"/>
  <c r="D16" i="39"/>
  <c r="C16" i="39"/>
  <c r="B16" i="39"/>
  <c r="G44" i="38"/>
  <c r="F44" i="38"/>
  <c r="E44" i="38"/>
  <c r="D44" i="38"/>
  <c r="C44" i="38"/>
  <c r="B44" i="38"/>
  <c r="G38" i="38"/>
  <c r="F38" i="38"/>
  <c r="E38" i="38"/>
  <c r="D38" i="38"/>
  <c r="C38" i="38"/>
  <c r="B38" i="38"/>
  <c r="G32" i="38"/>
  <c r="G57" i="38" s="1"/>
  <c r="F32" i="38"/>
  <c r="E32" i="38"/>
  <c r="D32" i="38"/>
  <c r="C32" i="38"/>
  <c r="B32" i="38"/>
  <c r="C43" i="90"/>
  <c r="E45" i="217"/>
  <c r="F57" i="38"/>
  <c r="C43" i="318"/>
  <c r="G43" i="318"/>
  <c r="D43" i="318"/>
  <c r="G43" i="319"/>
  <c r="D43" i="319"/>
  <c r="F43" i="316"/>
  <c r="E43" i="316"/>
  <c r="D43" i="316"/>
  <c r="F43" i="317"/>
  <c r="G43" i="314"/>
  <c r="B43" i="314"/>
  <c r="C43" i="315"/>
  <c r="F43" i="313"/>
  <c r="B43" i="312"/>
  <c r="C43" i="312"/>
  <c r="D43" i="312"/>
  <c r="C43" i="313"/>
  <c r="G43" i="31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PowerPivot Data"/>
    <s v="{[annuario].[macroarea].&amp;[e. Isole]}"/>
    <s v="{[annuario].[macroarea].&amp;[a. Nord-ovest]}"/>
    <s v="{[annuario].[macroarea].&amp;[b. Nord-est]}"/>
    <s v="{[annuario].[macroarea].&amp;[c. Centro]}"/>
    <s v="{[annuario].[macroarea].&amp;[d. Sud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<sst xmlns="http://schemas.openxmlformats.org/spreadsheetml/2006/main" count="4913" uniqueCount="477">
  <si>
    <t>Spesa del pubblico</t>
  </si>
  <si>
    <t>Spesa al botteghino</t>
  </si>
  <si>
    <t>Ingressi</t>
  </si>
  <si>
    <t>A Attività cinematografica</t>
  </si>
  <si>
    <t>B Attività teatrale</t>
  </si>
  <si>
    <t>C Attività concertistica</t>
  </si>
  <si>
    <t>D Attività sportiva</t>
  </si>
  <si>
    <t>F Attrazioni dello spettacolo viaggiante</t>
  </si>
  <si>
    <t>G Mostre ed esposizioni</t>
  </si>
  <si>
    <t>H Attività con pluralità di generi</t>
  </si>
  <si>
    <t>Volume d'affari</t>
  </si>
  <si>
    <t>Numero spettacoli</t>
  </si>
  <si>
    <t>A - Spettacolo cinematografico</t>
  </si>
  <si>
    <t>Totale</t>
  </si>
  <si>
    <t>Mese evento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</si>
  <si>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</si>
  <si>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</si>
  <si>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</si>
  <si>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</si>
  <si>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</si>
  <si>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</si>
  <si>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</si>
  <si>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</si>
  <si>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</si>
  <si>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</si>
  <si>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</si>
  <si>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</si>
  <si>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B7 - Circo</t>
  </si>
  <si>
    <t>C3 - Concerti Jazz</t>
  </si>
  <si>
    <t>E2 - Concertini</t>
  </si>
  <si>
    <t>F1 - Attrazioni viaggianti</t>
  </si>
  <si>
    <t>H1 - Manifestazioni all'aperto</t>
  </si>
  <si>
    <t>B1 - Teatro</t>
  </si>
  <si>
    <t>B2 - Lirica</t>
  </si>
  <si>
    <t>B3 - Rivista e Commedia Musicale</t>
  </si>
  <si>
    <t>B4 - Balletto</t>
  </si>
  <si>
    <t>B5 - Burattini e Marionette</t>
  </si>
  <si>
    <t>B6 - Arte Varia</t>
  </si>
  <si>
    <t>C1 - Concerti Classici</t>
  </si>
  <si>
    <t>C2 - Concerti di Musica Leggera</t>
  </si>
  <si>
    <t>D1 - Sport calcio</t>
  </si>
  <si>
    <t>D2 - Sport di squadra non calcio</t>
  </si>
  <si>
    <t>D3 - Sport individuali</t>
  </si>
  <si>
    <t>D4 - Altri sport</t>
  </si>
  <si>
    <t>E1 - Ballo</t>
  </si>
  <si>
    <t>F2 - Parchi da Divertimento</t>
  </si>
  <si>
    <t>(tavola 11)</t>
  </si>
  <si>
    <t>(tavola 12)</t>
  </si>
  <si>
    <t>(tavola 13)</t>
  </si>
  <si>
    <t>(tavola 14)</t>
  </si>
  <si>
    <t>(tavola 15)</t>
  </si>
  <si>
    <t>(tavola 16)</t>
  </si>
  <si>
    <t>(tavola 17)</t>
  </si>
  <si>
    <t>Totale complessivo</t>
  </si>
  <si>
    <t>Aggregato</t>
  </si>
  <si>
    <t>E Attività di ballo e concertini</t>
  </si>
  <si>
    <t>C1 - Concerti classici</t>
  </si>
  <si>
    <t>(tavola 18)</t>
  </si>
  <si>
    <t>(tavola 19)</t>
  </si>
  <si>
    <t>(tavola 20)</t>
  </si>
  <si>
    <t>(tavola 21)</t>
  </si>
  <si>
    <t>(tavola 22)</t>
  </si>
  <si>
    <t>(tavola 23)</t>
  </si>
  <si>
    <t>(tavola 24)</t>
  </si>
  <si>
    <t>(tavola 25)</t>
  </si>
  <si>
    <t>(tavola 29)</t>
  </si>
  <si>
    <t>Nord-ovest</t>
  </si>
  <si>
    <t>Regione</t>
  </si>
  <si>
    <t>Liguria</t>
  </si>
  <si>
    <t>Lombardia</t>
  </si>
  <si>
    <t>Piemonte</t>
  </si>
  <si>
    <t>Valle d'Aosta</t>
  </si>
  <si>
    <t>Nord-est</t>
  </si>
  <si>
    <t>Emilia-Romagna</t>
  </si>
  <si>
    <t>Friuli- Venezia Giulia</t>
  </si>
  <si>
    <t>Trentino-Alto Adige</t>
  </si>
  <si>
    <t>Veneto</t>
  </si>
  <si>
    <t>Centro</t>
  </si>
  <si>
    <t>Lazio</t>
  </si>
  <si>
    <t>Marche</t>
  </si>
  <si>
    <t>Toscana</t>
  </si>
  <si>
    <t>Umbria</t>
  </si>
  <si>
    <t>Sud</t>
  </si>
  <si>
    <t xml:space="preserve">Abruzzo </t>
  </si>
  <si>
    <t>Basilicata</t>
  </si>
  <si>
    <t>Calabria</t>
  </si>
  <si>
    <t>Campania</t>
  </si>
  <si>
    <t>Molise</t>
  </si>
  <si>
    <t>Puglia</t>
  </si>
  <si>
    <t>Isole</t>
  </si>
  <si>
    <t>Sardegna</t>
  </si>
  <si>
    <t>Sicilia</t>
  </si>
  <si>
    <t>Chieti</t>
  </si>
  <si>
    <t>Pescara</t>
  </si>
  <si>
    <t>Teramo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</si>
  <si>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</si>
  <si>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</si>
  <si>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</si>
  <si>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</si>
  <si>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</si>
  <si>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</si>
  <si>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</si>
  <si>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Avellino</t>
  </si>
  <si>
    <t>Benevento</t>
  </si>
  <si>
    <t>Caserta</t>
  </si>
  <si>
    <t>Napoli</t>
  </si>
  <si>
    <t>Salerno</t>
  </si>
  <si>
    <t>Bologna</t>
  </si>
  <si>
    <t>Ferrara</t>
  </si>
  <si>
    <t>Forlì-Cesena</t>
  </si>
  <si>
    <t>Modena</t>
  </si>
  <si>
    <t>Parma</t>
  </si>
  <si>
    <t>Piacenza</t>
  </si>
  <si>
    <t>Ravenna</t>
  </si>
  <si>
    <t>Reggio Emilia</t>
  </si>
  <si>
    <t>Rimini</t>
  </si>
  <si>
    <t>Pordenone</t>
  </si>
  <si>
    <t>Trieste</t>
  </si>
  <si>
    <t>Udine</t>
  </si>
  <si>
    <t>Frosinone</t>
  </si>
  <si>
    <t>Latina</t>
  </si>
  <si>
    <t>Rieti</t>
  </si>
  <si>
    <t>Roma</t>
  </si>
  <si>
    <t>Viterbo</t>
  </si>
  <si>
    <t>Genova</t>
  </si>
  <si>
    <t>Imperia</t>
  </si>
  <si>
    <t>La Spezia</t>
  </si>
  <si>
    <t>Savona</t>
  </si>
  <si>
    <t>Como</t>
  </si>
  <si>
    <t>Cremona</t>
  </si>
  <si>
    <t>Lecco</t>
  </si>
  <si>
    <t>Lodi</t>
  </si>
  <si>
    <t>Mantova</t>
  </si>
  <si>
    <t>Milano</t>
  </si>
  <si>
    <t>Pavia</t>
  </si>
  <si>
    <t>Sondrio</t>
  </si>
  <si>
    <t>Varese</t>
  </si>
  <si>
    <t>Ancona</t>
  </si>
  <si>
    <t>Ascoli Piceno</t>
  </si>
  <si>
    <t>Macerata</t>
  </si>
  <si>
    <t>Pesaro e Urbino</t>
  </si>
  <si>
    <t>Campobasso</t>
  </si>
  <si>
    <t>Isernia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</si>
  <si>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</si>
  <si>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</si>
  <si>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</si>
  <si>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</si>
  <si>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</si>
  <si>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</si>
  <si>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</si>
  <si>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</si>
  <si>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Bari</t>
  </si>
  <si>
    <t>Brindisi</t>
  </si>
  <si>
    <t>Foggia</t>
  </si>
  <si>
    <t>Lecce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</si>
  <si>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</si>
  <si>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</si>
  <si>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</si>
  <si>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</si>
  <si>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</si>
  <si>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</si>
  <si>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</si>
  <si>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</si>
  <si>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</si>
  <si>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</si>
  <si>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</si>
  <si>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</si>
  <si>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</si>
  <si>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</si>
  <si>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</si>
  <si>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</si>
  <si>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</si>
  <si>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</si>
  <si>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</si>
  <si>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</si>
  <si>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</si>
  <si>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</si>
  <si>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 - Bozen</t>
  </si>
  <si>
    <t>Trento</t>
  </si>
  <si>
    <t>Perugia</t>
  </si>
  <si>
    <t>Terni</t>
  </si>
  <si>
    <t>Aosta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</si>
  <si>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</si>
  <si>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</si>
  <si>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</si>
  <si>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</si>
  <si>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</si>
  <si>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</si>
  <si>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</si>
  <si>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</si>
  <si>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Bergamo</t>
  </si>
  <si>
    <t>Brescia</t>
  </si>
  <si>
    <t>Taranto</t>
  </si>
  <si>
    <t>Riepilogo per area Territoriale</t>
  </si>
  <si>
    <t>Analisi per tipologia di manifestazione</t>
  </si>
  <si>
    <t xml:space="preserve">   Riepilogo Generale</t>
  </si>
  <si>
    <t xml:space="preserve">   Andamento mensile per Aggregato di genere manifestazione</t>
  </si>
  <si>
    <t xml:space="preserve">   Riepilogo per Macroarea</t>
  </si>
  <si>
    <t>Presenze</t>
  </si>
  <si>
    <t>Numero spettacoli, Ingressi, Presenze, Spesa al botteghino, Spesa del pubblico e Volume d'affari per Macroarea e Regione</t>
  </si>
  <si>
    <t xml:space="preserve">Numero spettacoli, Ingressi, Presenze, Spesa al botteghino, Spesa del pubblico e Volume d'affari </t>
  </si>
  <si>
    <t>Provincia</t>
  </si>
  <si>
    <t>Friuli-Venezia Giulia</t>
  </si>
  <si>
    <t>L'Aquila</t>
  </si>
  <si>
    <t>Abruzzo</t>
  </si>
  <si>
    <t>Raffronto per Macroaggregato ed Aggregato di genere manifestazione</t>
  </si>
  <si>
    <t>Macroaggregato</t>
  </si>
  <si>
    <t>A Attività cinematografica Totale</t>
  </si>
  <si>
    <t>B Attività teatrale Totale</t>
  </si>
  <si>
    <t>C Attività concertistica Totale</t>
  </si>
  <si>
    <t>D Attività sportiva Totale</t>
  </si>
  <si>
    <t>E Attività di ballo e concertini Totale</t>
  </si>
  <si>
    <t>F Attrazioni dello spettacolo viaggiante Totale</t>
  </si>
  <si>
    <t>G Mostre ed esposizioni Totale</t>
  </si>
  <si>
    <t>H Attività con pluralità di generi Totale</t>
  </si>
  <si>
    <t>Liguria Totale</t>
  </si>
  <si>
    <t>Lombardia Totale</t>
  </si>
  <si>
    <t>Piemonte Totale</t>
  </si>
  <si>
    <t>Valle d'Aosta Totale</t>
  </si>
  <si>
    <t>Emilia-Romagna Totale</t>
  </si>
  <si>
    <t>Friuli- Venezia Giulia Totale</t>
  </si>
  <si>
    <t>Trentino-Alto Adige Totale</t>
  </si>
  <si>
    <t>Veneto Totale</t>
  </si>
  <si>
    <t>Lazio Totale</t>
  </si>
  <si>
    <t>Marche Totale</t>
  </si>
  <si>
    <t>Toscana Totale</t>
  </si>
  <si>
    <t>Umbria Totale</t>
  </si>
  <si>
    <t>Basilicata Totale</t>
  </si>
  <si>
    <t>Calabria Totale</t>
  </si>
  <si>
    <t>Campania Totale</t>
  </si>
  <si>
    <t>Molise Totale</t>
  </si>
  <si>
    <t>Puglia Totale</t>
  </si>
  <si>
    <t>Sardegna Totale</t>
  </si>
  <si>
    <t>Sicilia Totale</t>
  </si>
  <si>
    <t xml:space="preserve">   Macroaggregato ed Aggregato di genere manifestazione: riepilogo per Macroarea</t>
  </si>
  <si>
    <t>Numero spettacoli, Ingressi, Presenze, Spesa al botteghino, Spesa del pubblico e Volume d'affari per Macroaggregato ed Aggregato di genere manifestazione</t>
  </si>
  <si>
    <t>Numero spettacoli, Ingressi, Presenze, Spesa al botteghino, Spesa del pubblico e Volume d'affari per Mese evento</t>
  </si>
  <si>
    <t xml:space="preserve">    Dettaglio per Provincia</t>
  </si>
  <si>
    <t xml:space="preserve">   Macroaree geografiche: Numero di spettacoli</t>
  </si>
  <si>
    <t xml:space="preserve">   Macroaree geografiche: Ingressi</t>
  </si>
  <si>
    <t xml:space="preserve">   Macroaree geografiche: Spesa del botteghino</t>
  </si>
  <si>
    <t xml:space="preserve">   Macroaree geografiche: Spesa del pubblico</t>
  </si>
  <si>
    <t xml:space="preserve">   Macroaree geografiche: Volume d'affari</t>
  </si>
  <si>
    <t>I luoghi di spettacolo</t>
  </si>
  <si>
    <t xml:space="preserve">    Territorio Nazionale</t>
  </si>
  <si>
    <t>Numero spettacoli, Ingressi, Presenze, Spesa al botteghino, Spesa del pubblico e Volume d'affari per  Macroarea e Regione</t>
  </si>
  <si>
    <t>Dettaglio Regionale per Macroaggregato di genere manifestazione</t>
  </si>
  <si>
    <t>(tavola 26)</t>
  </si>
  <si>
    <t>(tavola 27)</t>
  </si>
  <si>
    <t>(tavola 28)</t>
  </si>
  <si>
    <t xml:space="preserve">   Macroaree geografiche: Presenze</t>
  </si>
  <si>
    <t>Monza-Brianza</t>
  </si>
  <si>
    <t xml:space="preserve">Trentino-Alto Adige </t>
  </si>
  <si>
    <t>Fermo</t>
  </si>
  <si>
    <t>Barletta-Andria-Trani</t>
  </si>
  <si>
    <t>MacroAggregato</t>
  </si>
  <si>
    <t>2012</t>
  </si>
  <si>
    <t>2011</t>
  </si>
  <si>
    <t>2010</t>
  </si>
  <si>
    <t>2009</t>
  </si>
  <si>
    <t>Dati per Aggregato di genere manifestazione</t>
  </si>
  <si>
    <t>TAV. 68 Nord-ovest: Tutte le Regioni</t>
  </si>
  <si>
    <t>TAV. 72 Nord-est: Tutte le Regioni</t>
  </si>
  <si>
    <t>TAV. 77 Centro: Tutte le Regioni</t>
  </si>
  <si>
    <t>TAV. 82 Sud: Tutte le Regioni</t>
  </si>
  <si>
    <t>TAV. 89 Isole: Tutte le Regioni</t>
  </si>
  <si>
    <t>G1 - Fiere</t>
  </si>
  <si>
    <t>G2 - Mostre</t>
  </si>
  <si>
    <t>(tavola 30)</t>
  </si>
  <si>
    <t>(tavola 31)</t>
  </si>
  <si>
    <t xml:space="preserve"> Dettaglio per Macroaggregato ed Aggregato di genere manifestazione</t>
  </si>
  <si>
    <t xml:space="preserve"> </t>
  </si>
  <si>
    <t>Sud Sardegna</t>
  </si>
  <si>
    <t>TAV. 141</t>
  </si>
  <si>
    <t>2016</t>
  </si>
  <si>
    <t>2015</t>
  </si>
  <si>
    <t>2014</t>
  </si>
  <si>
    <t>2013</t>
  </si>
  <si>
    <t>-</t>
  </si>
  <si>
    <t>TAV. 92 Numero di spettacoli</t>
  </si>
  <si>
    <t>TAV. 93 Ingressi</t>
  </si>
  <si>
    <t>TAV. 94 Presenze</t>
  </si>
  <si>
    <t>TAV. 95 Spesa al botteghino</t>
  </si>
  <si>
    <t>TAV. 96 Spesa del pubblico</t>
  </si>
  <si>
    <t>TAV. 97 Volume d'affari</t>
  </si>
  <si>
    <t>TAV. 98 Nord-ovest</t>
  </si>
  <si>
    <t>TAV. 99 Nord-est</t>
  </si>
  <si>
    <t>TAV. 100 Centro</t>
  </si>
  <si>
    <t>TAV. 101 Sud</t>
  </si>
  <si>
    <t>TAV. 102 Isole</t>
  </si>
  <si>
    <t>TAV. 103 Nord-ovest</t>
  </si>
  <si>
    <t>TAV. 104 Nord-est</t>
  </si>
  <si>
    <t>TAV. 105 Centro</t>
  </si>
  <si>
    <t>TAV. 106 Sud</t>
  </si>
  <si>
    <t>TAV. 107 Isole</t>
  </si>
  <si>
    <t>TAV. 108 Nord-ovest</t>
  </si>
  <si>
    <t>TAV. 109 Nord-est</t>
  </si>
  <si>
    <t>TAV. 110 Centro</t>
  </si>
  <si>
    <t>TAV. 111 Sud</t>
  </si>
  <si>
    <t>TAV. 112 Isole</t>
  </si>
  <si>
    <t>TAV. 113 Nord-ovest</t>
  </si>
  <si>
    <t>TAV. 114 Nord-est</t>
  </si>
  <si>
    <t>TAV. 115 Centro</t>
  </si>
  <si>
    <t>TAV. 116 Sud</t>
  </si>
  <si>
    <t>TAV. 117 Isole</t>
  </si>
  <si>
    <t>TAV. 118 Nord-ovest</t>
  </si>
  <si>
    <t>TAV. 119 Nord-est</t>
  </si>
  <si>
    <t>TAV. 120 Centro</t>
  </si>
  <si>
    <t>TAV. 121 Sud</t>
  </si>
  <si>
    <t>TAV. 122 Isole</t>
  </si>
  <si>
    <t>TAV. 123 Nord-ovest</t>
  </si>
  <si>
    <t>TAV. 124 Nord-est</t>
  </si>
  <si>
    <t>TAV. 125 Centro</t>
  </si>
  <si>
    <t>TAV. 126 Sud</t>
  </si>
  <si>
    <t>TAV. 127 Isole</t>
  </si>
  <si>
    <t>TAV. 144 Numero dei luohi di spettacolo nelle Regioni</t>
  </si>
  <si>
    <t>Andamento dell'attività di spettacolo negli anni 2017 e 2018</t>
  </si>
  <si>
    <t>Costo medio d'ingresso / periodo 2009-2018</t>
  </si>
  <si>
    <t xml:space="preserve">REGIONE </t>
  </si>
  <si>
    <t>Var. % 2018/2017</t>
  </si>
  <si>
    <t xml:space="preserve"> MACROAGGREGATO</t>
  </si>
  <si>
    <t>TAV. 144  Numero dei luoghi di spettacolo</t>
  </si>
  <si>
    <t>TAV. 145  Numero degli organizzatori di spettacolo</t>
  </si>
  <si>
    <t>TAV. 145 Numero degli organizzatori di spettacolo nelle Regioni</t>
  </si>
  <si>
    <t>2018</t>
  </si>
  <si>
    <t>2017</t>
  </si>
  <si>
    <t>var %
2018:17</t>
  </si>
  <si>
    <t>var %
2018:16</t>
  </si>
  <si>
    <t>var %
2018:15</t>
  </si>
  <si>
    <t>var %
2018:14</t>
  </si>
  <si>
    <t>var %
2018:13</t>
  </si>
  <si>
    <t>var %
2018:12</t>
  </si>
  <si>
    <t>var %
2018:11</t>
  </si>
  <si>
    <t>var %
2018:10</t>
  </si>
  <si>
    <t>var %
2018:09</t>
  </si>
  <si>
    <t>Macroarea</t>
  </si>
  <si>
    <t>e. Isole</t>
  </si>
  <si>
    <t>a. Nord-ovest</t>
  </si>
  <si>
    <t>b. Nord-est</t>
  </si>
  <si>
    <t>c. Centro</t>
  </si>
  <si>
    <t>d. Sud</t>
  </si>
  <si>
    <t>Abruzzo Totale</t>
  </si>
  <si>
    <t>Tavola 123</t>
  </si>
  <si>
    <t>Tavola 124</t>
  </si>
  <si>
    <t>Tavola 125</t>
  </si>
  <si>
    <t>Tavola 126</t>
  </si>
  <si>
    <t>Tavola 127</t>
  </si>
  <si>
    <t>Tavola 118</t>
  </si>
  <si>
    <t>Tavola 119</t>
  </si>
  <si>
    <t>Tavola 120</t>
  </si>
  <si>
    <t>Tavola 121</t>
  </si>
  <si>
    <t>Tavola 122</t>
  </si>
  <si>
    <t>TAVV. da 123 a 127
Volume d'affari</t>
  </si>
  <si>
    <t>TAVV. da 118 a 122
Spesa del pubblico</t>
  </si>
  <si>
    <t>Somma di Numero spettacoli</t>
  </si>
  <si>
    <t>anno</t>
  </si>
  <si>
    <t>TAVV. da 98 a 102
Numero di spettacoli</t>
  </si>
  <si>
    <t>Tavola 103</t>
  </si>
  <si>
    <t>Tavola 104</t>
  </si>
  <si>
    <t>Tavola 105</t>
  </si>
  <si>
    <t>Tavola 106</t>
  </si>
  <si>
    <t>Tavola 107</t>
  </si>
  <si>
    <t>TAVV. da 108 a 112
Presenze</t>
  </si>
  <si>
    <t>Tavola 108</t>
  </si>
  <si>
    <t>Tavola 109</t>
  </si>
  <si>
    <t>Tavola 110</t>
  </si>
  <si>
    <t>Tavola 111</t>
  </si>
  <si>
    <t>Tavola 112</t>
  </si>
  <si>
    <t>TAVV. da 113 a 117
Spesa al botteghino</t>
  </si>
  <si>
    <t>Tavola 98</t>
  </si>
  <si>
    <t>Tavola 99</t>
  </si>
  <si>
    <t>Tavola 100</t>
  </si>
  <si>
    <t>Tavola 101</t>
  </si>
  <si>
    <t>Tavola 102</t>
  </si>
  <si>
    <t>Tavola 113</t>
  </si>
  <si>
    <t>Tavola 114</t>
  </si>
  <si>
    <t>Tavola 115</t>
  </si>
  <si>
    <t>Tavola 116</t>
  </si>
  <si>
    <t>Tavola 117</t>
  </si>
  <si>
    <t>TAV. 141
Costo medio d'ingresso / periodo 2009-2018</t>
  </si>
  <si>
    <t>TAVV. da 21 a 24    D  Attività Sportiva</t>
  </si>
  <si>
    <t>TAVV. da 11 a 17    B  Attività Teatrale</t>
  </si>
  <si>
    <t>TAVV. da 18 a 20    C  Attività Concertistica</t>
  </si>
  <si>
    <t>TAVV. da 25 a 26    E  Attività di Ballo e Concertini</t>
  </si>
  <si>
    <t>TAVV. da 27 a 28    F  Attrazioni dello Spettacolo viaggiante</t>
  </si>
  <si>
    <t>TAVV. da 29 a 30    G  Mostre ed Esposizioni</t>
  </si>
  <si>
    <t>TAV. 31    H  Attività con Pluralità di Generi</t>
  </si>
  <si>
    <t>TAV. 42    B1 - Teatro</t>
  </si>
  <si>
    <t>TAV. 43    B2 - Lirica</t>
  </si>
  <si>
    <t>TAV. 44    B3 - Rivista e Commedia Musicale</t>
  </si>
  <si>
    <t>TAV. 45    B4 - balletto</t>
  </si>
  <si>
    <t>TAV. 46    B5 - Burattini e Marionette</t>
  </si>
  <si>
    <t>TAV. 47    B6 - Arte Varia</t>
  </si>
  <si>
    <t>TAV. 48    B7 - Circo</t>
  </si>
  <si>
    <t>TAV. 51    C2 - Concerti di Musica leggera</t>
  </si>
  <si>
    <t>TAV. 50    C1 - Concerti classici</t>
  </si>
  <si>
    <t>TAV. 40  A Attività cinematografica</t>
  </si>
  <si>
    <t>TAV. 41  B Attività teatrale</t>
  </si>
  <si>
    <t>TAV. 49  C Attività concertistica</t>
  </si>
  <si>
    <t>TAV. 52    C3 - Concerti Jazz</t>
  </si>
  <si>
    <t>TAV. 53  D Attività sportiva</t>
  </si>
  <si>
    <t>TAV. 54    D1 - Sport calcio</t>
  </si>
  <si>
    <t>TAV. 55    D2 - Sport di squadra non calcio</t>
  </si>
  <si>
    <t>TAV. 56    D3 - Sport individuali</t>
  </si>
  <si>
    <t>TAV. 57    D4 - Altri sport</t>
  </si>
  <si>
    <t>TAV. 58  E Attività di ballo e Concertini</t>
  </si>
  <si>
    <t>TAV. 59    E1 - Ballo</t>
  </si>
  <si>
    <t>TAV. 60    E2 - Concertini</t>
  </si>
  <si>
    <t>TAV. 62    F1 - Attrazioni viaggianti</t>
  </si>
  <si>
    <t>TAV. 63    F2 - Parchi da divertimento</t>
  </si>
  <si>
    <t>TAV. 61  F Attrazioni dello Spettacolo Viaggiante</t>
  </si>
  <si>
    <t>TAV. 64  G Mostre ed Esposizioni</t>
  </si>
  <si>
    <t>TAV. 65    G1 - Fiere</t>
  </si>
  <si>
    <t>TAV. 66    G2 - Mostre</t>
  </si>
  <si>
    <t>TAV. 67    H1 - Manifestazioni all'aperto</t>
  </si>
  <si>
    <t>TAV. 1
Territorio Nazionale</t>
  </si>
  <si>
    <t>TAV. 9
Tutti gli Aggregati</t>
  </si>
  <si>
    <t>TAVV. da 11 a 17
B Attività Teatrale</t>
  </si>
  <si>
    <t>TAVV. da 18 a 20
C  Attività Concertistica</t>
  </si>
  <si>
    <t>TAVV. da 21 a 24
D  Attività Sportiva</t>
  </si>
  <si>
    <t>TAV. 72
Nord-est: Tutte le regioni</t>
  </si>
  <si>
    <t>TAV. 68
Nord-ovest: Tutte le regioni</t>
  </si>
  <si>
    <t>TAV. 77
Centro: Tutte le regioni</t>
  </si>
  <si>
    <t>TAV. 82
Sud: Tutte le regioni</t>
  </si>
  <si>
    <t>TAV. 89
Isole: Tutte le regioni</t>
  </si>
  <si>
    <t>Città metropolitana di Cagliari</t>
  </si>
  <si>
    <t>TAV. 1     Territorio Nazionale</t>
  </si>
  <si>
    <t>TAV. 9     Tutti gli Aggregati</t>
  </si>
  <si>
    <t>TAV. 31
 H  Attività con Pluralità di Generi</t>
  </si>
  <si>
    <t>TAVV. da 29 a 30
G  Mostre ed esposizioni</t>
  </si>
  <si>
    <t>TAVV. da 27 a 28
F  Attrazioni dello Spettacolo viaggiante</t>
  </si>
  <si>
    <t>TAVV. da 25 a 26
E  Attività di Ballo e Concertini</t>
  </si>
  <si>
    <t>TAV. 10    A  Attività Cinematografica</t>
  </si>
  <si>
    <t>TAV. 10
A  Attività Cinematografica</t>
  </si>
  <si>
    <t>(tavola 10)</t>
  </si>
  <si>
    <t>Var% 2007/2006</t>
  </si>
  <si>
    <t>Somma di Ingressi</t>
  </si>
  <si>
    <t>Somma di Spesa al botteghino</t>
  </si>
  <si>
    <t>Somma di Spesa del pubblico</t>
  </si>
  <si>
    <t>Somma di Volume d'affari</t>
  </si>
  <si>
    <t>TAV. 92
Numero di spettacoli</t>
  </si>
  <si>
    <t>TAV. 96
Spesa del pubblico</t>
  </si>
  <si>
    <t>TAV. 95
Spesa al botteghino</t>
  </si>
  <si>
    <t>TAV. 94
Presenze</t>
  </si>
  <si>
    <t>TAVV. da 103 a 107
Ingressi</t>
  </si>
  <si>
    <t>TAV. 93
Ingressi</t>
  </si>
  <si>
    <t>TAV. 97
Volume d'affari</t>
  </si>
  <si>
    <t>TAV. 34
Tutte le Attività - Tutte le Macroaree</t>
  </si>
  <si>
    <t>TAV. 34 Tutte le Attività - Tutte le Macroaree</t>
  </si>
  <si>
    <t>TAV. 40
A Attività cinematografica</t>
  </si>
  <si>
    <t>TAV. 67
H1 - Manifestazioni all'aperto</t>
  </si>
  <si>
    <t>TAV. 41
B Attività teatrale</t>
  </si>
  <si>
    <t>TAV. 42
B1 - Teatro</t>
  </si>
  <si>
    <t>TAV. 43
B2 - Lirica</t>
  </si>
  <si>
    <t>TAV. 44
B3 - Rivista e Commedia Musicale</t>
  </si>
  <si>
    <t>TAV. 45
B4 - Balletto</t>
  </si>
  <si>
    <t>TAV. 46
B5 - Burattini e Marionette</t>
  </si>
  <si>
    <t>TAV. 47
B6 - Arte Varia</t>
  </si>
  <si>
    <t>TAV. 48
B7 - Circo</t>
  </si>
  <si>
    <t>TAV. 49
C Attività concertistica</t>
  </si>
  <si>
    <t>TAV. 53
D Attività sportiva</t>
  </si>
  <si>
    <t>TAV. 58
E Attività di ballo e concertini</t>
  </si>
  <si>
    <t>TAV. 61
F Attrazioni dello spettacolo viaggiante</t>
  </si>
  <si>
    <t>TAV. 64
G Mostre ed esposizioni</t>
  </si>
  <si>
    <t>TAV. 50
C1 - Concerti Classici</t>
  </si>
  <si>
    <t>TAV. 51
C2 - Concerti di Musica Leggera</t>
  </si>
  <si>
    <t>TAV. 52
C3 - Concerti Jazz</t>
  </si>
  <si>
    <t>TAV. 54
D1 - Sport calcio</t>
  </si>
  <si>
    <t>TAV. 55
D2 - Sport di squadra non calcio</t>
  </si>
  <si>
    <t>TAV. 56
D3 - Sport individuali</t>
  </si>
  <si>
    <t>TAV. 57
D4 - Altri sport</t>
  </si>
  <si>
    <t>TAV. 59
E1 - Ballo</t>
  </si>
  <si>
    <t>TAV. 60
E2 - Concertini</t>
  </si>
  <si>
    <t>TAV. 62
F1 - Attrazioni viaggianti</t>
  </si>
  <si>
    <t>TAV. 63
F2 - Parchi da Divertimento</t>
  </si>
  <si>
    <t>TAV. 65
G1 - Fiere</t>
  </si>
  <si>
    <t>TAV. 66
G2 - Mostre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</si>
</sst>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7" formatCode="_(* #,##0.00_);_(* \(#,##0.00\);_(* &quot;-&quot;??_);_(@_)"/>
    <numFmt numFmtId="179" formatCode="_(* #,##0_);_(* \(#,##0\);_(* &quot;-&quot;??_);_(@_)"/>
    <numFmt numFmtId="180" formatCode="_-* #,##0_-;\-* #,##0_-;_-* &quot;-&quot;??_-;_-@_-"/>
    <numFmt numFmtId="181" formatCode="0.00_ ;[Red]\-0.00\ "/>
    <numFmt numFmtId="186" formatCode="#,##0.00_ ;[Red]\-#,##0.00\ "/>
    <numFmt numFmtId="188" formatCode="0.0%"/>
  </numFmts>
  <fonts count="6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i/>
      <sz val="10"/>
      <color indexed="8"/>
      <name val="Arial Narrow"/>
      <family val="2"/>
    </font>
    <font>
      <i/>
      <sz val="10"/>
      <color indexed="8"/>
      <name val="Arial"/>
      <family val="2"/>
    </font>
    <font>
      <b/>
      <i/>
      <sz val="10"/>
      <name val="Arial Narrow"/>
      <family val="2"/>
    </font>
    <font>
      <b/>
      <i/>
      <sz val="11"/>
      <name val="Arial Narrow"/>
      <family val="2"/>
    </font>
    <font>
      <i/>
      <sz val="10"/>
      <name val="Arial Narrow"/>
      <family val="2"/>
    </font>
    <font>
      <sz val="11"/>
      <name val="Dosis"/>
    </font>
    <font>
      <sz val="9"/>
      <name val="Arial Narrow"/>
      <family val="2"/>
    </font>
    <font>
      <b/>
      <sz val="11"/>
      <name val="Dosis"/>
    </font>
    <font>
      <b/>
      <sz val="9"/>
      <name val="Arial Narrow"/>
      <family val="2"/>
    </font>
    <font>
      <b/>
      <i/>
      <sz val="11"/>
      <name val="Dosis"/>
    </font>
    <font>
      <sz val="10"/>
      <name val="Dosis"/>
    </font>
    <font>
      <b/>
      <sz val="12"/>
      <name val="Dosis"/>
    </font>
    <font>
      <b/>
      <sz val="18"/>
      <color indexed="62"/>
      <name val="Dosis"/>
    </font>
    <font>
      <b/>
      <sz val="24"/>
      <color indexed="62"/>
      <name val="Dosis"/>
    </font>
    <font>
      <b/>
      <sz val="9"/>
      <color indexed="62"/>
      <name val="Dosis"/>
    </font>
    <font>
      <b/>
      <i/>
      <sz val="12"/>
      <color indexed="62"/>
      <name val="Dosis"/>
    </font>
    <font>
      <i/>
      <sz val="10"/>
      <color indexed="8"/>
      <name val="Dosis"/>
    </font>
    <font>
      <i/>
      <sz val="10"/>
      <name val="Dosis"/>
    </font>
    <font>
      <sz val="9"/>
      <name val="Dosis"/>
    </font>
    <font>
      <u/>
      <sz val="9"/>
      <color indexed="12"/>
      <name val="Dosis"/>
    </font>
    <font>
      <i/>
      <sz val="9"/>
      <name val="Dosis"/>
    </font>
    <font>
      <b/>
      <i/>
      <sz val="13"/>
      <color indexed="62"/>
      <name val="Dosis"/>
    </font>
    <font>
      <b/>
      <sz val="13"/>
      <color indexed="62"/>
      <name val="Dosis"/>
    </font>
    <font>
      <sz val="13"/>
      <name val="Dosis"/>
    </font>
    <font>
      <i/>
      <sz val="13"/>
      <name val="Dosis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4"/>
      <name val="Arial Narrow"/>
      <family val="2"/>
    </font>
    <font>
      <sz val="9"/>
      <color theme="1"/>
      <name val="Calibri"/>
      <family val="2"/>
      <scheme val="minor"/>
    </font>
    <font>
      <b/>
      <sz val="12"/>
      <color theme="3" tint="-0.249977111117893"/>
      <name val="Dosis"/>
    </font>
    <font>
      <b/>
      <sz val="12"/>
      <color theme="3" tint="-0.249977111117893"/>
      <name val="Arial Narrow"/>
      <family val="2"/>
    </font>
    <font>
      <b/>
      <i/>
      <sz val="12"/>
      <color rgb="FFFF0000"/>
      <name val="Arial Narrow"/>
      <family val="2"/>
    </font>
    <font>
      <b/>
      <i/>
      <sz val="12"/>
      <color theme="3" tint="-0.249977111117893"/>
      <name val="Arial Narrow"/>
      <family val="2"/>
    </font>
    <font>
      <sz val="12"/>
      <color theme="3" tint="-0.249977111117893"/>
      <name val="Dosis"/>
    </font>
    <font>
      <sz val="12"/>
      <color theme="3" tint="-0.249977111117893"/>
      <name val="Arial Narrow"/>
      <family val="2"/>
    </font>
    <font>
      <b/>
      <sz val="11"/>
      <color theme="4" tint="-0.499984740745262"/>
      <name val="Arial Narrow"/>
      <family val="2"/>
    </font>
    <font>
      <b/>
      <sz val="12"/>
      <color theme="4" tint="-0.499984740745262"/>
      <name val="Dosis"/>
    </font>
    <font>
      <b/>
      <sz val="11"/>
      <color theme="4" tint="-0.499984740745262"/>
      <name val="Dosis"/>
    </font>
    <font>
      <sz val="12"/>
      <color theme="4" tint="-0.499984740745262"/>
      <name val="Arial Narrow"/>
      <family val="2"/>
    </font>
    <font>
      <b/>
      <sz val="12"/>
      <color theme="4" tint="-0.499984740745262"/>
      <name val="Arial Narrow"/>
      <family val="2"/>
    </font>
    <font>
      <b/>
      <sz val="9"/>
      <color theme="4"/>
      <name val="Arial Narrow"/>
      <family val="2"/>
    </font>
    <font>
      <sz val="9"/>
      <color theme="5"/>
      <name val="Arial Narrow"/>
      <family val="2"/>
    </font>
    <font>
      <sz val="11"/>
      <color theme="0"/>
      <name val="Dosis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4"/>
      <name val="Dosis"/>
    </font>
    <font>
      <b/>
      <sz val="11"/>
      <color theme="0"/>
      <name val="Dosis"/>
    </font>
    <font>
      <sz val="11"/>
      <color theme="1"/>
      <name val="Dosis"/>
    </font>
    <font>
      <sz val="11"/>
      <color theme="1"/>
      <name val="Arial Narrow"/>
      <family val="2"/>
    </font>
    <font>
      <b/>
      <sz val="11"/>
      <color theme="1"/>
      <name val="Dosis"/>
    </font>
    <font>
      <sz val="9"/>
      <color theme="2" tint="-0.249977111117893"/>
      <name val="Arial Narrow"/>
      <family val="2"/>
    </font>
    <font>
      <sz val="9"/>
      <color theme="6"/>
      <name val="Arial Narrow"/>
      <family val="2"/>
    </font>
    <font>
      <sz val="9"/>
      <color theme="9"/>
      <name val="Arial Narrow"/>
      <family val="2"/>
    </font>
    <font>
      <b/>
      <sz val="9"/>
      <color theme="1"/>
      <name val="Arial Narrow"/>
      <family val="2"/>
    </font>
    <font>
      <sz val="9"/>
      <color theme="7"/>
      <name val="Arial Narrow"/>
      <family val="2"/>
    </font>
    <font>
      <b/>
      <sz val="11"/>
      <color theme="0"/>
      <name val="Arial Narrow"/>
      <family val="2"/>
    </font>
  </fonts>
  <fills count="72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24994659260841701"/>
        <b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8064A2"/>
        <bgColor theme="4"/>
      </patternFill>
    </fill>
    <fill>
      <patternFill patternType="solid">
        <fgColor theme="2" tint="-0.24994659260841701"/>
        <bgColor theme="4" tint="0.59999389629810485"/>
      </patternFill>
    </fill>
    <fill>
      <patternFill patternType="solid">
        <fgColor rgb="FF8064A2"/>
        <bgColor theme="4" tint="0.5999938962981048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9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/>
        <bgColor theme="4" tint="0.59999389629810485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theme="5" tint="0.79998168889431442"/>
      </patternFill>
    </fill>
    <fill>
      <patternFill patternType="solid">
        <fgColor theme="2" tint="-9.9978637043366805E-2"/>
        <bgColor theme="4" tint="0.59999389629810485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/>
        <bgColor theme="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DBA4C"/>
        <bgColor indexed="64"/>
      </patternFill>
    </fill>
    <fill>
      <patternFill patternType="solid">
        <fgColor rgb="FFF7941D"/>
        <bgColor indexed="64"/>
      </patternFill>
    </fill>
    <fill>
      <patternFill patternType="solid">
        <fgColor rgb="FF94C5E3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rgb="FFC9BBD2"/>
        <bgColor indexed="64"/>
      </patternFill>
    </fill>
    <fill>
      <patternFill patternType="solid">
        <fgColor rgb="FFA1C085"/>
        <bgColor indexed="64"/>
      </patternFill>
    </fill>
    <fill>
      <patternFill patternType="solid">
        <fgColor rgb="FFD599A8"/>
        <bgColor indexed="64"/>
      </patternFill>
    </fill>
    <fill>
      <patternFill patternType="solid">
        <fgColor theme="9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0"/>
      </top>
      <bottom style="double">
        <color indexed="60"/>
      </bottom>
      <diagonal/>
    </border>
    <border>
      <left/>
      <right/>
      <top style="double">
        <color indexed="60"/>
      </top>
      <bottom/>
      <diagonal/>
    </border>
    <border>
      <left style="double">
        <color indexed="60"/>
      </left>
      <right/>
      <top style="double">
        <color indexed="60"/>
      </top>
      <bottom style="double">
        <color indexed="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0"/>
      </right>
      <top style="double">
        <color indexed="60"/>
      </top>
      <bottom style="double">
        <color indexed="60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4506668294322"/>
      </left>
      <right/>
      <top style="thin">
        <color theme="4" tint="0.39991454817346722"/>
      </top>
      <bottom/>
      <diagonal/>
    </border>
    <border>
      <left style="thin">
        <color theme="4" tint="0.39994506668294322"/>
      </left>
      <right/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/>
      <top/>
      <bottom style="thin">
        <color rgb="FF8064A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5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88402966399123"/>
      </bottom>
      <diagonal/>
    </border>
  </borders>
  <cellStyleXfs count="11">
    <xf numFmtId="0" fontId="0" fillId="0" borderId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0" fontId="17" fillId="5" borderId="0" applyFont="0" applyFill="0" applyBorder="0" applyAlignment="0">
      <alignment vertical="center" wrapText="1"/>
    </xf>
    <xf numFmtId="0" fontId="38" fillId="5" borderId="0" applyBorder="0" applyAlignment="0">
      <alignment horizontal="center" vertical="center" wrapText="1"/>
    </xf>
  </cellStyleXfs>
  <cellXfs count="723">
    <xf numFmtId="0" fontId="1" fillId="0" borderId="0" xfId="0" applyFont="1"/>
    <xf numFmtId="0" fontId="1" fillId="0" borderId="0" xfId="0" applyFont="1" applyFill="1"/>
    <xf numFmtId="0" fontId="3" fillId="0" borderId="0" xfId="7" applyFont="1" applyFill="1" applyBorder="1" applyAlignment="1">
      <alignment vertical="center"/>
    </xf>
    <xf numFmtId="0" fontId="1" fillId="0" borderId="0" xfId="7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7" fillId="0" borderId="0" xfId="0" applyNumberFormat="1" applyFont="1" applyFill="1" applyBorder="1" applyAlignment="1">
      <alignment vertical="center"/>
    </xf>
    <xf numFmtId="0" fontId="8" fillId="0" borderId="0" xfId="0" applyFont="1" applyFill="1" applyBorder="1"/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7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/>
    </xf>
    <xf numFmtId="177" fontId="7" fillId="0" borderId="1" xfId="4" applyFont="1" applyFill="1" applyBorder="1" applyAlignment="1">
      <alignment horizontal="right" vertical="center"/>
    </xf>
    <xf numFmtId="0" fontId="39" fillId="0" borderId="0" xfId="0" applyFont="1" applyAlignment="1">
      <alignment vertical="center" wrapText="1"/>
    </xf>
    <xf numFmtId="0" fontId="7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5" fillId="0" borderId="6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vertical="center" wrapText="1"/>
    </xf>
    <xf numFmtId="3" fontId="8" fillId="0" borderId="0" xfId="0" applyNumberFormat="1" applyFont="1" applyFill="1"/>
    <xf numFmtId="0" fontId="7" fillId="0" borderId="0" xfId="0" applyFont="1" applyFill="1" applyBorder="1" applyAlignment="1">
      <alignment vertical="center"/>
    </xf>
    <xf numFmtId="0" fontId="7" fillId="0" borderId="6" xfId="0" applyNumberFormat="1" applyFont="1" applyFill="1" applyBorder="1" applyAlignment="1">
      <alignment vertical="center"/>
    </xf>
    <xf numFmtId="0" fontId="8" fillId="0" borderId="0" xfId="0" applyFont="1" applyFill="1" applyAlignment="1">
      <alignment wrapText="1"/>
    </xf>
    <xf numFmtId="0" fontId="8" fillId="0" borderId="0" xfId="7" applyFont="1" applyFill="1"/>
    <xf numFmtId="0" fontId="8" fillId="0" borderId="0" xfId="7" applyFont="1" applyFill="1" applyBorder="1"/>
    <xf numFmtId="0" fontId="40" fillId="0" borderId="42" xfId="0" applyFont="1" applyFill="1" applyBorder="1" applyAlignment="1">
      <alignment horizontal="right"/>
    </xf>
    <xf numFmtId="0" fontId="40" fillId="0" borderId="43" xfId="0" applyFont="1" applyFill="1" applyBorder="1" applyAlignment="1">
      <alignment horizontal="left"/>
    </xf>
    <xf numFmtId="0" fontId="40" fillId="6" borderId="44" xfId="0" applyFont="1" applyFill="1" applyBorder="1" applyAlignment="1">
      <alignment horizontal="left" vertical="center"/>
    </xf>
    <xf numFmtId="180" fontId="41" fillId="6" borderId="45" xfId="6" applyNumberFormat="1" applyFont="1" applyFill="1" applyBorder="1" applyAlignment="1">
      <alignment vertical="center"/>
    </xf>
    <xf numFmtId="180" fontId="41" fillId="6" borderId="46" xfId="6" applyNumberFormat="1" applyFont="1" applyFill="1" applyBorder="1" applyAlignment="1">
      <alignment vertical="center"/>
    </xf>
    <xf numFmtId="188" fontId="42" fillId="6" borderId="47" xfId="8" applyNumberFormat="1" applyFont="1" applyFill="1" applyBorder="1" applyAlignment="1">
      <alignment vertical="center"/>
    </xf>
    <xf numFmtId="0" fontId="40" fillId="7" borderId="48" xfId="0" applyFont="1" applyFill="1" applyBorder="1" applyAlignment="1">
      <alignment horizontal="left" vertical="center"/>
    </xf>
    <xf numFmtId="180" fontId="41" fillId="7" borderId="48" xfId="6" applyNumberFormat="1" applyFont="1" applyFill="1" applyBorder="1" applyAlignment="1">
      <alignment vertical="center"/>
    </xf>
    <xf numFmtId="180" fontId="41" fillId="7" borderId="49" xfId="6" applyNumberFormat="1" applyFont="1" applyFill="1" applyBorder="1" applyAlignment="1">
      <alignment vertical="center"/>
    </xf>
    <xf numFmtId="188" fontId="43" fillId="7" borderId="50" xfId="8" applyNumberFormat="1" applyFont="1" applyFill="1" applyBorder="1" applyAlignment="1">
      <alignment vertical="center"/>
    </xf>
    <xf numFmtId="0" fontId="40" fillId="8" borderId="48" xfId="0" applyFont="1" applyFill="1" applyBorder="1" applyAlignment="1">
      <alignment horizontal="left" vertical="center"/>
    </xf>
    <xf numFmtId="180" fontId="41" fillId="8" borderId="49" xfId="6" applyNumberFormat="1" applyFont="1" applyFill="1" applyBorder="1" applyAlignment="1">
      <alignment vertical="center"/>
    </xf>
    <xf numFmtId="188" fontId="43" fillId="8" borderId="50" xfId="8" applyNumberFormat="1" applyFont="1" applyFill="1" applyBorder="1" applyAlignment="1">
      <alignment vertical="center"/>
    </xf>
    <xf numFmtId="0" fontId="40" fillId="9" borderId="48" xfId="0" applyFont="1" applyFill="1" applyBorder="1" applyAlignment="1">
      <alignment horizontal="left" vertical="center"/>
    </xf>
    <xf numFmtId="180" fontId="41" fillId="9" borderId="49" xfId="6" applyNumberFormat="1" applyFont="1" applyFill="1" applyBorder="1" applyAlignment="1">
      <alignment vertical="center"/>
    </xf>
    <xf numFmtId="188" fontId="42" fillId="9" borderId="50" xfId="8" applyNumberFormat="1" applyFont="1" applyFill="1" applyBorder="1" applyAlignment="1">
      <alignment vertical="center"/>
    </xf>
    <xf numFmtId="0" fontId="40" fillId="10" borderId="48" xfId="0" applyFont="1" applyFill="1" applyBorder="1" applyAlignment="1">
      <alignment horizontal="left" vertical="center"/>
    </xf>
    <xf numFmtId="180" fontId="41" fillId="10" borderId="49" xfId="6" applyNumberFormat="1" applyFont="1" applyFill="1" applyBorder="1" applyAlignment="1">
      <alignment vertical="center"/>
    </xf>
    <xf numFmtId="188" fontId="42" fillId="10" borderId="50" xfId="8" applyNumberFormat="1" applyFont="1" applyFill="1" applyBorder="1" applyAlignment="1">
      <alignment vertical="center"/>
    </xf>
    <xf numFmtId="0" fontId="40" fillId="11" borderId="48" xfId="0" applyFont="1" applyFill="1" applyBorder="1" applyAlignment="1">
      <alignment horizontal="left" vertical="center"/>
    </xf>
    <xf numFmtId="180" fontId="41" fillId="11" borderId="49" xfId="6" applyNumberFormat="1" applyFont="1" applyFill="1" applyBorder="1" applyAlignment="1">
      <alignment vertical="center"/>
    </xf>
    <xf numFmtId="188" fontId="42" fillId="11" borderId="50" xfId="8" applyNumberFormat="1" applyFont="1" applyFill="1" applyBorder="1" applyAlignment="1">
      <alignment vertical="center"/>
    </xf>
    <xf numFmtId="0" fontId="40" fillId="12" borderId="48" xfId="0" applyFont="1" applyFill="1" applyBorder="1" applyAlignment="1">
      <alignment horizontal="left" vertical="center"/>
    </xf>
    <xf numFmtId="180" fontId="41" fillId="12" borderId="49" xfId="6" applyNumberFormat="1" applyFont="1" applyFill="1" applyBorder="1" applyAlignment="1">
      <alignment vertical="center"/>
    </xf>
    <xf numFmtId="188" fontId="43" fillId="12" borderId="50" xfId="8" applyNumberFormat="1" applyFont="1" applyFill="1" applyBorder="1" applyAlignment="1">
      <alignment vertical="center"/>
    </xf>
    <xf numFmtId="0" fontId="40" fillId="13" borderId="48" xfId="0" applyFont="1" applyFill="1" applyBorder="1" applyAlignment="1">
      <alignment horizontal="left" vertical="center"/>
    </xf>
    <xf numFmtId="180" fontId="41" fillId="13" borderId="48" xfId="6" applyNumberFormat="1" applyFont="1" applyFill="1" applyBorder="1" applyAlignment="1">
      <alignment vertical="center"/>
    </xf>
    <xf numFmtId="180" fontId="41" fillId="13" borderId="49" xfId="6" applyNumberFormat="1" applyFont="1" applyFill="1" applyBorder="1" applyAlignment="1">
      <alignment vertical="center"/>
    </xf>
    <xf numFmtId="188" fontId="42" fillId="13" borderId="50" xfId="8" applyNumberFormat="1" applyFont="1" applyFill="1" applyBorder="1" applyAlignment="1">
      <alignment vertical="center"/>
    </xf>
    <xf numFmtId="0" fontId="40" fillId="14" borderId="48" xfId="0" applyFont="1" applyFill="1" applyBorder="1" applyAlignment="1">
      <alignment horizontal="right" vertical="center"/>
    </xf>
    <xf numFmtId="180" fontId="41" fillId="14" borderId="48" xfId="6" applyNumberFormat="1" applyFont="1" applyFill="1" applyBorder="1" applyAlignment="1">
      <alignment vertical="center"/>
    </xf>
    <xf numFmtId="180" fontId="41" fillId="14" borderId="49" xfId="6" applyNumberFormat="1" applyFont="1" applyFill="1" applyBorder="1" applyAlignment="1">
      <alignment vertical="center"/>
    </xf>
    <xf numFmtId="188" fontId="42" fillId="0" borderId="50" xfId="8" applyNumberFormat="1" applyFont="1" applyBorder="1" applyAlignment="1">
      <alignment vertical="center"/>
    </xf>
    <xf numFmtId="0" fontId="44" fillId="0" borderId="48" xfId="0" applyFont="1" applyBorder="1" applyAlignment="1">
      <alignment horizontal="left" vertical="center"/>
    </xf>
    <xf numFmtId="180" fontId="45" fillId="0" borderId="48" xfId="6" applyNumberFormat="1" applyFont="1" applyBorder="1" applyAlignment="1">
      <alignment vertical="center"/>
    </xf>
    <xf numFmtId="188" fontId="43" fillId="0" borderId="50" xfId="8" applyNumberFormat="1" applyFont="1" applyBorder="1" applyAlignment="1">
      <alignment vertical="center"/>
    </xf>
    <xf numFmtId="0" fontId="15" fillId="0" borderId="7" xfId="7" applyFont="1" applyFill="1" applyBorder="1" applyAlignment="1">
      <alignment vertical="center" wrapText="1"/>
    </xf>
    <xf numFmtId="49" fontId="46" fillId="0" borderId="8" xfId="0" applyNumberFormat="1" applyFont="1" applyFill="1" applyBorder="1" applyAlignment="1">
      <alignment horizontal="center" vertical="center"/>
    </xf>
    <xf numFmtId="49" fontId="46" fillId="0" borderId="3" xfId="0" applyNumberFormat="1" applyFont="1" applyFill="1" applyBorder="1" applyAlignment="1">
      <alignment horizontal="center" vertical="center"/>
    </xf>
    <xf numFmtId="49" fontId="46" fillId="0" borderId="9" xfId="0" applyNumberFormat="1" applyFont="1" applyFill="1" applyBorder="1" applyAlignment="1">
      <alignment horizontal="center" vertical="center"/>
    </xf>
    <xf numFmtId="0" fontId="46" fillId="0" borderId="8" xfId="0" applyFont="1" applyFill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 wrapText="1"/>
    </xf>
    <xf numFmtId="0" fontId="47" fillId="0" borderId="10" xfId="0" applyFont="1" applyFill="1" applyBorder="1" applyAlignment="1">
      <alignment horizontal="center" vertical="center"/>
    </xf>
    <xf numFmtId="0" fontId="47" fillId="6" borderId="10" xfId="0" applyFont="1" applyFill="1" applyBorder="1" applyAlignment="1">
      <alignment horizontal="center" vertical="center" wrapText="1"/>
    </xf>
    <xf numFmtId="0" fontId="47" fillId="12" borderId="11" xfId="0" applyFont="1" applyFill="1" applyBorder="1" applyAlignment="1">
      <alignment horizontal="center" vertical="center" wrapText="1"/>
    </xf>
    <xf numFmtId="0" fontId="47" fillId="11" borderId="10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/>
    </xf>
    <xf numFmtId="0" fontId="48" fillId="0" borderId="12" xfId="0" applyFont="1" applyBorder="1" applyAlignment="1">
      <alignment vertical="center"/>
    </xf>
    <xf numFmtId="0" fontId="48" fillId="0" borderId="13" xfId="0" applyFont="1" applyBorder="1" applyAlignment="1">
      <alignment vertical="center"/>
    </xf>
    <xf numFmtId="0" fontId="48" fillId="0" borderId="14" xfId="0" applyFont="1" applyBorder="1" applyAlignment="1">
      <alignment vertical="center"/>
    </xf>
    <xf numFmtId="0" fontId="48" fillId="0" borderId="15" xfId="0" applyFont="1" applyBorder="1" applyAlignment="1">
      <alignment vertical="center"/>
    </xf>
    <xf numFmtId="0" fontId="48" fillId="15" borderId="15" xfId="0" applyFont="1" applyFill="1" applyBorder="1" applyAlignment="1">
      <alignment vertical="center"/>
    </xf>
    <xf numFmtId="0" fontId="48" fillId="15" borderId="12" xfId="0" applyFont="1" applyFill="1" applyBorder="1" applyAlignment="1">
      <alignment vertical="center"/>
    </xf>
    <xf numFmtId="0" fontId="48" fillId="15" borderId="13" xfId="0" applyFont="1" applyFill="1" applyBorder="1" applyAlignment="1">
      <alignment vertical="center"/>
    </xf>
    <xf numFmtId="0" fontId="48" fillId="15" borderId="14" xfId="0" applyFont="1" applyFill="1" applyBorder="1" applyAlignment="1">
      <alignment vertical="center"/>
    </xf>
    <xf numFmtId="0" fontId="48" fillId="15" borderId="3" xfId="0" applyFont="1" applyFill="1" applyBorder="1" applyAlignment="1">
      <alignment vertical="center"/>
    </xf>
    <xf numFmtId="43" fontId="49" fillId="15" borderId="16" xfId="0" applyNumberFormat="1" applyFont="1" applyFill="1" applyBorder="1" applyAlignment="1">
      <alignment vertical="center"/>
    </xf>
    <xf numFmtId="43" fontId="49" fillId="15" borderId="17" xfId="0" applyNumberFormat="1" applyFont="1" applyFill="1" applyBorder="1" applyAlignment="1">
      <alignment vertical="center"/>
    </xf>
    <xf numFmtId="43" fontId="49" fillId="15" borderId="15" xfId="0" applyNumberFormat="1" applyFont="1" applyFill="1" applyBorder="1" applyAlignment="1">
      <alignment vertical="center"/>
    </xf>
    <xf numFmtId="43" fontId="49" fillId="0" borderId="18" xfId="0" applyNumberFormat="1" applyFont="1" applyBorder="1" applyAlignment="1">
      <alignment vertical="center"/>
    </xf>
    <xf numFmtId="43" fontId="49" fillId="0" borderId="19" xfId="0" applyNumberFormat="1" applyFont="1" applyBorder="1" applyAlignment="1">
      <alignment vertical="center"/>
    </xf>
    <xf numFmtId="43" fontId="49" fillId="0" borderId="12" xfId="0" applyNumberFormat="1" applyFont="1" applyBorder="1" applyAlignment="1">
      <alignment vertical="center"/>
    </xf>
    <xf numFmtId="43" fontId="49" fillId="0" borderId="20" xfId="0" applyNumberFormat="1" applyFont="1" applyBorder="1" applyAlignment="1">
      <alignment vertical="center"/>
    </xf>
    <xf numFmtId="43" fontId="49" fillId="0" borderId="21" xfId="0" applyNumberFormat="1" applyFont="1" applyBorder="1" applyAlignment="1">
      <alignment vertical="center"/>
    </xf>
    <xf numFmtId="43" fontId="49" fillId="0" borderId="13" xfId="0" applyNumberFormat="1" applyFont="1" applyBorder="1" applyAlignment="1">
      <alignment vertical="center"/>
    </xf>
    <xf numFmtId="43" fontId="49" fillId="0" borderId="22" xfId="0" applyNumberFormat="1" applyFont="1" applyBorder="1" applyAlignment="1">
      <alignment vertical="center"/>
    </xf>
    <xf numFmtId="43" fontId="49" fillId="0" borderId="23" xfId="0" applyNumberFormat="1" applyFont="1" applyBorder="1" applyAlignment="1">
      <alignment vertical="center"/>
    </xf>
    <xf numFmtId="43" fontId="49" fillId="0" borderId="14" xfId="0" applyNumberFormat="1" applyFont="1" applyBorder="1" applyAlignment="1">
      <alignment vertical="center"/>
    </xf>
    <xf numFmtId="43" fontId="49" fillId="15" borderId="18" xfId="0" applyNumberFormat="1" applyFont="1" applyFill="1" applyBorder="1" applyAlignment="1">
      <alignment vertical="center"/>
    </xf>
    <xf numFmtId="43" fontId="49" fillId="15" borderId="19" xfId="0" applyNumberFormat="1" applyFont="1" applyFill="1" applyBorder="1" applyAlignment="1">
      <alignment vertical="center"/>
    </xf>
    <xf numFmtId="43" fontId="49" fillId="15" borderId="12" xfId="0" applyNumberFormat="1" applyFont="1" applyFill="1" applyBorder="1" applyAlignment="1">
      <alignment vertical="center"/>
    </xf>
    <xf numFmtId="43" fontId="49" fillId="15" borderId="20" xfId="0" applyNumberFormat="1" applyFont="1" applyFill="1" applyBorder="1" applyAlignment="1">
      <alignment vertical="center"/>
    </xf>
    <xf numFmtId="43" fontId="49" fillId="15" borderId="21" xfId="0" applyNumberFormat="1" applyFont="1" applyFill="1" applyBorder="1" applyAlignment="1">
      <alignment vertical="center"/>
    </xf>
    <xf numFmtId="43" fontId="49" fillId="15" borderId="13" xfId="0" applyNumberFormat="1" applyFont="1" applyFill="1" applyBorder="1" applyAlignment="1">
      <alignment vertical="center"/>
    </xf>
    <xf numFmtId="43" fontId="49" fillId="15" borderId="22" xfId="0" applyNumberFormat="1" applyFont="1" applyFill="1" applyBorder="1" applyAlignment="1">
      <alignment vertical="center"/>
    </xf>
    <xf numFmtId="43" fontId="49" fillId="15" borderId="23" xfId="0" applyNumberFormat="1" applyFont="1" applyFill="1" applyBorder="1" applyAlignment="1">
      <alignment vertical="center"/>
    </xf>
    <xf numFmtId="43" fontId="49" fillId="15" borderId="14" xfId="0" applyNumberFormat="1" applyFont="1" applyFill="1" applyBorder="1" applyAlignment="1">
      <alignment vertical="center"/>
    </xf>
    <xf numFmtId="43" fontId="49" fillId="15" borderId="3" xfId="0" applyNumberFormat="1" applyFont="1" applyFill="1" applyBorder="1" applyAlignment="1">
      <alignment vertical="center"/>
    </xf>
    <xf numFmtId="43" fontId="49" fillId="0" borderId="16" xfId="0" applyNumberFormat="1" applyFont="1" applyBorder="1" applyAlignment="1">
      <alignment vertical="center"/>
    </xf>
    <xf numFmtId="43" fontId="49" fillId="0" borderId="17" xfId="0" applyNumberFormat="1" applyFont="1" applyBorder="1" applyAlignment="1">
      <alignment vertical="center"/>
    </xf>
    <xf numFmtId="43" fontId="49" fillId="0" borderId="15" xfId="0" applyNumberFormat="1" applyFont="1" applyBorder="1" applyAlignment="1">
      <alignment vertical="center"/>
    </xf>
    <xf numFmtId="186" fontId="50" fillId="15" borderId="16" xfId="6" applyNumberFormat="1" applyFont="1" applyFill="1" applyBorder="1" applyAlignment="1">
      <alignment vertical="center"/>
    </xf>
    <xf numFmtId="186" fontId="50" fillId="15" borderId="17" xfId="6" applyNumberFormat="1" applyFont="1" applyFill="1" applyBorder="1" applyAlignment="1">
      <alignment vertical="center"/>
    </xf>
    <xf numFmtId="186" fontId="50" fillId="15" borderId="15" xfId="6" applyNumberFormat="1" applyFont="1" applyFill="1" applyBorder="1" applyAlignment="1">
      <alignment vertical="center"/>
    </xf>
    <xf numFmtId="186" fontId="50" fillId="0" borderId="18" xfId="6" applyNumberFormat="1" applyFont="1" applyBorder="1" applyAlignment="1">
      <alignment vertical="center"/>
    </xf>
    <xf numFmtId="186" fontId="50" fillId="0" borderId="19" xfId="6" applyNumberFormat="1" applyFont="1" applyBorder="1" applyAlignment="1">
      <alignment vertical="center"/>
    </xf>
    <xf numFmtId="186" fontId="50" fillId="0" borderId="12" xfId="6" applyNumberFormat="1" applyFont="1" applyBorder="1" applyAlignment="1">
      <alignment vertical="center"/>
    </xf>
    <xf numFmtId="186" fontId="50" fillId="0" borderId="20" xfId="6" applyNumberFormat="1" applyFont="1" applyBorder="1" applyAlignment="1">
      <alignment vertical="center"/>
    </xf>
    <xf numFmtId="186" fontId="50" fillId="0" borderId="21" xfId="6" applyNumberFormat="1" applyFont="1" applyBorder="1" applyAlignment="1">
      <alignment vertical="center"/>
    </xf>
    <xf numFmtId="186" fontId="50" fillId="0" borderId="13" xfId="6" applyNumberFormat="1" applyFont="1" applyBorder="1" applyAlignment="1">
      <alignment vertical="center"/>
    </xf>
    <xf numFmtId="186" fontId="50" fillId="0" borderId="22" xfId="6" applyNumberFormat="1" applyFont="1" applyBorder="1" applyAlignment="1">
      <alignment vertical="center"/>
    </xf>
    <xf numFmtId="186" fontId="50" fillId="0" borderId="23" xfId="6" applyNumberFormat="1" applyFont="1" applyBorder="1" applyAlignment="1">
      <alignment vertical="center"/>
    </xf>
    <xf numFmtId="186" fontId="50" fillId="0" borderId="14" xfId="6" applyNumberFormat="1" applyFont="1" applyBorder="1" applyAlignment="1">
      <alignment vertical="center"/>
    </xf>
    <xf numFmtId="186" fontId="50" fillId="15" borderId="18" xfId="6" applyNumberFormat="1" applyFont="1" applyFill="1" applyBorder="1" applyAlignment="1">
      <alignment vertical="center"/>
    </xf>
    <xf numFmtId="186" fontId="50" fillId="15" borderId="19" xfId="6" applyNumberFormat="1" applyFont="1" applyFill="1" applyBorder="1" applyAlignment="1">
      <alignment vertical="center"/>
    </xf>
    <xf numFmtId="186" fontId="50" fillId="15" borderId="12" xfId="6" applyNumberFormat="1" applyFont="1" applyFill="1" applyBorder="1" applyAlignment="1">
      <alignment vertical="center"/>
    </xf>
    <xf numFmtId="186" fontId="50" fillId="15" borderId="20" xfId="6" applyNumberFormat="1" applyFont="1" applyFill="1" applyBorder="1" applyAlignment="1">
      <alignment vertical="center"/>
    </xf>
    <xf numFmtId="186" fontId="50" fillId="15" borderId="21" xfId="6" applyNumberFormat="1" applyFont="1" applyFill="1" applyBorder="1" applyAlignment="1">
      <alignment vertical="center"/>
    </xf>
    <xf numFmtId="186" fontId="50" fillId="15" borderId="13" xfId="6" applyNumberFormat="1" applyFont="1" applyFill="1" applyBorder="1" applyAlignment="1">
      <alignment vertical="center"/>
    </xf>
    <xf numFmtId="186" fontId="50" fillId="15" borderId="22" xfId="6" applyNumberFormat="1" applyFont="1" applyFill="1" applyBorder="1" applyAlignment="1">
      <alignment vertical="center"/>
    </xf>
    <xf numFmtId="186" fontId="50" fillId="15" borderId="23" xfId="6" applyNumberFormat="1" applyFont="1" applyFill="1" applyBorder="1" applyAlignment="1">
      <alignment vertical="center"/>
    </xf>
    <xf numFmtId="186" fontId="50" fillId="15" borderId="14" xfId="6" applyNumberFormat="1" applyFont="1" applyFill="1" applyBorder="1" applyAlignment="1">
      <alignment vertical="center"/>
    </xf>
    <xf numFmtId="186" fontId="50" fillId="15" borderId="3" xfId="6" applyNumberFormat="1" applyFont="1" applyFill="1" applyBorder="1" applyAlignment="1">
      <alignment vertical="center"/>
    </xf>
    <xf numFmtId="186" fontId="50" fillId="0" borderId="16" xfId="6" applyNumberFormat="1" applyFont="1" applyBorder="1" applyAlignment="1">
      <alignment vertical="center"/>
    </xf>
    <xf numFmtId="186" fontId="50" fillId="0" borderId="17" xfId="6" applyNumberFormat="1" applyFont="1" applyBorder="1" applyAlignment="1">
      <alignment vertical="center"/>
    </xf>
    <xf numFmtId="186" fontId="50" fillId="0" borderId="15" xfId="6" applyNumberFormat="1" applyFont="1" applyBorder="1" applyAlignment="1">
      <alignment vertical="center"/>
    </xf>
    <xf numFmtId="186" fontId="50" fillId="15" borderId="14" xfId="6" applyNumberFormat="1" applyFont="1" applyFill="1" applyBorder="1" applyAlignment="1">
      <alignment horizontal="center" vertical="center"/>
    </xf>
    <xf numFmtId="43" fontId="10" fillId="0" borderId="0" xfId="6" applyFont="1" applyFill="1" applyBorder="1" applyAlignment="1">
      <alignment vertical="center" wrapText="1"/>
    </xf>
    <xf numFmtId="43" fontId="10" fillId="14" borderId="0" xfId="6" applyFont="1" applyFill="1" applyBorder="1" applyAlignment="1">
      <alignment vertical="center" wrapText="1"/>
    </xf>
    <xf numFmtId="43" fontId="9" fillId="11" borderId="0" xfId="6" applyFont="1" applyFill="1" applyBorder="1" applyAlignment="1">
      <alignment vertical="center" wrapText="1"/>
    </xf>
    <xf numFmtId="43" fontId="14" fillId="14" borderId="51" xfId="6" applyFont="1" applyFill="1" applyBorder="1" applyAlignment="1">
      <alignment vertical="center" wrapText="1"/>
    </xf>
    <xf numFmtId="0" fontId="17" fillId="0" borderId="0" xfId="7" applyFont="1" applyAlignment="1">
      <alignment vertical="center" wrapText="1"/>
    </xf>
    <xf numFmtId="0" fontId="17" fillId="0" borderId="0" xfId="7" applyFont="1" applyBorder="1" applyAlignment="1">
      <alignment vertical="center" wrapText="1"/>
    </xf>
    <xf numFmtId="0" fontId="16" fillId="16" borderId="24" xfId="7" applyFont="1" applyFill="1" applyBorder="1" applyAlignment="1">
      <alignment vertical="center" wrapText="1"/>
    </xf>
    <xf numFmtId="0" fontId="16" fillId="16" borderId="25" xfId="7" applyFont="1" applyFill="1" applyBorder="1"/>
    <xf numFmtId="0" fontId="16" fillId="16" borderId="25" xfId="7" applyFont="1" applyFill="1" applyBorder="1" applyAlignment="1">
      <alignment vertical="center" wrapText="1"/>
    </xf>
    <xf numFmtId="0" fontId="16" fillId="16" borderId="8" xfId="7" applyFont="1" applyFill="1" applyBorder="1" applyAlignment="1">
      <alignment vertical="center" wrapText="1"/>
    </xf>
    <xf numFmtId="0" fontId="16" fillId="0" borderId="0" xfId="7" applyFont="1" applyAlignment="1">
      <alignment vertical="center" wrapText="1"/>
    </xf>
    <xf numFmtId="0" fontId="16" fillId="17" borderId="24" xfId="7" applyFont="1" applyFill="1" applyBorder="1" applyAlignment="1">
      <alignment vertical="center" wrapText="1"/>
    </xf>
    <xf numFmtId="0" fontId="16" fillId="17" borderId="25" xfId="7" applyFont="1" applyFill="1" applyBorder="1"/>
    <xf numFmtId="0" fontId="16" fillId="17" borderId="25" xfId="7" applyFont="1" applyFill="1" applyBorder="1" applyAlignment="1">
      <alignment vertical="center" wrapText="1"/>
    </xf>
    <xf numFmtId="0" fontId="16" fillId="17" borderId="8" xfId="7" applyFont="1" applyFill="1" applyBorder="1" applyAlignment="1">
      <alignment vertical="center" wrapText="1"/>
    </xf>
    <xf numFmtId="0" fontId="38" fillId="18" borderId="26" xfId="7" applyFont="1" applyFill="1" applyBorder="1" applyAlignment="1">
      <alignment vertical="center" wrapText="1"/>
    </xf>
    <xf numFmtId="0" fontId="51" fillId="18" borderId="0" xfId="7" applyFont="1" applyFill="1" applyBorder="1" applyAlignment="1">
      <alignment vertical="center" wrapText="1"/>
    </xf>
    <xf numFmtId="0" fontId="38" fillId="18" borderId="0" xfId="7" applyNumberFormat="1" applyFont="1" applyFill="1" applyBorder="1" applyAlignment="1">
      <alignment horizontal="center" vertical="center" wrapText="1"/>
    </xf>
    <xf numFmtId="0" fontId="38" fillId="19" borderId="0" xfId="7" applyNumberFormat="1" applyFont="1" applyFill="1" applyBorder="1" applyAlignment="1">
      <alignment horizontal="center" vertical="center" wrapText="1"/>
    </xf>
    <xf numFmtId="0" fontId="38" fillId="19" borderId="0" xfId="7" applyFont="1" applyFill="1" applyBorder="1" applyAlignment="1">
      <alignment vertical="center" wrapText="1"/>
    </xf>
    <xf numFmtId="0" fontId="17" fillId="20" borderId="27" xfId="7" applyFont="1" applyFill="1" applyBorder="1" applyAlignment="1">
      <alignment vertical="center" wrapText="1"/>
    </xf>
    <xf numFmtId="0" fontId="38" fillId="21" borderId="26" xfId="7" applyFont="1" applyFill="1" applyBorder="1" applyAlignment="1">
      <alignment vertical="center" wrapText="1"/>
    </xf>
    <xf numFmtId="0" fontId="51" fillId="21" borderId="0" xfId="7" applyFont="1" applyFill="1" applyBorder="1" applyAlignment="1">
      <alignment vertical="center" wrapText="1"/>
    </xf>
    <xf numFmtId="0" fontId="38" fillId="21" borderId="0" xfId="7" applyNumberFormat="1" applyFont="1" applyFill="1" applyBorder="1" applyAlignment="1">
      <alignment horizontal="center" vertical="center" wrapText="1"/>
    </xf>
    <xf numFmtId="0" fontId="38" fillId="22" borderId="0" xfId="7" applyNumberFormat="1" applyFont="1" applyFill="1" applyBorder="1" applyAlignment="1">
      <alignment horizontal="center" vertical="center" wrapText="1"/>
    </xf>
    <xf numFmtId="0" fontId="38" fillId="22" borderId="0" xfId="7" applyFont="1" applyFill="1" applyBorder="1" applyAlignment="1">
      <alignment vertical="center" wrapText="1"/>
    </xf>
    <xf numFmtId="0" fontId="17" fillId="21" borderId="27" xfId="7" applyFont="1" applyFill="1" applyBorder="1" applyAlignment="1">
      <alignment vertical="center" wrapText="1"/>
    </xf>
    <xf numFmtId="0" fontId="38" fillId="18" borderId="0" xfId="7" applyFont="1" applyFill="1" applyBorder="1" applyAlignment="1">
      <alignment vertical="center" wrapText="1"/>
    </xf>
    <xf numFmtId="0" fontId="52" fillId="18" borderId="0" xfId="7" applyFont="1" applyFill="1" applyBorder="1"/>
    <xf numFmtId="180" fontId="52" fillId="18" borderId="0" xfId="7" applyNumberFormat="1" applyFont="1" applyFill="1" applyBorder="1" applyAlignment="1">
      <alignment vertical="center" wrapText="1"/>
    </xf>
    <xf numFmtId="181" fontId="52" fillId="18" borderId="0" xfId="7" applyNumberFormat="1" applyFont="1" applyFill="1" applyBorder="1" applyAlignment="1" applyProtection="1">
      <alignment vertical="center" wrapText="1"/>
      <protection locked="0"/>
    </xf>
    <xf numFmtId="0" fontId="52" fillId="20" borderId="16" xfId="7" applyFont="1" applyFill="1" applyBorder="1" applyAlignment="1">
      <alignment vertical="center" wrapText="1"/>
    </xf>
    <xf numFmtId="0" fontId="38" fillId="21" borderId="0" xfId="7" applyFont="1" applyFill="1" applyBorder="1" applyAlignment="1">
      <alignment vertical="center" wrapText="1"/>
    </xf>
    <xf numFmtId="0" fontId="52" fillId="21" borderId="0" xfId="7" applyFont="1" applyFill="1" applyBorder="1"/>
    <xf numFmtId="180" fontId="52" fillId="21" borderId="0" xfId="7" applyNumberFormat="1" applyFont="1" applyFill="1" applyBorder="1" applyAlignment="1">
      <alignment vertical="center" wrapText="1"/>
    </xf>
    <xf numFmtId="181" fontId="52" fillId="21" borderId="0" xfId="7" applyNumberFormat="1" applyFont="1" applyFill="1" applyBorder="1" applyAlignment="1" applyProtection="1">
      <alignment vertical="center" wrapText="1"/>
      <protection locked="0"/>
    </xf>
    <xf numFmtId="0" fontId="52" fillId="21" borderId="16" xfId="7" applyFont="1" applyFill="1" applyBorder="1" applyAlignment="1">
      <alignment vertical="center" wrapText="1"/>
    </xf>
    <xf numFmtId="0" fontId="17" fillId="18" borderId="26" xfId="7" applyFont="1" applyFill="1" applyBorder="1" applyAlignment="1">
      <alignment vertical="center" wrapText="1"/>
    </xf>
    <xf numFmtId="0" fontId="53" fillId="18" borderId="0" xfId="7" applyFont="1" applyFill="1" applyBorder="1" applyAlignment="1">
      <alignment vertical="center" wrapText="1"/>
    </xf>
    <xf numFmtId="180" fontId="51" fillId="23" borderId="0" xfId="7" applyNumberFormat="1" applyFont="1" applyFill="1" applyBorder="1" applyAlignment="1">
      <alignment vertical="center" wrapText="1"/>
    </xf>
    <xf numFmtId="181" fontId="38" fillId="18" borderId="0" xfId="7" applyNumberFormat="1" applyFont="1" applyFill="1" applyBorder="1" applyAlignment="1" applyProtection="1">
      <alignment vertical="center" wrapText="1"/>
      <protection locked="0"/>
    </xf>
    <xf numFmtId="0" fontId="17" fillId="20" borderId="16" xfId="7" applyFont="1" applyFill="1" applyBorder="1" applyAlignment="1">
      <alignment vertical="center" wrapText="1"/>
    </xf>
    <xf numFmtId="0" fontId="17" fillId="21" borderId="26" xfId="7" applyFont="1" applyFill="1" applyBorder="1" applyAlignment="1">
      <alignment vertical="center" wrapText="1"/>
    </xf>
    <xf numFmtId="0" fontId="53" fillId="21" borderId="52" xfId="7" applyFont="1" applyFill="1" applyBorder="1" applyAlignment="1">
      <alignment vertical="center" wrapText="1"/>
    </xf>
    <xf numFmtId="0" fontId="52" fillId="21" borderId="52" xfId="7" applyFont="1" applyFill="1" applyBorder="1"/>
    <xf numFmtId="180" fontId="51" fillId="24" borderId="52" xfId="7" applyNumberFormat="1" applyFont="1" applyFill="1" applyBorder="1" applyAlignment="1">
      <alignment vertical="center" wrapText="1"/>
    </xf>
    <xf numFmtId="181" fontId="38" fillId="21" borderId="52" xfId="7" applyNumberFormat="1" applyFont="1" applyFill="1" applyBorder="1" applyAlignment="1" applyProtection="1">
      <alignment vertical="center" wrapText="1"/>
      <protection locked="0"/>
    </xf>
    <xf numFmtId="0" fontId="17" fillId="21" borderId="16" xfId="7" applyFont="1" applyFill="1" applyBorder="1" applyAlignment="1">
      <alignment vertical="center" wrapText="1"/>
    </xf>
    <xf numFmtId="0" fontId="17" fillId="20" borderId="26" xfId="7" applyFont="1" applyFill="1" applyBorder="1" applyAlignment="1">
      <alignment vertical="center" wrapText="1"/>
    </xf>
    <xf numFmtId="0" fontId="16" fillId="16" borderId="0" xfId="7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43" fontId="10" fillId="0" borderId="0" xfId="6" applyNumberFormat="1" applyFont="1" applyFill="1" applyBorder="1" applyAlignment="1">
      <alignment vertical="center" wrapText="1"/>
    </xf>
    <xf numFmtId="180" fontId="10" fillId="14" borderId="0" xfId="7" applyNumberFormat="1" applyFont="1" applyFill="1" applyBorder="1" applyAlignment="1">
      <alignment vertical="center" wrapText="1"/>
    </xf>
    <xf numFmtId="181" fontId="10" fillId="0" borderId="0" xfId="7" applyNumberFormat="1" applyFont="1" applyFill="1" applyBorder="1" applyAlignment="1" applyProtection="1">
      <alignment vertical="center" wrapText="1"/>
      <protection locked="0"/>
    </xf>
    <xf numFmtId="0" fontId="16" fillId="17" borderId="0" xfId="7" applyFont="1" applyFill="1" applyBorder="1" applyAlignment="1">
      <alignment vertical="center" wrapText="1"/>
    </xf>
    <xf numFmtId="0" fontId="16" fillId="14" borderId="0" xfId="7" applyFont="1" applyFill="1" applyBorder="1" applyAlignment="1">
      <alignment vertical="center" wrapText="1"/>
    </xf>
    <xf numFmtId="43" fontId="10" fillId="14" borderId="0" xfId="6" applyNumberFormat="1" applyFont="1" applyFill="1" applyBorder="1" applyAlignment="1">
      <alignment vertical="center" wrapText="1"/>
    </xf>
    <xf numFmtId="181" fontId="10" fillId="14" borderId="0" xfId="7" applyNumberFormat="1" applyFont="1" applyFill="1" applyBorder="1" applyAlignment="1" applyProtection="1">
      <alignment vertical="center" wrapText="1"/>
      <protection locked="0"/>
    </xf>
    <xf numFmtId="180" fontId="54" fillId="14" borderId="0" xfId="7" applyNumberFormat="1" applyFont="1" applyFill="1" applyBorder="1" applyAlignment="1">
      <alignment vertical="center" wrapText="1"/>
    </xf>
    <xf numFmtId="0" fontId="18" fillId="25" borderId="0" xfId="7" applyFont="1" applyFill="1" applyBorder="1" applyAlignment="1">
      <alignment vertical="center" wrapText="1"/>
    </xf>
    <xf numFmtId="180" fontId="9" fillId="25" borderId="0" xfId="7" applyNumberFormat="1" applyFont="1" applyFill="1" applyBorder="1" applyAlignment="1">
      <alignment vertical="center" wrapText="1"/>
    </xf>
    <xf numFmtId="181" fontId="9" fillId="25" borderId="0" xfId="7" applyNumberFormat="1" applyFont="1" applyFill="1" applyBorder="1" applyAlignment="1" applyProtection="1">
      <alignment vertical="center" wrapText="1"/>
      <protection locked="0"/>
    </xf>
    <xf numFmtId="0" fontId="19" fillId="20" borderId="16" xfId="7" applyFont="1" applyFill="1" applyBorder="1" applyAlignment="1">
      <alignment vertical="center" wrapText="1"/>
    </xf>
    <xf numFmtId="0" fontId="19" fillId="0" borderId="0" xfId="7" applyFont="1" applyAlignment="1">
      <alignment vertical="center" wrapText="1"/>
    </xf>
    <xf numFmtId="0" fontId="18" fillId="11" borderId="0" xfId="7" applyFont="1" applyFill="1" applyBorder="1" applyAlignment="1">
      <alignment vertical="center" wrapText="1"/>
    </xf>
    <xf numFmtId="180" fontId="9" fillId="11" borderId="0" xfId="7" applyNumberFormat="1" applyFont="1" applyFill="1" applyBorder="1" applyAlignment="1">
      <alignment vertical="center" wrapText="1"/>
    </xf>
    <xf numFmtId="181" fontId="9" fillId="11" borderId="0" xfId="7" applyNumberFormat="1" applyFont="1" applyFill="1" applyBorder="1" applyAlignment="1" applyProtection="1">
      <alignment vertical="center" wrapText="1"/>
      <protection locked="0"/>
    </xf>
    <xf numFmtId="0" fontId="19" fillId="21" borderId="16" xfId="7" applyFont="1" applyFill="1" applyBorder="1" applyAlignment="1">
      <alignment vertical="center" wrapText="1"/>
    </xf>
    <xf numFmtId="0" fontId="19" fillId="20" borderId="26" xfId="7" applyFont="1" applyFill="1" applyBorder="1" applyAlignment="1">
      <alignment vertical="center" wrapText="1"/>
    </xf>
    <xf numFmtId="0" fontId="19" fillId="21" borderId="26" xfId="7" applyFont="1" applyFill="1" applyBorder="1" applyAlignment="1">
      <alignment vertical="center" wrapText="1"/>
    </xf>
    <xf numFmtId="0" fontId="17" fillId="0" borderId="0" xfId="7" applyFont="1" applyFill="1" applyBorder="1" applyAlignment="1">
      <alignment vertical="center" wrapText="1"/>
    </xf>
    <xf numFmtId="0" fontId="18" fillId="25" borderId="53" xfId="7" applyFont="1" applyFill="1" applyBorder="1" applyAlignment="1">
      <alignment vertical="center" wrapText="1"/>
    </xf>
    <xf numFmtId="180" fontId="9" fillId="25" borderId="53" xfId="7" applyNumberFormat="1" applyFont="1" applyFill="1" applyBorder="1" applyAlignment="1">
      <alignment vertical="center" wrapText="1"/>
    </xf>
    <xf numFmtId="181" fontId="9" fillId="25" borderId="53" xfId="7" applyNumberFormat="1" applyFont="1" applyFill="1" applyBorder="1" applyAlignment="1" applyProtection="1">
      <alignment vertical="center" wrapText="1"/>
      <protection locked="0"/>
    </xf>
    <xf numFmtId="180" fontId="20" fillId="14" borderId="54" xfId="7" applyNumberFormat="1" applyFont="1" applyFill="1" applyBorder="1" applyAlignment="1">
      <alignment vertical="center" wrapText="1"/>
    </xf>
    <xf numFmtId="180" fontId="20" fillId="14" borderId="55" xfId="7" applyNumberFormat="1" applyFont="1" applyFill="1" applyBorder="1" applyAlignment="1">
      <alignment vertical="center" wrapText="1"/>
    </xf>
    <xf numFmtId="0" fontId="9" fillId="14" borderId="55" xfId="7" applyFont="1" applyFill="1" applyBorder="1" applyAlignment="1">
      <alignment vertical="center" wrapText="1"/>
    </xf>
    <xf numFmtId="181" fontId="14" fillId="14" borderId="56" xfId="7" applyNumberFormat="1" applyFont="1" applyFill="1" applyBorder="1" applyAlignment="1" applyProtection="1">
      <alignment vertical="center" wrapText="1"/>
      <protection locked="0"/>
    </xf>
    <xf numFmtId="180" fontId="20" fillId="14" borderId="57" xfId="7" applyNumberFormat="1" applyFont="1" applyFill="1" applyBorder="1" applyAlignment="1">
      <alignment vertical="center" wrapText="1"/>
    </xf>
    <xf numFmtId="180" fontId="20" fillId="14" borderId="51" xfId="7" applyNumberFormat="1" applyFont="1" applyFill="1" applyBorder="1" applyAlignment="1">
      <alignment vertical="center" wrapText="1"/>
    </xf>
    <xf numFmtId="0" fontId="9" fillId="14" borderId="51" xfId="7" applyFont="1" applyFill="1" applyBorder="1" applyAlignment="1">
      <alignment vertical="center" wrapText="1"/>
    </xf>
    <xf numFmtId="181" fontId="14" fillId="14" borderId="58" xfId="7" applyNumberFormat="1" applyFont="1" applyFill="1" applyBorder="1" applyAlignment="1" applyProtection="1">
      <alignment vertical="center" wrapText="1"/>
      <protection locked="0"/>
    </xf>
    <xf numFmtId="0" fontId="17" fillId="20" borderId="28" xfId="7" applyFont="1" applyFill="1" applyBorder="1" applyAlignment="1">
      <alignment vertical="center" wrapText="1"/>
    </xf>
    <xf numFmtId="0" fontId="17" fillId="20" borderId="7" xfId="7" applyFont="1" applyFill="1" applyBorder="1" applyAlignment="1">
      <alignment vertical="center" wrapText="1"/>
    </xf>
    <xf numFmtId="186" fontId="17" fillId="20" borderId="7" xfId="7" applyNumberFormat="1" applyFont="1" applyFill="1" applyBorder="1" applyAlignment="1">
      <alignment vertical="center" wrapText="1"/>
    </xf>
    <xf numFmtId="0" fontId="17" fillId="20" borderId="29" xfId="7" applyFont="1" applyFill="1" applyBorder="1" applyAlignment="1">
      <alignment vertical="center" wrapText="1"/>
    </xf>
    <xf numFmtId="0" fontId="17" fillId="21" borderId="28" xfId="7" applyFont="1" applyFill="1" applyBorder="1" applyAlignment="1">
      <alignment vertical="center" wrapText="1"/>
    </xf>
    <xf numFmtId="0" fontId="17" fillId="21" borderId="7" xfId="7" applyFont="1" applyFill="1" applyBorder="1" applyAlignment="1">
      <alignment vertical="center" wrapText="1"/>
    </xf>
    <xf numFmtId="186" fontId="17" fillId="21" borderId="7" xfId="7" applyNumberFormat="1" applyFont="1" applyFill="1" applyBorder="1" applyAlignment="1">
      <alignment vertical="center" wrapText="1"/>
    </xf>
    <xf numFmtId="0" fontId="17" fillId="21" borderId="29" xfId="7" applyFont="1" applyFill="1" applyBorder="1" applyAlignment="1">
      <alignment vertical="center" wrapText="1"/>
    </xf>
    <xf numFmtId="0" fontId="21" fillId="17" borderId="0" xfId="7" applyFont="1" applyFill="1" applyBorder="1" applyAlignment="1">
      <alignment vertical="center" wrapText="1"/>
    </xf>
    <xf numFmtId="0" fontId="21" fillId="0" borderId="0" xfId="7" applyFont="1" applyFill="1" applyBorder="1" applyAlignment="1">
      <alignment vertical="center" wrapText="1"/>
    </xf>
    <xf numFmtId="43" fontId="8" fillId="0" borderId="0" xfId="6" applyFont="1" applyFill="1" applyBorder="1" applyAlignment="1">
      <alignment vertical="center" wrapText="1"/>
    </xf>
    <xf numFmtId="180" fontId="8" fillId="14" borderId="0" xfId="7" applyNumberFormat="1" applyFont="1" applyFill="1" applyBorder="1" applyAlignment="1">
      <alignment vertical="center" wrapText="1"/>
    </xf>
    <xf numFmtId="181" fontId="8" fillId="0" borderId="0" xfId="7" applyNumberFormat="1" applyFont="1" applyFill="1" applyBorder="1" applyAlignment="1" applyProtection="1">
      <alignment vertical="center" wrapText="1"/>
      <protection locked="0"/>
    </xf>
    <xf numFmtId="0" fontId="21" fillId="14" borderId="0" xfId="7" applyFont="1" applyFill="1" applyBorder="1" applyAlignment="1">
      <alignment vertical="center" wrapText="1"/>
    </xf>
    <xf numFmtId="43" fontId="8" fillId="14" borderId="0" xfId="6" applyFont="1" applyFill="1" applyBorder="1" applyAlignment="1">
      <alignment vertical="center" wrapText="1"/>
    </xf>
    <xf numFmtId="181" fontId="8" fillId="14" borderId="0" xfId="7" applyNumberFormat="1" applyFont="1" applyFill="1" applyBorder="1" applyAlignment="1" applyProtection="1">
      <alignment vertical="center" wrapText="1"/>
      <protection locked="0"/>
    </xf>
    <xf numFmtId="180" fontId="55" fillId="14" borderId="0" xfId="7" applyNumberFormat="1" applyFont="1" applyFill="1" applyBorder="1" applyAlignment="1">
      <alignment vertical="center" wrapText="1"/>
    </xf>
    <xf numFmtId="43" fontId="7" fillId="11" borderId="0" xfId="6" applyFont="1" applyFill="1" applyBorder="1" applyAlignment="1">
      <alignment vertical="center" wrapText="1"/>
    </xf>
    <xf numFmtId="180" fontId="7" fillId="11" borderId="0" xfId="7" applyNumberFormat="1" applyFont="1" applyFill="1" applyBorder="1" applyAlignment="1">
      <alignment vertical="center" wrapText="1"/>
    </xf>
    <xf numFmtId="181" fontId="7" fillId="11" borderId="0" xfId="7" applyNumberFormat="1" applyFont="1" applyFill="1" applyBorder="1" applyAlignment="1" applyProtection="1">
      <alignment vertical="center" wrapText="1"/>
      <protection locked="0"/>
    </xf>
    <xf numFmtId="43" fontId="13" fillId="14" borderId="51" xfId="6" applyFont="1" applyFill="1" applyBorder="1" applyAlignment="1">
      <alignment vertical="center" wrapText="1"/>
    </xf>
    <xf numFmtId="0" fontId="7" fillId="14" borderId="51" xfId="7" applyFont="1" applyFill="1" applyBorder="1" applyAlignment="1">
      <alignment vertical="center" wrapText="1"/>
    </xf>
    <xf numFmtId="181" fontId="13" fillId="14" borderId="58" xfId="7" applyNumberFormat="1" applyFont="1" applyFill="1" applyBorder="1" applyAlignment="1" applyProtection="1">
      <alignment vertical="center" wrapText="1"/>
      <protection locked="0"/>
    </xf>
    <xf numFmtId="0" fontId="16" fillId="26" borderId="24" xfId="7" applyFont="1" applyFill="1" applyBorder="1" applyAlignment="1">
      <alignment vertical="center" wrapText="1"/>
    </xf>
    <xf numFmtId="0" fontId="16" fillId="26" borderId="25" xfId="7" applyFont="1" applyFill="1" applyBorder="1"/>
    <xf numFmtId="0" fontId="16" fillId="26" borderId="25" xfId="7" applyFont="1" applyFill="1" applyBorder="1" applyAlignment="1">
      <alignment vertical="center" wrapText="1"/>
    </xf>
    <xf numFmtId="0" fontId="16" fillId="26" borderId="8" xfId="7" applyFont="1" applyFill="1" applyBorder="1" applyAlignment="1">
      <alignment vertical="center" wrapText="1"/>
    </xf>
    <xf numFmtId="0" fontId="38" fillId="27" borderId="26" xfId="7" applyFont="1" applyFill="1" applyBorder="1" applyAlignment="1">
      <alignment vertical="center" wrapText="1"/>
    </xf>
    <xf numFmtId="0" fontId="51" fillId="27" borderId="0" xfId="7" applyFont="1" applyFill="1" applyBorder="1" applyAlignment="1">
      <alignment vertical="center" wrapText="1"/>
    </xf>
    <xf numFmtId="0" fontId="38" fillId="27" borderId="0" xfId="7" applyNumberFormat="1" applyFont="1" applyFill="1" applyBorder="1" applyAlignment="1">
      <alignment horizontal="center" vertical="center" wrapText="1"/>
    </xf>
    <xf numFmtId="0" fontId="38" fillId="28" borderId="0" xfId="7" applyNumberFormat="1" applyFont="1" applyFill="1" applyBorder="1" applyAlignment="1">
      <alignment horizontal="center" vertical="center" wrapText="1"/>
    </xf>
    <xf numFmtId="0" fontId="38" fillId="28" borderId="0" xfId="7" applyFont="1" applyFill="1" applyBorder="1" applyAlignment="1">
      <alignment vertical="center" wrapText="1"/>
    </xf>
    <xf numFmtId="0" fontId="17" fillId="27" borderId="27" xfId="7" applyFont="1" applyFill="1" applyBorder="1" applyAlignment="1">
      <alignment vertical="center" wrapText="1"/>
    </xf>
    <xf numFmtId="0" fontId="38" fillId="27" borderId="0" xfId="7" applyFont="1" applyFill="1" applyBorder="1" applyAlignment="1">
      <alignment vertical="center" wrapText="1"/>
    </xf>
    <xf numFmtId="0" fontId="52" fillId="27" borderId="0" xfId="7" applyFont="1" applyFill="1" applyBorder="1"/>
    <xf numFmtId="180" fontId="52" fillId="27" borderId="0" xfId="7" applyNumberFormat="1" applyFont="1" applyFill="1" applyBorder="1" applyAlignment="1">
      <alignment vertical="center" wrapText="1"/>
    </xf>
    <xf numFmtId="181" fontId="52" fillId="27" borderId="0" xfId="7" applyNumberFormat="1" applyFont="1" applyFill="1" applyBorder="1" applyAlignment="1" applyProtection="1">
      <alignment vertical="center" wrapText="1"/>
      <protection locked="0"/>
    </xf>
    <xf numFmtId="0" fontId="52" fillId="27" borderId="16" xfId="7" applyFont="1" applyFill="1" applyBorder="1" applyAlignment="1">
      <alignment vertical="center" wrapText="1"/>
    </xf>
    <xf numFmtId="0" fontId="17" fillId="27" borderId="26" xfId="7" applyFont="1" applyFill="1" applyBorder="1" applyAlignment="1">
      <alignment vertical="center" wrapText="1"/>
    </xf>
    <xf numFmtId="0" fontId="53" fillId="27" borderId="0" xfId="7" applyFont="1" applyFill="1" applyBorder="1" applyAlignment="1">
      <alignment vertical="center" wrapText="1"/>
    </xf>
    <xf numFmtId="180" fontId="51" fillId="29" borderId="0" xfId="7" applyNumberFormat="1" applyFont="1" applyFill="1" applyBorder="1" applyAlignment="1">
      <alignment vertical="center" wrapText="1"/>
    </xf>
    <xf numFmtId="181" fontId="38" fillId="27" borderId="0" xfId="7" applyNumberFormat="1" applyFont="1" applyFill="1" applyBorder="1" applyAlignment="1" applyProtection="1">
      <alignment vertical="center" wrapText="1"/>
      <protection locked="0"/>
    </xf>
    <xf numFmtId="0" fontId="17" fillId="27" borderId="16" xfId="7" applyFont="1" applyFill="1" applyBorder="1" applyAlignment="1">
      <alignment vertical="center" wrapText="1"/>
    </xf>
    <xf numFmtId="0" fontId="16" fillId="7" borderId="0" xfId="7" applyFont="1" applyFill="1" applyBorder="1" applyAlignment="1">
      <alignment vertical="center" wrapText="1"/>
    </xf>
    <xf numFmtId="0" fontId="18" fillId="26" borderId="0" xfId="7" applyFont="1" applyFill="1" applyBorder="1" applyAlignment="1">
      <alignment vertical="center" wrapText="1"/>
    </xf>
    <xf numFmtId="43" fontId="9" fillId="26" borderId="0" xfId="6" applyFont="1" applyFill="1" applyBorder="1" applyAlignment="1">
      <alignment vertical="center" wrapText="1"/>
    </xf>
    <xf numFmtId="180" fontId="9" fillId="26" borderId="0" xfId="7" applyNumberFormat="1" applyFont="1" applyFill="1" applyBorder="1" applyAlignment="1">
      <alignment vertical="center" wrapText="1"/>
    </xf>
    <xf numFmtId="181" fontId="9" fillId="26" borderId="0" xfId="7" applyNumberFormat="1" applyFont="1" applyFill="1" applyBorder="1" applyAlignment="1" applyProtection="1">
      <alignment vertical="center" wrapText="1"/>
      <protection locked="0"/>
    </xf>
    <xf numFmtId="0" fontId="19" fillId="27" borderId="16" xfId="7" applyFont="1" applyFill="1" applyBorder="1" applyAlignment="1">
      <alignment vertical="center" wrapText="1"/>
    </xf>
    <xf numFmtId="0" fontId="19" fillId="27" borderId="26" xfId="7" applyFont="1" applyFill="1" applyBorder="1" applyAlignment="1">
      <alignment vertical="center" wrapText="1"/>
    </xf>
    <xf numFmtId="180" fontId="20" fillId="14" borderId="59" xfId="7" applyNumberFormat="1" applyFont="1" applyFill="1" applyBorder="1" applyAlignment="1">
      <alignment vertical="center" wrapText="1"/>
    </xf>
    <xf numFmtId="180" fontId="20" fillId="14" borderId="60" xfId="7" applyNumberFormat="1" applyFont="1" applyFill="1" applyBorder="1" applyAlignment="1">
      <alignment vertical="center" wrapText="1"/>
    </xf>
    <xf numFmtId="43" fontId="14" fillId="14" borderId="60" xfId="6" applyFont="1" applyFill="1" applyBorder="1" applyAlignment="1">
      <alignment vertical="center" wrapText="1"/>
    </xf>
    <xf numFmtId="0" fontId="9" fillId="14" borderId="60" xfId="7" applyFont="1" applyFill="1" applyBorder="1" applyAlignment="1">
      <alignment vertical="center" wrapText="1"/>
    </xf>
    <xf numFmtId="181" fontId="14" fillId="14" borderId="61" xfId="7" applyNumberFormat="1" applyFont="1" applyFill="1" applyBorder="1" applyAlignment="1" applyProtection="1">
      <alignment vertical="center" wrapText="1"/>
      <protection locked="0"/>
    </xf>
    <xf numFmtId="0" fontId="17" fillId="27" borderId="28" xfId="7" applyFont="1" applyFill="1" applyBorder="1" applyAlignment="1">
      <alignment vertical="center" wrapText="1"/>
    </xf>
    <xf numFmtId="0" fontId="17" fillId="27" borderId="7" xfId="7" applyFont="1" applyFill="1" applyBorder="1" applyAlignment="1">
      <alignment vertical="center" wrapText="1"/>
    </xf>
    <xf numFmtId="186" fontId="17" fillId="27" borderId="7" xfId="7" applyNumberFormat="1" applyFont="1" applyFill="1" applyBorder="1" applyAlignment="1">
      <alignment vertical="center" wrapText="1"/>
    </xf>
    <xf numFmtId="0" fontId="17" fillId="27" borderId="29" xfId="7" applyFont="1" applyFill="1" applyBorder="1" applyAlignment="1">
      <alignment vertical="center" wrapText="1"/>
    </xf>
    <xf numFmtId="0" fontId="18" fillId="17" borderId="25" xfId="7" applyFont="1" applyFill="1" applyBorder="1" applyAlignment="1">
      <alignment vertical="center" wrapText="1"/>
    </xf>
    <xf numFmtId="0" fontId="18" fillId="26" borderId="25" xfId="7" applyFont="1" applyFill="1" applyBorder="1" applyAlignment="1">
      <alignment vertical="center" wrapText="1"/>
    </xf>
    <xf numFmtId="0" fontId="15" fillId="0" borderId="3" xfId="7" applyFont="1" applyFill="1" applyBorder="1" applyAlignment="1">
      <alignment horizontal="center" vertical="center" wrapText="1"/>
    </xf>
    <xf numFmtId="0" fontId="16" fillId="30" borderId="24" xfId="7" applyFont="1" applyFill="1" applyBorder="1" applyAlignment="1">
      <alignment vertical="center" wrapText="1"/>
    </xf>
    <xf numFmtId="0" fontId="16" fillId="30" borderId="25" xfId="7" applyFont="1" applyFill="1" applyBorder="1"/>
    <xf numFmtId="0" fontId="16" fillId="30" borderId="25" xfId="7" applyFont="1" applyFill="1" applyBorder="1" applyAlignment="1">
      <alignment vertical="center" wrapText="1"/>
    </xf>
    <xf numFmtId="0" fontId="16" fillId="30" borderId="8" xfId="7" applyFont="1" applyFill="1" applyBorder="1" applyAlignment="1">
      <alignment vertical="center" wrapText="1"/>
    </xf>
    <xf numFmtId="0" fontId="38" fillId="5" borderId="26" xfId="7" applyFont="1" applyFill="1" applyBorder="1" applyAlignment="1">
      <alignment vertical="center" wrapText="1"/>
    </xf>
    <xf numFmtId="0" fontId="51" fillId="5" borderId="0" xfId="7" applyFont="1" applyFill="1" applyBorder="1" applyAlignment="1">
      <alignment vertical="center" wrapText="1"/>
    </xf>
    <xf numFmtId="0" fontId="38" fillId="5" borderId="0" xfId="7" applyNumberFormat="1" applyFont="1" applyFill="1" applyBorder="1" applyAlignment="1">
      <alignment horizontal="center" vertical="center" wrapText="1"/>
    </xf>
    <xf numFmtId="0" fontId="38" fillId="31" borderId="0" xfId="7" applyNumberFormat="1" applyFont="1" applyFill="1" applyBorder="1" applyAlignment="1">
      <alignment horizontal="center" vertical="center" wrapText="1"/>
    </xf>
    <xf numFmtId="0" fontId="38" fillId="31" borderId="0" xfId="7" applyFont="1" applyFill="1" applyBorder="1" applyAlignment="1">
      <alignment vertical="center" wrapText="1"/>
    </xf>
    <xf numFmtId="0" fontId="17" fillId="5" borderId="16" xfId="7" applyFont="1" applyFill="1" applyBorder="1" applyAlignment="1">
      <alignment vertical="center" wrapText="1"/>
    </xf>
    <xf numFmtId="0" fontId="38" fillId="5" borderId="0" xfId="7" applyFont="1" applyFill="1" applyBorder="1" applyAlignment="1">
      <alignment vertical="center" wrapText="1"/>
    </xf>
    <xf numFmtId="180" fontId="38" fillId="5" borderId="0" xfId="7" applyNumberFormat="1" applyFont="1" applyFill="1" applyBorder="1" applyAlignment="1">
      <alignment vertical="center" wrapText="1"/>
    </xf>
    <xf numFmtId="181" fontId="38" fillId="5" borderId="0" xfId="7" applyNumberFormat="1" applyFont="1" applyFill="1" applyBorder="1" applyAlignment="1" applyProtection="1">
      <alignment vertical="center" wrapText="1"/>
      <protection locked="0"/>
    </xf>
    <xf numFmtId="0" fontId="17" fillId="5" borderId="26" xfId="7" applyFont="1" applyFill="1" applyBorder="1" applyAlignment="1">
      <alignment vertical="center" wrapText="1"/>
    </xf>
    <xf numFmtId="0" fontId="53" fillId="5" borderId="0" xfId="7" applyFont="1" applyFill="1" applyBorder="1" applyAlignment="1">
      <alignment vertical="center" wrapText="1"/>
    </xf>
    <xf numFmtId="180" fontId="51" fillId="32" borderId="0" xfId="7" applyNumberFormat="1" applyFont="1" applyFill="1" applyBorder="1" applyAlignment="1">
      <alignment vertical="center" wrapText="1"/>
    </xf>
    <xf numFmtId="0" fontId="16" fillId="30" borderId="0" xfId="7" applyFont="1" applyFill="1" applyBorder="1" applyAlignment="1">
      <alignment vertical="center" wrapText="1"/>
    </xf>
    <xf numFmtId="180" fontId="10" fillId="0" borderId="0" xfId="6" applyNumberFormat="1" applyFont="1" applyFill="1" applyBorder="1" applyAlignment="1">
      <alignment vertical="center" wrapText="1"/>
    </xf>
    <xf numFmtId="180" fontId="10" fillId="14" borderId="0" xfId="6" applyNumberFormat="1" applyFont="1" applyFill="1" applyBorder="1" applyAlignment="1">
      <alignment vertical="center" wrapText="1"/>
    </xf>
    <xf numFmtId="0" fontId="19" fillId="5" borderId="26" xfId="7" applyFont="1" applyFill="1" applyBorder="1" applyAlignment="1">
      <alignment vertical="center" wrapText="1"/>
    </xf>
    <xf numFmtId="0" fontId="18" fillId="9" borderId="0" xfId="7" applyFont="1" applyFill="1" applyBorder="1" applyAlignment="1">
      <alignment vertical="center" wrapText="1"/>
    </xf>
    <xf numFmtId="180" fontId="9" fillId="9" borderId="0" xfId="6" applyNumberFormat="1" applyFont="1" applyFill="1" applyBorder="1" applyAlignment="1">
      <alignment vertical="center" wrapText="1"/>
    </xf>
    <xf numFmtId="180" fontId="9" fillId="9" borderId="0" xfId="7" applyNumberFormat="1" applyFont="1" applyFill="1" applyBorder="1" applyAlignment="1">
      <alignment vertical="center" wrapText="1"/>
    </xf>
    <xf numFmtId="181" fontId="9" fillId="9" borderId="0" xfId="7" applyNumberFormat="1" applyFont="1" applyFill="1" applyBorder="1" applyAlignment="1" applyProtection="1">
      <alignment vertical="center" wrapText="1"/>
      <protection locked="0"/>
    </xf>
    <xf numFmtId="0" fontId="19" fillId="5" borderId="16" xfId="7" applyFont="1" applyFill="1" applyBorder="1" applyAlignment="1">
      <alignment vertical="center" wrapText="1"/>
    </xf>
    <xf numFmtId="180" fontId="54" fillId="33" borderId="0" xfId="7" applyNumberFormat="1" applyFont="1" applyFill="1" applyBorder="1" applyAlignment="1">
      <alignment vertical="center" wrapText="1"/>
    </xf>
    <xf numFmtId="180" fontId="54" fillId="9" borderId="0" xfId="7" applyNumberFormat="1" applyFont="1" applyFill="1" applyBorder="1" applyAlignment="1">
      <alignment vertical="center" wrapText="1"/>
    </xf>
    <xf numFmtId="0" fontId="10" fillId="14" borderId="0" xfId="7" applyFont="1" applyFill="1" applyBorder="1" applyAlignment="1">
      <alignment vertical="center" wrapText="1"/>
    </xf>
    <xf numFmtId="0" fontId="9" fillId="9" borderId="0" xfId="7" applyFont="1" applyFill="1" applyBorder="1" applyAlignment="1">
      <alignment vertical="center" wrapText="1"/>
    </xf>
    <xf numFmtId="180" fontId="20" fillId="14" borderId="62" xfId="7" applyNumberFormat="1" applyFont="1" applyFill="1" applyBorder="1" applyAlignment="1">
      <alignment vertical="center" wrapText="1"/>
    </xf>
    <xf numFmtId="180" fontId="20" fillId="14" borderId="63" xfId="7" applyNumberFormat="1" applyFont="1" applyFill="1" applyBorder="1" applyAlignment="1">
      <alignment vertical="center" wrapText="1"/>
    </xf>
    <xf numFmtId="180" fontId="14" fillId="14" borderId="63" xfId="6" applyNumberFormat="1" applyFont="1" applyFill="1" applyBorder="1" applyAlignment="1">
      <alignment vertical="center" wrapText="1"/>
    </xf>
    <xf numFmtId="0" fontId="9" fillId="14" borderId="63" xfId="7" applyFont="1" applyFill="1" applyBorder="1" applyAlignment="1">
      <alignment vertical="center" wrapText="1"/>
    </xf>
    <xf numFmtId="181" fontId="14" fillId="14" borderId="64" xfId="7" applyNumberFormat="1" applyFont="1" applyFill="1" applyBorder="1" applyAlignment="1" applyProtection="1">
      <alignment vertical="center" wrapText="1"/>
      <protection locked="0"/>
    </xf>
    <xf numFmtId="0" fontId="17" fillId="5" borderId="28" xfId="7" applyFont="1" applyFill="1" applyBorder="1" applyAlignment="1">
      <alignment vertical="center" wrapText="1"/>
    </xf>
    <xf numFmtId="0" fontId="17" fillId="5" borderId="7" xfId="7" applyFont="1" applyFill="1" applyBorder="1" applyAlignment="1">
      <alignment vertical="center" wrapText="1"/>
    </xf>
    <xf numFmtId="186" fontId="17" fillId="5" borderId="7" xfId="7" applyNumberFormat="1" applyFont="1" applyFill="1" applyBorder="1" applyAlignment="1">
      <alignment vertical="center" wrapText="1"/>
    </xf>
    <xf numFmtId="0" fontId="17" fillId="5" borderId="29" xfId="7" applyFont="1" applyFill="1" applyBorder="1" applyAlignment="1">
      <alignment vertical="center" wrapText="1"/>
    </xf>
    <xf numFmtId="0" fontId="16" fillId="34" borderId="24" xfId="7" applyFont="1" applyFill="1" applyBorder="1" applyAlignment="1">
      <alignment vertical="center" wrapText="1"/>
    </xf>
    <xf numFmtId="0" fontId="16" fillId="34" borderId="25" xfId="7" applyFont="1" applyFill="1" applyBorder="1"/>
    <xf numFmtId="0" fontId="16" fillId="34" borderId="25" xfId="7" applyFont="1" applyFill="1" applyBorder="1" applyAlignment="1">
      <alignment vertical="center" wrapText="1"/>
    </xf>
    <xf numFmtId="0" fontId="16" fillId="34" borderId="8" xfId="7" applyFont="1" applyFill="1" applyBorder="1" applyAlignment="1">
      <alignment vertical="center" wrapText="1"/>
    </xf>
    <xf numFmtId="0" fontId="38" fillId="35" borderId="26" xfId="7" applyFont="1" applyFill="1" applyBorder="1" applyAlignment="1">
      <alignment vertical="center" wrapText="1"/>
    </xf>
    <xf numFmtId="0" fontId="51" fillId="35" borderId="0" xfId="7" applyFont="1" applyFill="1" applyBorder="1" applyAlignment="1">
      <alignment vertical="center" wrapText="1"/>
    </xf>
    <xf numFmtId="0" fontId="38" fillId="35" borderId="0" xfId="7" applyNumberFormat="1" applyFont="1" applyFill="1" applyBorder="1" applyAlignment="1">
      <alignment horizontal="center" vertical="center" wrapText="1"/>
    </xf>
    <xf numFmtId="0" fontId="38" fillId="36" borderId="0" xfId="7" applyNumberFormat="1" applyFont="1" applyFill="1" applyBorder="1" applyAlignment="1">
      <alignment horizontal="center" vertical="center" wrapText="1"/>
    </xf>
    <xf numFmtId="0" fontId="38" fillId="36" borderId="0" xfId="7" applyFont="1" applyFill="1" applyBorder="1" applyAlignment="1">
      <alignment vertical="center" wrapText="1"/>
    </xf>
    <xf numFmtId="0" fontId="17" fillId="35" borderId="16" xfId="7" applyFont="1" applyFill="1" applyBorder="1" applyAlignment="1">
      <alignment vertical="center" wrapText="1"/>
    </xf>
    <xf numFmtId="0" fontId="38" fillId="35" borderId="0" xfId="7" applyFont="1" applyFill="1" applyBorder="1" applyAlignment="1">
      <alignment vertical="center" wrapText="1"/>
    </xf>
    <xf numFmtId="0" fontId="52" fillId="35" borderId="0" xfId="7" applyFont="1" applyFill="1" applyBorder="1"/>
    <xf numFmtId="180" fontId="52" fillId="35" borderId="0" xfId="7" applyNumberFormat="1" applyFont="1" applyFill="1" applyBorder="1" applyAlignment="1">
      <alignment vertical="center" wrapText="1"/>
    </xf>
    <xf numFmtId="181" fontId="52" fillId="35" borderId="0" xfId="7" applyNumberFormat="1" applyFont="1" applyFill="1" applyBorder="1" applyAlignment="1" applyProtection="1">
      <alignment vertical="center" wrapText="1"/>
      <protection locked="0"/>
    </xf>
    <xf numFmtId="0" fontId="17" fillId="35" borderId="26" xfId="7" applyFont="1" applyFill="1" applyBorder="1" applyAlignment="1">
      <alignment vertical="center" wrapText="1"/>
    </xf>
    <xf numFmtId="0" fontId="53" fillId="35" borderId="0" xfId="7" applyFont="1" applyFill="1" applyBorder="1" applyAlignment="1">
      <alignment vertical="center" wrapText="1"/>
    </xf>
    <xf numFmtId="180" fontId="51" fillId="37" borderId="0" xfId="7" applyNumberFormat="1" applyFont="1" applyFill="1" applyBorder="1" applyAlignment="1">
      <alignment vertical="center" wrapText="1"/>
    </xf>
    <xf numFmtId="181" fontId="38" fillId="35" borderId="0" xfId="7" applyNumberFormat="1" applyFont="1" applyFill="1" applyBorder="1" applyAlignment="1" applyProtection="1">
      <alignment vertical="center" wrapText="1"/>
      <protection locked="0"/>
    </xf>
    <xf numFmtId="0" fontId="16" fillId="34" borderId="0" xfId="7" applyFont="1" applyFill="1" applyBorder="1" applyAlignment="1">
      <alignment vertical="center" wrapText="1"/>
    </xf>
    <xf numFmtId="0" fontId="19" fillId="35" borderId="26" xfId="7" applyFont="1" applyFill="1" applyBorder="1" applyAlignment="1">
      <alignment vertical="center" wrapText="1"/>
    </xf>
    <xf numFmtId="0" fontId="18" fillId="38" borderId="0" xfId="7" applyFont="1" applyFill="1" applyBorder="1" applyAlignment="1">
      <alignment vertical="center" wrapText="1"/>
    </xf>
    <xf numFmtId="180" fontId="9" fillId="38" borderId="0" xfId="6" applyNumberFormat="1" applyFont="1" applyFill="1" applyBorder="1" applyAlignment="1">
      <alignment vertical="center" wrapText="1"/>
    </xf>
    <xf numFmtId="180" fontId="9" fillId="38" borderId="0" xfId="7" applyNumberFormat="1" applyFont="1" applyFill="1" applyBorder="1" applyAlignment="1">
      <alignment vertical="center" wrapText="1"/>
    </xf>
    <xf numFmtId="181" fontId="9" fillId="38" borderId="0" xfId="7" applyNumberFormat="1" applyFont="1" applyFill="1" applyBorder="1" applyAlignment="1" applyProtection="1">
      <alignment vertical="center" wrapText="1"/>
      <protection locked="0"/>
    </xf>
    <xf numFmtId="0" fontId="19" fillId="35" borderId="16" xfId="7" applyFont="1" applyFill="1" applyBorder="1" applyAlignment="1">
      <alignment vertical="center" wrapText="1"/>
    </xf>
    <xf numFmtId="0" fontId="18" fillId="38" borderId="65" xfId="7" applyFont="1" applyFill="1" applyBorder="1" applyAlignment="1">
      <alignment vertical="center" wrapText="1"/>
    </xf>
    <xf numFmtId="180" fontId="9" fillId="38" borderId="65" xfId="6" applyNumberFormat="1" applyFont="1" applyFill="1" applyBorder="1" applyAlignment="1">
      <alignment vertical="center" wrapText="1"/>
    </xf>
    <xf numFmtId="180" fontId="9" fillId="38" borderId="65" xfId="7" applyNumberFormat="1" applyFont="1" applyFill="1" applyBorder="1" applyAlignment="1">
      <alignment vertical="center" wrapText="1"/>
    </xf>
    <xf numFmtId="181" fontId="9" fillId="38" borderId="65" xfId="7" applyNumberFormat="1" applyFont="1" applyFill="1" applyBorder="1" applyAlignment="1" applyProtection="1">
      <alignment vertical="center" wrapText="1"/>
      <protection locked="0"/>
    </xf>
    <xf numFmtId="180" fontId="14" fillId="14" borderId="55" xfId="6" applyNumberFormat="1" applyFont="1" applyFill="1" applyBorder="1" applyAlignment="1">
      <alignment vertical="center" wrapText="1"/>
    </xf>
    <xf numFmtId="0" fontId="17" fillId="35" borderId="28" xfId="7" applyFont="1" applyFill="1" applyBorder="1" applyAlignment="1">
      <alignment vertical="center" wrapText="1"/>
    </xf>
    <xf numFmtId="0" fontId="17" fillId="35" borderId="7" xfId="7" applyFont="1" applyFill="1" applyBorder="1" applyAlignment="1">
      <alignment vertical="center" wrapText="1"/>
    </xf>
    <xf numFmtId="186" fontId="17" fillId="35" borderId="7" xfId="7" applyNumberFormat="1" applyFont="1" applyFill="1" applyBorder="1" applyAlignment="1">
      <alignment vertical="center" wrapText="1"/>
    </xf>
    <xf numFmtId="0" fontId="17" fillId="35" borderId="29" xfId="7" applyFont="1" applyFill="1" applyBorder="1" applyAlignment="1">
      <alignment vertical="center" wrapText="1"/>
    </xf>
    <xf numFmtId="180" fontId="9" fillId="25" borderId="0" xfId="6" applyNumberFormat="1" applyFont="1" applyFill="1" applyBorder="1" applyAlignment="1">
      <alignment vertical="center" wrapText="1"/>
    </xf>
    <xf numFmtId="180" fontId="9" fillId="25" borderId="53" xfId="6" applyNumberFormat="1" applyFont="1" applyFill="1" applyBorder="1" applyAlignment="1">
      <alignment vertical="center" wrapText="1"/>
    </xf>
    <xf numFmtId="0" fontId="16" fillId="39" borderId="24" xfId="7" applyFont="1" applyFill="1" applyBorder="1" applyAlignment="1">
      <alignment vertical="center" wrapText="1"/>
    </xf>
    <xf numFmtId="0" fontId="16" fillId="39" borderId="25" xfId="7" applyFont="1" applyFill="1" applyBorder="1"/>
    <xf numFmtId="0" fontId="16" fillId="39" borderId="25" xfId="7" applyFont="1" applyFill="1" applyBorder="1" applyAlignment="1">
      <alignment vertical="center" wrapText="1"/>
    </xf>
    <xf numFmtId="0" fontId="16" fillId="39" borderId="8" xfId="7" applyFont="1" applyFill="1" applyBorder="1" applyAlignment="1">
      <alignment vertical="center" wrapText="1"/>
    </xf>
    <xf numFmtId="0" fontId="38" fillId="40" borderId="26" xfId="7" applyFont="1" applyFill="1" applyBorder="1" applyAlignment="1">
      <alignment vertical="center" wrapText="1"/>
    </xf>
    <xf numFmtId="0" fontId="51" fillId="40" borderId="0" xfId="7" applyFont="1" applyFill="1" applyBorder="1" applyAlignment="1">
      <alignment vertical="center" wrapText="1"/>
    </xf>
    <xf numFmtId="0" fontId="38" fillId="40" borderId="0" xfId="7" applyNumberFormat="1" applyFont="1" applyFill="1" applyBorder="1" applyAlignment="1">
      <alignment horizontal="center" vertical="center" wrapText="1"/>
    </xf>
    <xf numFmtId="0" fontId="38" fillId="41" borderId="0" xfId="7" applyNumberFormat="1" applyFont="1" applyFill="1" applyBorder="1" applyAlignment="1">
      <alignment horizontal="center" vertical="center" wrapText="1"/>
    </xf>
    <xf numFmtId="0" fontId="38" fillId="41" borderId="0" xfId="7" applyFont="1" applyFill="1" applyBorder="1" applyAlignment="1">
      <alignment vertical="center" wrapText="1"/>
    </xf>
    <xf numFmtId="0" fontId="17" fillId="40" borderId="27" xfId="7" applyFont="1" applyFill="1" applyBorder="1" applyAlignment="1">
      <alignment vertical="center" wrapText="1"/>
    </xf>
    <xf numFmtId="0" fontId="38" fillId="40" borderId="0" xfId="7" applyFont="1" applyFill="1" applyBorder="1" applyAlignment="1">
      <alignment vertical="center" wrapText="1"/>
    </xf>
    <xf numFmtId="0" fontId="52" fillId="40" borderId="0" xfId="7" applyFont="1" applyFill="1" applyBorder="1"/>
    <xf numFmtId="180" fontId="52" fillId="40" borderId="0" xfId="7" applyNumberFormat="1" applyFont="1" applyFill="1" applyBorder="1" applyAlignment="1">
      <alignment vertical="center" wrapText="1"/>
    </xf>
    <xf numFmtId="181" fontId="52" fillId="40" borderId="0" xfId="7" applyNumberFormat="1" applyFont="1" applyFill="1" applyBorder="1" applyAlignment="1" applyProtection="1">
      <alignment vertical="center" wrapText="1"/>
      <protection locked="0"/>
    </xf>
    <xf numFmtId="0" fontId="52" fillId="40" borderId="16" xfId="7" applyFont="1" applyFill="1" applyBorder="1" applyAlignment="1">
      <alignment vertical="center" wrapText="1"/>
    </xf>
    <xf numFmtId="0" fontId="17" fillId="40" borderId="26" xfId="7" applyFont="1" applyFill="1" applyBorder="1" applyAlignment="1">
      <alignment vertical="center" wrapText="1"/>
    </xf>
    <xf numFmtId="0" fontId="53" fillId="40" borderId="0" xfId="7" applyFont="1" applyFill="1" applyBorder="1" applyAlignment="1">
      <alignment vertical="center" wrapText="1"/>
    </xf>
    <xf numFmtId="180" fontId="51" fillId="42" borderId="0" xfId="7" applyNumberFormat="1" applyFont="1" applyFill="1" applyBorder="1" applyAlignment="1">
      <alignment vertical="center" wrapText="1"/>
    </xf>
    <xf numFmtId="181" fontId="38" fillId="40" borderId="0" xfId="7" applyNumberFormat="1" applyFont="1" applyFill="1" applyBorder="1" applyAlignment="1" applyProtection="1">
      <alignment vertical="center" wrapText="1"/>
      <protection locked="0"/>
    </xf>
    <xf numFmtId="0" fontId="17" fillId="40" borderId="16" xfId="7" applyFont="1" applyFill="1" applyBorder="1" applyAlignment="1">
      <alignment vertical="center" wrapText="1"/>
    </xf>
    <xf numFmtId="0" fontId="16" fillId="10" borderId="0" xfId="7" applyFont="1" applyFill="1" applyBorder="1" applyAlignment="1">
      <alignment vertical="center" wrapText="1"/>
    </xf>
    <xf numFmtId="0" fontId="18" fillId="39" borderId="0" xfId="7" applyFont="1" applyFill="1" applyBorder="1" applyAlignment="1">
      <alignment vertical="center" wrapText="1"/>
    </xf>
    <xf numFmtId="43" fontId="9" fillId="39" borderId="0" xfId="6" applyFont="1" applyFill="1" applyBorder="1" applyAlignment="1">
      <alignment vertical="center" wrapText="1"/>
    </xf>
    <xf numFmtId="180" fontId="9" fillId="39" borderId="0" xfId="7" applyNumberFormat="1" applyFont="1" applyFill="1" applyBorder="1" applyAlignment="1">
      <alignment vertical="center" wrapText="1"/>
    </xf>
    <xf numFmtId="181" fontId="9" fillId="39" borderId="0" xfId="7" applyNumberFormat="1" applyFont="1" applyFill="1" applyBorder="1" applyAlignment="1" applyProtection="1">
      <alignment vertical="center" wrapText="1"/>
      <protection locked="0"/>
    </xf>
    <xf numFmtId="0" fontId="19" fillId="40" borderId="16" xfId="7" applyFont="1" applyFill="1" applyBorder="1" applyAlignment="1">
      <alignment vertical="center" wrapText="1"/>
    </xf>
    <xf numFmtId="0" fontId="19" fillId="40" borderId="26" xfId="7" applyFont="1" applyFill="1" applyBorder="1" applyAlignment="1">
      <alignment vertical="center" wrapText="1"/>
    </xf>
    <xf numFmtId="180" fontId="20" fillId="14" borderId="66" xfId="7" applyNumberFormat="1" applyFont="1" applyFill="1" applyBorder="1" applyAlignment="1">
      <alignment vertical="center" wrapText="1"/>
    </xf>
    <xf numFmtId="180" fontId="20" fillId="14" borderId="67" xfId="7" applyNumberFormat="1" applyFont="1" applyFill="1" applyBorder="1" applyAlignment="1">
      <alignment vertical="center" wrapText="1"/>
    </xf>
    <xf numFmtId="43" fontId="14" fillId="14" borderId="67" xfId="6" applyFont="1" applyFill="1" applyBorder="1" applyAlignment="1">
      <alignment vertical="center" wrapText="1"/>
    </xf>
    <xf numFmtId="0" fontId="9" fillId="14" borderId="67" xfId="7" applyFont="1" applyFill="1" applyBorder="1" applyAlignment="1">
      <alignment vertical="center" wrapText="1"/>
    </xf>
    <xf numFmtId="181" fontId="14" fillId="14" borderId="68" xfId="7" applyNumberFormat="1" applyFont="1" applyFill="1" applyBorder="1" applyAlignment="1" applyProtection="1">
      <alignment vertical="center" wrapText="1"/>
      <protection locked="0"/>
    </xf>
    <xf numFmtId="0" fontId="17" fillId="40" borderId="28" xfId="7" applyFont="1" applyFill="1" applyBorder="1" applyAlignment="1">
      <alignment vertical="center" wrapText="1"/>
    </xf>
    <xf numFmtId="0" fontId="17" fillId="40" borderId="7" xfId="7" applyFont="1" applyFill="1" applyBorder="1" applyAlignment="1">
      <alignment vertical="center" wrapText="1"/>
    </xf>
    <xf numFmtId="186" fontId="17" fillId="40" borderId="7" xfId="7" applyNumberFormat="1" applyFont="1" applyFill="1" applyBorder="1" applyAlignment="1">
      <alignment vertical="center" wrapText="1"/>
    </xf>
    <xf numFmtId="0" fontId="17" fillId="40" borderId="29" xfId="7" applyFont="1" applyFill="1" applyBorder="1" applyAlignment="1">
      <alignment vertical="center" wrapText="1"/>
    </xf>
    <xf numFmtId="43" fontId="9" fillId="39" borderId="0" xfId="6" applyNumberFormat="1" applyFont="1" applyFill="1" applyBorder="1" applyAlignment="1">
      <alignment vertical="center" wrapText="1"/>
    </xf>
    <xf numFmtId="43" fontId="14" fillId="14" borderId="67" xfId="6" applyNumberFormat="1" applyFont="1" applyFill="1" applyBorder="1" applyAlignment="1">
      <alignment vertical="center" wrapText="1"/>
    </xf>
    <xf numFmtId="0" fontId="9" fillId="0" borderId="0" xfId="7" applyFont="1" applyFill="1" applyAlignment="1">
      <alignment horizontal="center" vertical="center" wrapText="1"/>
    </xf>
    <xf numFmtId="0" fontId="18" fillId="34" borderId="25" xfId="7" applyFont="1" applyFill="1" applyBorder="1" applyAlignment="1">
      <alignment vertical="center" wrapText="1"/>
    </xf>
    <xf numFmtId="0" fontId="18" fillId="16" borderId="25" xfId="7" applyFont="1" applyFill="1" applyBorder="1" applyAlignment="1">
      <alignment vertical="center" wrapText="1"/>
    </xf>
    <xf numFmtId="0" fontId="18" fillId="30" borderId="25" xfId="7" applyFont="1" applyFill="1" applyBorder="1" applyAlignment="1">
      <alignment vertical="center" wrapText="1"/>
    </xf>
    <xf numFmtId="0" fontId="18" fillId="39" borderId="25" xfId="7" applyFont="1" applyFill="1" applyBorder="1" applyAlignment="1">
      <alignment vertical="center" wrapText="1"/>
    </xf>
    <xf numFmtId="0" fontId="8" fillId="0" borderId="0" xfId="0" applyFont="1" applyFill="1" applyAlignment="1">
      <alignment horizontal="center"/>
    </xf>
    <xf numFmtId="0" fontId="8" fillId="0" borderId="0" xfId="7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7" fillId="14" borderId="1" xfId="0" applyNumberFormat="1" applyFont="1" applyFill="1" applyBorder="1" applyAlignment="1">
      <alignment horizontal="center" vertical="center"/>
    </xf>
    <xf numFmtId="0" fontId="7" fillId="15" borderId="30" xfId="0" applyNumberFormat="1" applyFont="1" applyFill="1" applyBorder="1" applyAlignment="1">
      <alignment horizontal="center" vertical="center"/>
    </xf>
    <xf numFmtId="177" fontId="8" fillId="2" borderId="1" xfId="4" applyFont="1" applyFill="1" applyBorder="1" applyAlignment="1">
      <alignment horizontal="right" vertical="center"/>
    </xf>
    <xf numFmtId="179" fontId="8" fillId="2" borderId="1" xfId="4" applyNumberFormat="1" applyFont="1" applyFill="1" applyBorder="1" applyAlignment="1">
      <alignment horizontal="right" vertical="center"/>
    </xf>
    <xf numFmtId="177" fontId="7" fillId="14" borderId="1" xfId="4" applyFont="1" applyFill="1" applyBorder="1" applyAlignment="1">
      <alignment horizontal="right" vertical="center"/>
    </xf>
    <xf numFmtId="179" fontId="7" fillId="14" borderId="1" xfId="4" applyNumberFormat="1" applyFont="1" applyFill="1" applyBorder="1" applyAlignment="1">
      <alignment horizontal="right" vertical="center"/>
    </xf>
    <xf numFmtId="177" fontId="7" fillId="15" borderId="31" xfId="4" applyFont="1" applyFill="1" applyBorder="1" applyAlignment="1">
      <alignment horizontal="right" vertical="center"/>
    </xf>
    <xf numFmtId="179" fontId="7" fillId="15" borderId="31" xfId="4" applyNumberFormat="1" applyFont="1" applyFill="1" applyBorder="1" applyAlignment="1">
      <alignment horizontal="right" vertical="center"/>
    </xf>
    <xf numFmtId="177" fontId="7" fillId="15" borderId="32" xfId="4" applyFont="1" applyFill="1" applyBorder="1" applyAlignment="1">
      <alignment horizontal="right" vertical="center"/>
    </xf>
    <xf numFmtId="0" fontId="7" fillId="0" borderId="8" xfId="7" applyFont="1" applyFill="1" applyBorder="1" applyAlignment="1">
      <alignment horizontal="center" vertical="center" wrapText="1"/>
    </xf>
    <xf numFmtId="0" fontId="15" fillId="0" borderId="24" xfId="7" applyFont="1" applyFill="1" applyBorder="1" applyAlignment="1">
      <alignment vertical="center" wrapText="1"/>
    </xf>
    <xf numFmtId="0" fontId="21" fillId="0" borderId="0" xfId="7" applyFont="1" applyAlignment="1"/>
    <xf numFmtId="0" fontId="24" fillId="0" borderId="0" xfId="7" applyFont="1" applyBorder="1" applyAlignment="1">
      <alignment wrapText="1"/>
    </xf>
    <xf numFmtId="0" fontId="21" fillId="0" borderId="0" xfId="7" applyFont="1" applyBorder="1" applyAlignment="1">
      <alignment vertical="center"/>
    </xf>
    <xf numFmtId="0" fontId="25" fillId="0" borderId="0" xfId="7" applyFont="1" applyBorder="1" applyAlignment="1">
      <alignment horizontal="center" vertical="center" wrapText="1"/>
    </xf>
    <xf numFmtId="0" fontId="24" fillId="0" borderId="0" xfId="7" applyFont="1" applyBorder="1" applyAlignment="1">
      <alignment horizontal="center" vertical="center" wrapText="1"/>
    </xf>
    <xf numFmtId="0" fontId="24" fillId="0" borderId="0" xfId="7" applyFont="1" applyBorder="1" applyAlignment="1">
      <alignment vertical="center" wrapText="1"/>
    </xf>
    <xf numFmtId="0" fontId="21" fillId="0" borderId="0" xfId="7" applyFont="1" applyAlignment="1">
      <alignment vertical="center"/>
    </xf>
    <xf numFmtId="0" fontId="28" fillId="0" borderId="0" xfId="7" applyFont="1" applyFill="1" applyBorder="1" applyAlignment="1">
      <alignment vertical="center" wrapText="1"/>
    </xf>
    <xf numFmtId="0" fontId="29" fillId="0" borderId="0" xfId="7" applyFont="1" applyBorder="1" applyAlignment="1">
      <alignment vertical="center"/>
    </xf>
    <xf numFmtId="0" fontId="30" fillId="0" borderId="33" xfId="3" applyFont="1" applyFill="1" applyBorder="1" applyAlignment="1" applyProtection="1">
      <alignment vertical="center"/>
    </xf>
    <xf numFmtId="0" fontId="31" fillId="0" borderId="33" xfId="7" applyFont="1" applyFill="1" applyBorder="1" applyAlignment="1">
      <alignment horizontal="left" vertical="center" wrapText="1"/>
    </xf>
    <xf numFmtId="0" fontId="30" fillId="0" borderId="34" xfId="3" applyFont="1" applyFill="1" applyBorder="1" applyAlignment="1" applyProtection="1">
      <alignment vertical="center"/>
    </xf>
    <xf numFmtId="0" fontId="27" fillId="0" borderId="34" xfId="7" applyFont="1" applyFill="1" applyBorder="1" applyAlignment="1">
      <alignment horizontal="left" vertical="center" wrapText="1"/>
    </xf>
    <xf numFmtId="0" fontId="30" fillId="0" borderId="0" xfId="3" applyFont="1" applyFill="1" applyBorder="1" applyAlignment="1" applyProtection="1">
      <alignment vertical="center"/>
    </xf>
    <xf numFmtId="0" fontId="27" fillId="0" borderId="0" xfId="7" applyFont="1" applyFill="1" applyBorder="1" applyAlignment="1">
      <alignment horizontal="left" vertical="center" wrapText="1"/>
    </xf>
    <xf numFmtId="0" fontId="27" fillId="0" borderId="33" xfId="7" applyFont="1" applyFill="1" applyBorder="1" applyAlignment="1">
      <alignment horizontal="left" vertical="center" wrapText="1"/>
    </xf>
    <xf numFmtId="0" fontId="29" fillId="0" borderId="0" xfId="7" applyFont="1" applyAlignment="1">
      <alignment vertical="center" wrapText="1"/>
    </xf>
    <xf numFmtId="0" fontId="33" fillId="0" borderId="0" xfId="7" applyFont="1" applyBorder="1" applyAlignment="1">
      <alignment vertical="center" wrapText="1"/>
    </xf>
    <xf numFmtId="0" fontId="34" fillId="0" borderId="0" xfId="7" applyFont="1" applyAlignment="1">
      <alignment vertical="center"/>
    </xf>
    <xf numFmtId="0" fontId="35" fillId="0" borderId="0" xfId="7" applyFont="1" applyFill="1" applyBorder="1" applyAlignment="1">
      <alignment vertical="center" wrapText="1"/>
    </xf>
    <xf numFmtId="0" fontId="34" fillId="0" borderId="0" xfId="7" applyFont="1" applyBorder="1" applyAlignment="1">
      <alignment vertical="center"/>
    </xf>
    <xf numFmtId="0" fontId="37" fillId="0" borderId="35" xfId="3" applyFont="1" applyBorder="1" applyAlignment="1" applyProtection="1">
      <alignment vertical="center"/>
    </xf>
    <xf numFmtId="0" fontId="37" fillId="0" borderId="35" xfId="3" applyBorder="1" applyAlignment="1" applyProtection="1">
      <alignment vertical="center"/>
    </xf>
    <xf numFmtId="177" fontId="8" fillId="0" borderId="1" xfId="4" applyFont="1" applyFill="1" applyBorder="1" applyAlignment="1">
      <alignment horizontal="right" vertical="center"/>
    </xf>
    <xf numFmtId="179" fontId="8" fillId="0" borderId="1" xfId="4" applyNumberFormat="1" applyFont="1" applyFill="1" applyBorder="1" applyAlignment="1">
      <alignment horizontal="right" vertical="center"/>
    </xf>
    <xf numFmtId="179" fontId="7" fillId="0" borderId="1" xfId="4" applyNumberFormat="1" applyFont="1" applyFill="1" applyBorder="1" applyAlignment="1">
      <alignment horizontal="right" vertical="center"/>
    </xf>
    <xf numFmtId="0" fontId="7" fillId="0" borderId="0" xfId="7" applyNumberFormat="1" applyFont="1" applyFill="1" applyBorder="1" applyAlignment="1">
      <alignment vertical="center"/>
    </xf>
    <xf numFmtId="0" fontId="8" fillId="0" borderId="0" xfId="0" applyFont="1" applyFill="1" applyBorder="1" applyAlignment="1"/>
    <xf numFmtId="0" fontId="7" fillId="0" borderId="0" xfId="0" applyFont="1" applyFill="1" applyAlignment="1">
      <alignment horizontal="left"/>
    </xf>
    <xf numFmtId="0" fontId="29" fillId="5" borderId="36" xfId="0" applyFont="1" applyFill="1" applyBorder="1" applyAlignment="1">
      <alignment vertical="center" wrapText="1"/>
    </xf>
    <xf numFmtId="0" fontId="56" fillId="5" borderId="37" xfId="0" applyFont="1" applyFill="1" applyBorder="1" applyAlignment="1">
      <alignment vertical="center" wrapText="1"/>
    </xf>
    <xf numFmtId="0" fontId="56" fillId="31" borderId="37" xfId="0" applyFont="1" applyFill="1" applyBorder="1" applyAlignment="1">
      <alignment vertical="center" wrapText="1"/>
    </xf>
    <xf numFmtId="0" fontId="29" fillId="5" borderId="27" xfId="0" applyFont="1" applyFill="1" applyBorder="1" applyAlignment="1">
      <alignment vertical="center" wrapText="1"/>
    </xf>
    <xf numFmtId="0" fontId="29" fillId="5" borderId="26" xfId="0" applyFont="1" applyFill="1" applyBorder="1" applyAlignment="1">
      <alignment vertical="center" wrapText="1"/>
    </xf>
    <xf numFmtId="0" fontId="57" fillId="5" borderId="0" xfId="0" applyFont="1" applyFill="1" applyBorder="1" applyAlignment="1">
      <alignment vertical="center" wrapText="1"/>
    </xf>
    <xf numFmtId="0" fontId="56" fillId="5" borderId="0" xfId="0" applyNumberFormat="1" applyFont="1" applyFill="1" applyBorder="1" applyAlignment="1">
      <alignment horizontal="center" vertical="center" wrapText="1"/>
    </xf>
    <xf numFmtId="0" fontId="56" fillId="31" borderId="0" xfId="0" applyNumberFormat="1" applyFont="1" applyFill="1" applyBorder="1" applyAlignment="1">
      <alignment horizontal="center" vertical="center" wrapText="1"/>
    </xf>
    <xf numFmtId="0" fontId="29" fillId="5" borderId="16" xfId="0" applyFont="1" applyFill="1" applyBorder="1" applyAlignment="1">
      <alignment vertical="center" wrapText="1"/>
    </xf>
    <xf numFmtId="0" fontId="58" fillId="43" borderId="0" xfId="0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180" fontId="59" fillId="0" borderId="0" xfId="0" applyNumberFormat="1" applyFont="1" applyFill="1" applyBorder="1" applyAlignment="1">
      <alignment vertical="center" wrapText="1"/>
    </xf>
    <xf numFmtId="180" fontId="10" fillId="14" borderId="0" xfId="0" applyNumberFormat="1" applyFont="1" applyFill="1" applyBorder="1" applyAlignment="1">
      <alignment vertical="center" wrapText="1"/>
    </xf>
    <xf numFmtId="181" fontId="10" fillId="0" borderId="0" xfId="0" applyNumberFormat="1" applyFont="1" applyFill="1" applyBorder="1" applyAlignment="1" applyProtection="1">
      <alignment vertical="center" wrapText="1"/>
      <protection locked="0"/>
    </xf>
    <xf numFmtId="0" fontId="60" fillId="44" borderId="0" xfId="0" applyFont="1" applyFill="1" applyBorder="1" applyAlignment="1">
      <alignment vertical="center" wrapText="1"/>
    </xf>
    <xf numFmtId="180" fontId="54" fillId="44" borderId="0" xfId="0" applyNumberFormat="1" applyFont="1" applyFill="1" applyBorder="1" applyAlignment="1">
      <alignment vertical="center" wrapText="1"/>
    </xf>
    <xf numFmtId="181" fontId="9" fillId="9" borderId="0" xfId="0" applyNumberFormat="1" applyFont="1" applyFill="1" applyBorder="1" applyAlignment="1" applyProtection="1">
      <alignment vertical="center" wrapText="1"/>
      <protection locked="0"/>
    </xf>
    <xf numFmtId="0" fontId="58" fillId="14" borderId="0" xfId="0" applyFont="1" applyFill="1" applyBorder="1" applyAlignment="1">
      <alignment vertical="center" wrapText="1"/>
    </xf>
    <xf numFmtId="180" fontId="59" fillId="14" borderId="0" xfId="0" applyNumberFormat="1" applyFont="1" applyFill="1" applyBorder="1" applyAlignment="1">
      <alignment vertical="center" wrapText="1"/>
    </xf>
    <xf numFmtId="181" fontId="10" fillId="14" borderId="0" xfId="0" applyNumberFormat="1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>
      <alignment vertical="center" wrapText="1"/>
    </xf>
    <xf numFmtId="180" fontId="10" fillId="0" borderId="0" xfId="0" applyNumberFormat="1" applyFont="1" applyFill="1" applyBorder="1" applyAlignment="1">
      <alignment vertical="center" wrapText="1"/>
    </xf>
    <xf numFmtId="0" fontId="16" fillId="14" borderId="0" xfId="0" applyFont="1" applyFill="1" applyBorder="1" applyAlignment="1">
      <alignment vertical="center" wrapText="1"/>
    </xf>
    <xf numFmtId="0" fontId="20" fillId="14" borderId="62" xfId="0" applyFont="1" applyFill="1" applyBorder="1" applyAlignment="1">
      <alignment vertical="center" wrapText="1"/>
    </xf>
    <xf numFmtId="0" fontId="20" fillId="14" borderId="63" xfId="0" applyFont="1" applyFill="1" applyBorder="1" applyAlignment="1">
      <alignment vertical="center" wrapText="1"/>
    </xf>
    <xf numFmtId="180" fontId="9" fillId="14" borderId="63" xfId="0" applyNumberFormat="1" applyFont="1" applyFill="1" applyBorder="1" applyAlignment="1">
      <alignment vertical="center" wrapText="1"/>
    </xf>
    <xf numFmtId="180" fontId="14" fillId="14" borderId="63" xfId="0" applyNumberFormat="1" applyFont="1" applyFill="1" applyBorder="1" applyAlignment="1">
      <alignment vertical="center" wrapText="1"/>
    </xf>
    <xf numFmtId="181" fontId="9" fillId="14" borderId="64" xfId="0" applyNumberFormat="1" applyFont="1" applyFill="1" applyBorder="1" applyAlignment="1" applyProtection="1">
      <alignment vertical="center" wrapText="1"/>
      <protection locked="0"/>
    </xf>
    <xf numFmtId="0" fontId="29" fillId="5" borderId="28" xfId="0" applyFont="1" applyFill="1" applyBorder="1" applyAlignment="1">
      <alignment vertical="center" wrapText="1"/>
    </xf>
    <xf numFmtId="0" fontId="29" fillId="5" borderId="7" xfId="0" applyFont="1" applyFill="1" applyBorder="1" applyAlignment="1">
      <alignment vertical="center" wrapText="1"/>
    </xf>
    <xf numFmtId="186" fontId="29" fillId="5" borderId="7" xfId="0" applyNumberFormat="1" applyFont="1" applyFill="1" applyBorder="1" applyAlignment="1">
      <alignment vertical="center" wrapText="1"/>
    </xf>
    <xf numFmtId="0" fontId="29" fillId="5" borderId="29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186" fontId="29" fillId="0" borderId="0" xfId="0" applyNumberFormat="1" applyFont="1" applyAlignment="1">
      <alignment vertical="center" wrapText="1"/>
    </xf>
    <xf numFmtId="0" fontId="29" fillId="0" borderId="0" xfId="0" applyFont="1" applyBorder="1" applyAlignment="1">
      <alignment vertical="center" wrapText="1"/>
    </xf>
    <xf numFmtId="186" fontId="17" fillId="0" borderId="0" xfId="7" applyNumberFormat="1" applyFont="1" applyAlignment="1">
      <alignment vertical="center" wrapText="1"/>
    </xf>
    <xf numFmtId="181" fontId="9" fillId="14" borderId="69" xfId="7" applyNumberFormat="1" applyFont="1" applyFill="1" applyBorder="1" applyAlignment="1" applyProtection="1">
      <alignment vertical="center" wrapText="1"/>
      <protection locked="0"/>
    </xf>
    <xf numFmtId="180" fontId="14" fillId="14" borderId="70" xfId="7" applyNumberFormat="1" applyFont="1" applyFill="1" applyBorder="1" applyAlignment="1">
      <alignment vertical="center" wrapText="1"/>
    </xf>
    <xf numFmtId="180" fontId="9" fillId="14" borderId="70" xfId="7" applyNumberFormat="1" applyFont="1" applyFill="1" applyBorder="1" applyAlignment="1">
      <alignment vertical="center" wrapText="1"/>
    </xf>
    <xf numFmtId="0" fontId="20" fillId="14" borderId="70" xfId="7" applyFont="1" applyFill="1" applyBorder="1" applyAlignment="1">
      <alignment vertical="center" wrapText="1"/>
    </xf>
    <xf numFmtId="0" fontId="20" fillId="14" borderId="71" xfId="7" applyFont="1" applyFill="1" applyBorder="1" applyAlignment="1">
      <alignment vertical="center" wrapText="1"/>
    </xf>
    <xf numFmtId="181" fontId="9" fillId="13" borderId="0" xfId="7" applyNumberFormat="1" applyFont="1" applyFill="1" applyBorder="1" applyAlignment="1" applyProtection="1">
      <alignment vertical="center" wrapText="1"/>
      <protection locked="0"/>
    </xf>
    <xf numFmtId="180" fontId="54" fillId="13" borderId="0" xfId="7" applyNumberFormat="1" applyFont="1" applyFill="1" applyBorder="1" applyAlignment="1">
      <alignment vertical="center" wrapText="1"/>
    </xf>
    <xf numFmtId="180" fontId="9" fillId="13" borderId="0" xfId="7" applyNumberFormat="1" applyFont="1" applyFill="1" applyBorder="1" applyAlignment="1">
      <alignment vertical="center" wrapText="1"/>
    </xf>
    <xf numFmtId="0" fontId="18" fillId="13" borderId="0" xfId="7" applyFont="1" applyFill="1" applyBorder="1" applyAlignment="1">
      <alignment vertical="center" wrapText="1"/>
    </xf>
    <xf numFmtId="180" fontId="10" fillId="0" borderId="0" xfId="7" applyNumberFormat="1" applyFont="1" applyFill="1" applyBorder="1" applyAlignment="1">
      <alignment vertical="center" wrapText="1"/>
    </xf>
    <xf numFmtId="181" fontId="9" fillId="45" borderId="0" xfId="7" applyNumberFormat="1" applyFont="1" applyFill="1" applyBorder="1" applyAlignment="1" applyProtection="1">
      <alignment vertical="center" wrapText="1"/>
      <protection locked="0"/>
    </xf>
    <xf numFmtId="180" fontId="54" fillId="45" borderId="0" xfId="7" applyNumberFormat="1" applyFont="1" applyFill="1" applyBorder="1" applyAlignment="1">
      <alignment vertical="center" wrapText="1"/>
    </xf>
    <xf numFmtId="0" fontId="60" fillId="46" borderId="0" xfId="7" applyFont="1" applyFill="1" applyBorder="1" applyAlignment="1">
      <alignment vertical="center" wrapText="1"/>
    </xf>
    <xf numFmtId="0" fontId="52" fillId="36" borderId="0" xfId="7" applyNumberFormat="1" applyFont="1" applyFill="1" applyBorder="1" applyAlignment="1">
      <alignment horizontal="center" vertical="center" wrapText="1"/>
    </xf>
    <xf numFmtId="0" fontId="52" fillId="35" borderId="0" xfId="7" applyNumberFormat="1" applyFont="1" applyFill="1" applyBorder="1" applyAlignment="1">
      <alignment horizontal="center" vertical="center" wrapText="1"/>
    </xf>
    <xf numFmtId="0" fontId="57" fillId="35" borderId="0" xfId="7" applyFont="1" applyFill="1" applyBorder="1" applyAlignment="1">
      <alignment vertical="center" wrapText="1"/>
    </xf>
    <xf numFmtId="0" fontId="17" fillId="35" borderId="27" xfId="7" applyFont="1" applyFill="1" applyBorder="1" applyAlignment="1">
      <alignment vertical="center" wrapText="1"/>
    </xf>
    <xf numFmtId="0" fontId="52" fillId="36" borderId="37" xfId="7" applyFont="1" applyFill="1" applyBorder="1" applyAlignment="1">
      <alignment vertical="center" wrapText="1"/>
    </xf>
    <xf numFmtId="0" fontId="52" fillId="35" borderId="37" xfId="7" applyFont="1" applyFill="1" applyBorder="1" applyAlignment="1">
      <alignment vertical="center" wrapText="1"/>
    </xf>
    <xf numFmtId="0" fontId="17" fillId="35" borderId="36" xfId="7" applyFont="1" applyFill="1" applyBorder="1" applyAlignment="1">
      <alignment vertical="center" wrapText="1"/>
    </xf>
    <xf numFmtId="181" fontId="9" fillId="14" borderId="72" xfId="7" applyNumberFormat="1" applyFont="1" applyFill="1" applyBorder="1" applyAlignment="1" applyProtection="1">
      <alignment vertical="center" wrapText="1"/>
      <protection locked="0"/>
    </xf>
    <xf numFmtId="180" fontId="14" fillId="14" borderId="73" xfId="7" applyNumberFormat="1" applyFont="1" applyFill="1" applyBorder="1" applyAlignment="1">
      <alignment vertical="center" wrapText="1"/>
    </xf>
    <xf numFmtId="180" fontId="9" fillId="14" borderId="73" xfId="7" applyNumberFormat="1" applyFont="1" applyFill="1" applyBorder="1" applyAlignment="1">
      <alignment vertical="center" wrapText="1"/>
    </xf>
    <xf numFmtId="0" fontId="20" fillId="14" borderId="73" xfId="7" applyFont="1" applyFill="1" applyBorder="1" applyAlignment="1">
      <alignment vertical="center" wrapText="1"/>
    </xf>
    <xf numFmtId="0" fontId="20" fillId="14" borderId="74" xfId="7" applyFont="1" applyFill="1" applyBorder="1" applyAlignment="1">
      <alignment vertical="center" wrapText="1"/>
    </xf>
    <xf numFmtId="181" fontId="9" fillId="47" borderId="0" xfId="7" applyNumberFormat="1" applyFont="1" applyFill="1" applyBorder="1" applyAlignment="1" applyProtection="1">
      <alignment vertical="center" wrapText="1"/>
      <protection locked="0"/>
    </xf>
    <xf numFmtId="180" fontId="54" fillId="47" borderId="0" xfId="7" applyNumberFormat="1" applyFont="1" applyFill="1" applyBorder="1" applyAlignment="1">
      <alignment vertical="center" wrapText="1"/>
    </xf>
    <xf numFmtId="180" fontId="9" fillId="47" borderId="0" xfId="7" applyNumberFormat="1" applyFont="1" applyFill="1" applyBorder="1" applyAlignment="1">
      <alignment vertical="center" wrapText="1"/>
    </xf>
    <xf numFmtId="0" fontId="18" fillId="47" borderId="0" xfId="7" applyFont="1" applyFill="1" applyBorder="1" applyAlignment="1">
      <alignment vertical="center" wrapText="1"/>
    </xf>
    <xf numFmtId="0" fontId="60" fillId="48" borderId="0" xfId="7" applyFont="1" applyFill="1" applyBorder="1" applyAlignment="1">
      <alignment vertical="center" wrapText="1"/>
    </xf>
    <xf numFmtId="180" fontId="54" fillId="49" borderId="0" xfId="7" applyNumberFormat="1" applyFont="1" applyFill="1" applyBorder="1" applyAlignment="1">
      <alignment vertical="center" wrapText="1"/>
    </xf>
    <xf numFmtId="0" fontId="61" fillId="50" borderId="0" xfId="7" applyNumberFormat="1" applyFont="1" applyFill="1" applyBorder="1" applyAlignment="1">
      <alignment horizontal="center" vertical="center" wrapText="1"/>
    </xf>
    <xf numFmtId="0" fontId="61" fillId="20" borderId="0" xfId="7" applyNumberFormat="1" applyFont="1" applyFill="1" applyBorder="1" applyAlignment="1">
      <alignment horizontal="center" vertical="center" wrapText="1"/>
    </xf>
    <xf numFmtId="0" fontId="57" fillId="20" borderId="0" xfId="7" applyFont="1" applyFill="1" applyBorder="1" applyAlignment="1">
      <alignment vertical="center" wrapText="1"/>
    </xf>
    <xf numFmtId="0" fontId="61" fillId="50" borderId="37" xfId="7" applyFont="1" applyFill="1" applyBorder="1" applyAlignment="1">
      <alignment vertical="center" wrapText="1"/>
    </xf>
    <xf numFmtId="0" fontId="61" fillId="20" borderId="37" xfId="7" applyFont="1" applyFill="1" applyBorder="1" applyAlignment="1">
      <alignment vertical="center" wrapText="1"/>
    </xf>
    <xf numFmtId="0" fontId="61" fillId="20" borderId="36" xfId="7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186" fontId="17" fillId="0" borderId="0" xfId="0" applyNumberFormat="1" applyFont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40" borderId="29" xfId="0" applyFont="1" applyFill="1" applyBorder="1" applyAlignment="1">
      <alignment vertical="center" wrapText="1"/>
    </xf>
    <xf numFmtId="186" fontId="17" fillId="40" borderId="7" xfId="0" applyNumberFormat="1" applyFont="1" applyFill="1" applyBorder="1" applyAlignment="1">
      <alignment vertical="center" wrapText="1"/>
    </xf>
    <xf numFmtId="0" fontId="17" fillId="40" borderId="7" xfId="0" applyFont="1" applyFill="1" applyBorder="1" applyAlignment="1">
      <alignment vertical="center" wrapText="1"/>
    </xf>
    <xf numFmtId="0" fontId="17" fillId="40" borderId="28" xfId="0" applyFont="1" applyFill="1" applyBorder="1" applyAlignment="1">
      <alignment vertical="center" wrapText="1"/>
    </xf>
    <xf numFmtId="0" fontId="17" fillId="40" borderId="16" xfId="0" applyFont="1" applyFill="1" applyBorder="1" applyAlignment="1">
      <alignment vertical="center" wrapText="1"/>
    </xf>
    <xf numFmtId="181" fontId="9" fillId="14" borderId="75" xfId="0" applyNumberFormat="1" applyFont="1" applyFill="1" applyBorder="1" applyAlignment="1" applyProtection="1">
      <alignment vertical="center" wrapText="1"/>
      <protection locked="0"/>
    </xf>
    <xf numFmtId="180" fontId="9" fillId="14" borderId="76" xfId="0" applyNumberFormat="1" applyFont="1" applyFill="1" applyBorder="1" applyAlignment="1">
      <alignment vertical="center" wrapText="1"/>
    </xf>
    <xf numFmtId="43" fontId="9" fillId="14" borderId="76" xfId="0" applyNumberFormat="1" applyFont="1" applyFill="1" applyBorder="1" applyAlignment="1">
      <alignment vertical="center" wrapText="1"/>
    </xf>
    <xf numFmtId="0" fontId="20" fillId="14" borderId="76" xfId="0" applyFont="1" applyFill="1" applyBorder="1" applyAlignment="1">
      <alignment vertical="center" wrapText="1"/>
    </xf>
    <xf numFmtId="0" fontId="20" fillId="14" borderId="77" xfId="0" applyFont="1" applyFill="1" applyBorder="1" applyAlignment="1">
      <alignment vertical="center" wrapText="1"/>
    </xf>
    <xf numFmtId="0" fontId="17" fillId="40" borderId="26" xfId="0" applyFont="1" applyFill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40" borderId="16" xfId="0" applyFont="1" applyFill="1" applyBorder="1" applyAlignment="1">
      <alignment vertical="center" wrapText="1"/>
    </xf>
    <xf numFmtId="181" fontId="9" fillId="51" borderId="0" xfId="0" applyNumberFormat="1" applyFont="1" applyFill="1" applyBorder="1" applyAlignment="1" applyProtection="1">
      <alignment vertical="center" wrapText="1"/>
      <protection locked="0"/>
    </xf>
    <xf numFmtId="180" fontId="54" fillId="51" borderId="0" xfId="0" applyNumberFormat="1" applyFont="1" applyFill="1" applyBorder="1" applyAlignment="1">
      <alignment vertical="center" wrapText="1"/>
    </xf>
    <xf numFmtId="43" fontId="9" fillId="39" borderId="0" xfId="0" applyNumberFormat="1" applyFont="1" applyFill="1" applyBorder="1" applyAlignment="1">
      <alignment vertical="center" wrapText="1"/>
    </xf>
    <xf numFmtId="0" fontId="18" fillId="39" borderId="0" xfId="0" applyFont="1" applyFill="1" applyBorder="1" applyAlignment="1">
      <alignment vertical="center" wrapText="1"/>
    </xf>
    <xf numFmtId="0" fontId="18" fillId="39" borderId="0" xfId="0" applyFont="1" applyFill="1" applyBorder="1" applyAlignment="1">
      <alignment vertical="center"/>
    </xf>
    <xf numFmtId="0" fontId="19" fillId="40" borderId="26" xfId="0" applyFont="1" applyFill="1" applyBorder="1" applyAlignment="1">
      <alignment vertical="center" wrapText="1"/>
    </xf>
    <xf numFmtId="43" fontId="10" fillId="14" borderId="0" xfId="0" applyNumberFormat="1" applyFont="1" applyFill="1" applyBorder="1" applyAlignment="1">
      <alignment vertical="center" wrapText="1"/>
    </xf>
    <xf numFmtId="0" fontId="16" fillId="10" borderId="0" xfId="0" applyFont="1" applyFill="1" applyBorder="1" applyAlignment="1">
      <alignment vertical="center"/>
    </xf>
    <xf numFmtId="43" fontId="10" fillId="0" borderId="0" xfId="0" applyNumberFormat="1" applyFont="1" applyFill="1" applyBorder="1" applyAlignment="1">
      <alignment vertical="center" wrapText="1"/>
    </xf>
    <xf numFmtId="181" fontId="9" fillId="39" borderId="0" xfId="0" applyNumberFormat="1" applyFont="1" applyFill="1" applyBorder="1" applyAlignment="1" applyProtection="1">
      <alignment vertical="center" wrapText="1"/>
      <protection locked="0"/>
    </xf>
    <xf numFmtId="0" fontId="62" fillId="41" borderId="0" xfId="0" applyNumberFormat="1" applyFont="1" applyFill="1" applyBorder="1" applyAlignment="1">
      <alignment horizontal="center" vertical="center" wrapText="1"/>
    </xf>
    <xf numFmtId="0" fontId="62" fillId="40" borderId="0" xfId="0" applyNumberFormat="1" applyFont="1" applyFill="1" applyBorder="1" applyAlignment="1">
      <alignment horizontal="center" vertical="center" wrapText="1"/>
    </xf>
    <xf numFmtId="0" fontId="57" fillId="40" borderId="0" xfId="0" applyFont="1" applyFill="1" applyBorder="1" applyAlignment="1">
      <alignment vertical="center" wrapText="1"/>
    </xf>
    <xf numFmtId="0" fontId="17" fillId="40" borderId="27" xfId="0" applyFont="1" applyFill="1" applyBorder="1" applyAlignment="1">
      <alignment vertical="center" wrapText="1"/>
    </xf>
    <xf numFmtId="0" fontId="62" fillId="41" borderId="37" xfId="0" applyFont="1" applyFill="1" applyBorder="1" applyAlignment="1">
      <alignment vertical="center" wrapText="1"/>
    </xf>
    <xf numFmtId="0" fontId="62" fillId="40" borderId="37" xfId="0" applyFont="1" applyFill="1" applyBorder="1" applyAlignment="1">
      <alignment vertical="center" wrapText="1"/>
    </xf>
    <xf numFmtId="0" fontId="38" fillId="40" borderId="37" xfId="0" applyFont="1" applyFill="1" applyBorder="1" applyAlignment="1">
      <alignment vertical="center" wrapText="1"/>
    </xf>
    <xf numFmtId="0" fontId="17" fillId="40" borderId="36" xfId="0" applyFont="1" applyFill="1" applyBorder="1" applyAlignment="1">
      <alignment vertical="center" wrapText="1"/>
    </xf>
    <xf numFmtId="0" fontId="17" fillId="27" borderId="29" xfId="0" applyFont="1" applyFill="1" applyBorder="1" applyAlignment="1">
      <alignment vertical="center" wrapText="1"/>
    </xf>
    <xf numFmtId="186" fontId="17" fillId="27" borderId="7" xfId="0" applyNumberFormat="1" applyFont="1" applyFill="1" applyBorder="1" applyAlignment="1">
      <alignment vertical="center" wrapText="1"/>
    </xf>
    <xf numFmtId="0" fontId="17" fillId="27" borderId="7" xfId="0" applyFont="1" applyFill="1" applyBorder="1" applyAlignment="1">
      <alignment vertical="center" wrapText="1"/>
    </xf>
    <xf numFmtId="43" fontId="17" fillId="27" borderId="7" xfId="6" applyFont="1" applyFill="1" applyBorder="1" applyAlignment="1">
      <alignment vertical="center" wrapText="1"/>
    </xf>
    <xf numFmtId="0" fontId="17" fillId="27" borderId="28" xfId="0" applyFont="1" applyFill="1" applyBorder="1" applyAlignment="1">
      <alignment vertical="center" wrapText="1"/>
    </xf>
    <xf numFmtId="0" fontId="17" fillId="27" borderId="16" xfId="0" applyFont="1" applyFill="1" applyBorder="1" applyAlignment="1">
      <alignment vertical="center" wrapText="1"/>
    </xf>
    <xf numFmtId="181" fontId="9" fillId="14" borderId="78" xfId="0" applyNumberFormat="1" applyFont="1" applyFill="1" applyBorder="1" applyAlignment="1" applyProtection="1">
      <alignment vertical="center" wrapText="1"/>
      <protection locked="0"/>
    </xf>
    <xf numFmtId="180" fontId="9" fillId="14" borderId="79" xfId="0" applyNumberFormat="1" applyFont="1" applyFill="1" applyBorder="1" applyAlignment="1">
      <alignment vertical="center" wrapText="1"/>
    </xf>
    <xf numFmtId="43" fontId="9" fillId="14" borderId="79" xfId="6" applyFont="1" applyFill="1" applyBorder="1" applyAlignment="1">
      <alignment vertical="center" wrapText="1"/>
    </xf>
    <xf numFmtId="0" fontId="20" fillId="14" borderId="79" xfId="0" applyFont="1" applyFill="1" applyBorder="1" applyAlignment="1">
      <alignment vertical="center" wrapText="1"/>
    </xf>
    <xf numFmtId="0" fontId="20" fillId="14" borderId="80" xfId="0" applyFont="1" applyFill="1" applyBorder="1" applyAlignment="1">
      <alignment vertical="center"/>
    </xf>
    <xf numFmtId="0" fontId="17" fillId="27" borderId="26" xfId="0" applyFont="1" applyFill="1" applyBorder="1" applyAlignment="1">
      <alignment vertical="center" wrapText="1"/>
    </xf>
    <xf numFmtId="0" fontId="19" fillId="29" borderId="16" xfId="0" applyFont="1" applyFill="1" applyBorder="1" applyAlignment="1">
      <alignment vertical="center" wrapText="1"/>
    </xf>
    <xf numFmtId="181" fontId="9" fillId="52" borderId="0" xfId="0" applyNumberFormat="1" applyFont="1" applyFill="1" applyBorder="1" applyAlignment="1" applyProtection="1">
      <alignment vertical="center" wrapText="1"/>
      <protection locked="0"/>
    </xf>
    <xf numFmtId="180" fontId="54" fillId="52" borderId="0" xfId="0" applyNumberFormat="1" applyFont="1" applyFill="1" applyBorder="1" applyAlignment="1">
      <alignment vertical="center" wrapText="1"/>
    </xf>
    <xf numFmtId="0" fontId="18" fillId="26" borderId="0" xfId="0" applyFont="1" applyFill="1" applyBorder="1" applyAlignment="1">
      <alignment vertical="center" wrapText="1"/>
    </xf>
    <xf numFmtId="0" fontId="18" fillId="26" borderId="0" xfId="0" applyFont="1" applyFill="1" applyBorder="1" applyAlignment="1">
      <alignment vertical="center"/>
    </xf>
    <xf numFmtId="0" fontId="19" fillId="27" borderId="26" xfId="0" applyFont="1" applyFill="1" applyBorder="1" applyAlignment="1">
      <alignment vertical="center" wrapText="1"/>
    </xf>
    <xf numFmtId="0" fontId="16" fillId="7" borderId="0" xfId="0" applyFont="1" applyFill="1" applyBorder="1" applyAlignment="1">
      <alignment vertical="center"/>
    </xf>
    <xf numFmtId="0" fontId="19" fillId="27" borderId="16" xfId="0" applyFont="1" applyFill="1" applyBorder="1" applyAlignment="1">
      <alignment vertical="center" wrapText="1"/>
    </xf>
    <xf numFmtId="181" fontId="10" fillId="7" borderId="0" xfId="0" applyNumberFormat="1" applyFont="1" applyFill="1" applyBorder="1" applyAlignment="1" applyProtection="1">
      <alignment vertical="center" wrapText="1"/>
      <protection locked="0"/>
    </xf>
    <xf numFmtId="180" fontId="10" fillId="7" borderId="0" xfId="0" applyNumberFormat="1" applyFont="1" applyFill="1" applyBorder="1" applyAlignment="1">
      <alignment vertical="center" wrapText="1"/>
    </xf>
    <xf numFmtId="43" fontId="10" fillId="7" borderId="0" xfId="6" applyFont="1" applyFill="1" applyBorder="1" applyAlignment="1">
      <alignment vertical="center" wrapText="1"/>
    </xf>
    <xf numFmtId="0" fontId="16" fillId="7" borderId="0" xfId="0" applyFont="1" applyFill="1" applyBorder="1" applyAlignment="1">
      <alignment vertical="center" wrapText="1"/>
    </xf>
    <xf numFmtId="181" fontId="9" fillId="26" borderId="0" xfId="0" applyNumberFormat="1" applyFont="1" applyFill="1" applyBorder="1" applyAlignment="1" applyProtection="1">
      <alignment vertical="center" wrapText="1"/>
      <protection locked="0"/>
    </xf>
    <xf numFmtId="0" fontId="63" fillId="27" borderId="16" xfId="0" applyFont="1" applyFill="1" applyBorder="1" applyAlignment="1">
      <alignment vertical="center" wrapText="1"/>
    </xf>
    <xf numFmtId="0" fontId="63" fillId="28" borderId="0" xfId="0" applyNumberFormat="1" applyFont="1" applyFill="1" applyBorder="1" applyAlignment="1">
      <alignment horizontal="center" vertical="center" wrapText="1"/>
    </xf>
    <xf numFmtId="0" fontId="63" fillId="27" borderId="0" xfId="0" applyNumberFormat="1" applyFont="1" applyFill="1" applyBorder="1" applyAlignment="1">
      <alignment horizontal="center" vertical="center" wrapText="1"/>
    </xf>
    <xf numFmtId="0" fontId="57" fillId="27" borderId="0" xfId="0" applyFont="1" applyFill="1" applyBorder="1" applyAlignment="1">
      <alignment vertical="center" wrapText="1"/>
    </xf>
    <xf numFmtId="0" fontId="63" fillId="27" borderId="27" xfId="0" applyFont="1" applyFill="1" applyBorder="1" applyAlignment="1">
      <alignment vertical="center" wrapText="1"/>
    </xf>
    <xf numFmtId="0" fontId="63" fillId="28" borderId="37" xfId="0" applyFont="1" applyFill="1" applyBorder="1" applyAlignment="1">
      <alignment vertical="center" wrapText="1"/>
    </xf>
    <xf numFmtId="0" fontId="63" fillId="27" borderId="37" xfId="0" applyFont="1" applyFill="1" applyBorder="1" applyAlignment="1">
      <alignment vertical="center" wrapText="1"/>
    </xf>
    <xf numFmtId="0" fontId="38" fillId="27" borderId="37" xfId="0" applyFont="1" applyFill="1" applyBorder="1" applyAlignment="1">
      <alignment vertical="center" wrapText="1"/>
    </xf>
    <xf numFmtId="0" fontId="17" fillId="27" borderId="36" xfId="0" applyFont="1" applyFill="1" applyBorder="1" applyAlignment="1">
      <alignment vertical="center" wrapText="1"/>
    </xf>
    <xf numFmtId="186" fontId="17" fillId="0" borderId="0" xfId="0" applyNumberFormat="1" applyFont="1" applyBorder="1" applyAlignment="1">
      <alignment vertical="center" wrapText="1"/>
    </xf>
    <xf numFmtId="0" fontId="17" fillId="53" borderId="29" xfId="0" applyFont="1" applyFill="1" applyBorder="1" applyAlignment="1">
      <alignment vertical="center" wrapText="1"/>
    </xf>
    <xf numFmtId="186" fontId="17" fillId="53" borderId="7" xfId="0" applyNumberFormat="1" applyFont="1" applyFill="1" applyBorder="1" applyAlignment="1">
      <alignment vertical="center" wrapText="1"/>
    </xf>
    <xf numFmtId="0" fontId="17" fillId="53" borderId="7" xfId="0" applyFont="1" applyFill="1" applyBorder="1" applyAlignment="1">
      <alignment vertical="center" wrapText="1"/>
    </xf>
    <xf numFmtId="0" fontId="17" fillId="53" borderId="28" xfId="0" applyFont="1" applyFill="1" applyBorder="1" applyAlignment="1">
      <alignment vertical="center" wrapText="1"/>
    </xf>
    <xf numFmtId="0" fontId="17" fillId="53" borderId="16" xfId="0" applyFont="1" applyFill="1" applyBorder="1" applyAlignment="1">
      <alignment vertical="center" wrapText="1"/>
    </xf>
    <xf numFmtId="181" fontId="9" fillId="14" borderId="81" xfId="0" applyNumberFormat="1" applyFont="1" applyFill="1" applyBorder="1" applyAlignment="1" applyProtection="1">
      <alignment vertical="center" wrapText="1"/>
      <protection locked="0"/>
    </xf>
    <xf numFmtId="180" fontId="7" fillId="14" borderId="82" xfId="0" applyNumberFormat="1" applyFont="1" applyFill="1" applyBorder="1" applyAlignment="1">
      <alignment vertical="center" wrapText="1"/>
    </xf>
    <xf numFmtId="43" fontId="9" fillId="14" borderId="82" xfId="0" applyNumberFormat="1" applyFont="1" applyFill="1" applyBorder="1" applyAlignment="1">
      <alignment vertical="center" wrapText="1"/>
    </xf>
    <xf numFmtId="0" fontId="20" fillId="14" borderId="82" xfId="0" applyFont="1" applyFill="1" applyBorder="1" applyAlignment="1">
      <alignment vertical="center" wrapText="1"/>
    </xf>
    <xf numFmtId="0" fontId="20" fillId="14" borderId="83" xfId="0" applyFont="1" applyFill="1" applyBorder="1" applyAlignment="1">
      <alignment vertical="center"/>
    </xf>
    <xf numFmtId="0" fontId="17" fillId="53" borderId="26" xfId="0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53" borderId="16" xfId="0" applyFont="1" applyFill="1" applyBorder="1" applyAlignment="1">
      <alignment vertical="center" wrapText="1"/>
    </xf>
    <xf numFmtId="181" fontId="9" fillId="54" borderId="0" xfId="0" applyNumberFormat="1" applyFont="1" applyFill="1" applyBorder="1" applyAlignment="1" applyProtection="1">
      <alignment vertical="center" wrapText="1"/>
      <protection locked="0"/>
    </xf>
    <xf numFmtId="180" fontId="64" fillId="54" borderId="0" xfId="0" applyNumberFormat="1" applyFont="1" applyFill="1" applyBorder="1" applyAlignment="1">
      <alignment vertical="center" wrapText="1"/>
    </xf>
    <xf numFmtId="43" fontId="9" fillId="11" borderId="0" xfId="0" applyNumberFormat="1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/>
    </xf>
    <xf numFmtId="0" fontId="19" fillId="53" borderId="26" xfId="0" applyFont="1" applyFill="1" applyBorder="1" applyAlignment="1">
      <alignment vertical="center" wrapText="1"/>
    </xf>
    <xf numFmtId="180" fontId="17" fillId="14" borderId="0" xfId="0" applyNumberFormat="1" applyFont="1" applyFill="1" applyBorder="1" applyAlignment="1">
      <alignment vertical="center" wrapText="1"/>
    </xf>
    <xf numFmtId="0" fontId="16" fillId="17" borderId="0" xfId="0" applyFont="1" applyFill="1" applyBorder="1" applyAlignment="1">
      <alignment vertical="center"/>
    </xf>
    <xf numFmtId="43" fontId="9" fillId="54" borderId="0" xfId="0" applyNumberFormat="1" applyFont="1" applyFill="1" applyBorder="1" applyAlignment="1">
      <alignment vertical="center" wrapText="1"/>
    </xf>
    <xf numFmtId="180" fontId="17" fillId="17" borderId="0" xfId="0" applyNumberFormat="1" applyFont="1" applyFill="1" applyBorder="1" applyAlignment="1">
      <alignment vertical="center" wrapText="1"/>
    </xf>
    <xf numFmtId="43" fontId="10" fillId="17" borderId="0" xfId="0" applyNumberFormat="1" applyFont="1" applyFill="1" applyBorder="1" applyAlignment="1">
      <alignment vertical="center" wrapText="1"/>
    </xf>
    <xf numFmtId="0" fontId="16" fillId="17" borderId="0" xfId="0" applyFont="1" applyFill="1" applyBorder="1" applyAlignment="1">
      <alignment vertical="center" wrapText="1"/>
    </xf>
    <xf numFmtId="43" fontId="10" fillId="0" borderId="0" xfId="0" applyNumberFormat="1" applyFont="1" applyBorder="1" applyAlignment="1">
      <alignment vertical="center" wrapText="1"/>
    </xf>
    <xf numFmtId="181" fontId="9" fillId="11" borderId="0" xfId="0" applyNumberFormat="1" applyFont="1" applyFill="1" applyBorder="1" applyAlignment="1" applyProtection="1">
      <alignment vertical="center" wrapText="1"/>
      <protection locked="0"/>
    </xf>
    <xf numFmtId="43" fontId="59" fillId="0" borderId="0" xfId="6" applyFont="1" applyFill="1" applyBorder="1" applyAlignment="1">
      <alignment vertical="center" wrapText="1"/>
    </xf>
    <xf numFmtId="43" fontId="59" fillId="14" borderId="0" xfId="6" applyFont="1" applyFill="1" applyBorder="1" applyAlignment="1">
      <alignment vertical="center" wrapText="1"/>
    </xf>
    <xf numFmtId="180" fontId="17" fillId="0" borderId="0" xfId="0" applyNumberFormat="1" applyFont="1" applyFill="1" applyBorder="1" applyAlignment="1">
      <alignment vertical="center" wrapText="1"/>
    </xf>
    <xf numFmtId="0" fontId="65" fillId="55" borderId="0" xfId="0" applyNumberFormat="1" applyFont="1" applyFill="1" applyBorder="1" applyAlignment="1">
      <alignment horizontal="center" vertical="center" wrapText="1"/>
    </xf>
    <xf numFmtId="0" fontId="65" fillId="53" borderId="0" xfId="0" applyNumberFormat="1" applyFont="1" applyFill="1" applyBorder="1" applyAlignment="1">
      <alignment horizontal="center" vertical="center" wrapText="1"/>
    </xf>
    <xf numFmtId="0" fontId="57" fillId="53" borderId="0" xfId="0" applyFont="1" applyFill="1" applyBorder="1" applyAlignment="1">
      <alignment vertical="center" wrapText="1"/>
    </xf>
    <xf numFmtId="0" fontId="17" fillId="53" borderId="27" xfId="0" applyFont="1" applyFill="1" applyBorder="1" applyAlignment="1">
      <alignment vertical="center" wrapText="1"/>
    </xf>
    <xf numFmtId="0" fontId="65" fillId="55" borderId="37" xfId="0" applyFont="1" applyFill="1" applyBorder="1" applyAlignment="1">
      <alignment vertical="center" wrapText="1"/>
    </xf>
    <xf numFmtId="0" fontId="65" fillId="53" borderId="37" xfId="0" applyFont="1" applyFill="1" applyBorder="1" applyAlignment="1">
      <alignment vertical="center" wrapText="1"/>
    </xf>
    <xf numFmtId="0" fontId="65" fillId="21" borderId="37" xfId="0" applyFont="1" applyFill="1" applyBorder="1" applyAlignment="1">
      <alignment vertical="center" wrapText="1"/>
    </xf>
    <xf numFmtId="0" fontId="38" fillId="53" borderId="37" xfId="0" applyFont="1" applyFill="1" applyBorder="1" applyAlignment="1">
      <alignment vertical="center" wrapText="1"/>
    </xf>
    <xf numFmtId="0" fontId="17" fillId="53" borderId="36" xfId="0" applyFont="1" applyFill="1" applyBorder="1" applyAlignment="1">
      <alignment vertical="center" wrapText="1"/>
    </xf>
    <xf numFmtId="0" fontId="5" fillId="0" borderId="37" xfId="7" applyFont="1" applyFill="1" applyBorder="1" applyAlignment="1">
      <alignment horizontal="center" vertical="center" wrapText="1"/>
    </xf>
    <xf numFmtId="179" fontId="7" fillId="14" borderId="38" xfId="4" applyNumberFormat="1" applyFont="1" applyFill="1" applyBorder="1" applyAlignment="1">
      <alignment vertical="center"/>
    </xf>
    <xf numFmtId="177" fontId="7" fillId="14" borderId="38" xfId="4" applyFont="1" applyFill="1" applyBorder="1" applyAlignment="1">
      <alignment vertical="center"/>
    </xf>
    <xf numFmtId="0" fontId="7" fillId="14" borderId="1" xfId="7" applyNumberFormat="1" applyFont="1" applyFill="1" applyBorder="1" applyAlignment="1">
      <alignment horizontal="center" vertical="center"/>
    </xf>
    <xf numFmtId="0" fontId="7" fillId="14" borderId="1" xfId="7" applyNumberFormat="1" applyFont="1" applyFill="1" applyBorder="1" applyAlignment="1">
      <alignment horizontal="left" vertical="center" indent="1"/>
    </xf>
    <xf numFmtId="0" fontId="7" fillId="14" borderId="1" xfId="7" applyNumberFormat="1" applyFont="1" applyFill="1" applyBorder="1" applyAlignment="1">
      <alignment horizontal="right" vertical="center" indent="1"/>
    </xf>
    <xf numFmtId="0" fontId="7" fillId="14" borderId="38" xfId="7" applyNumberFormat="1" applyFont="1" applyFill="1" applyBorder="1" applyAlignment="1">
      <alignment horizontal="right" vertical="center" indent="1"/>
    </xf>
    <xf numFmtId="0" fontId="66" fillId="56" borderId="0" xfId="7" applyNumberFormat="1" applyFont="1" applyFill="1" applyBorder="1" applyAlignment="1">
      <alignment horizontal="center" vertical="center"/>
    </xf>
    <xf numFmtId="0" fontId="66" fillId="57" borderId="0" xfId="7" applyNumberFormat="1" applyFont="1" applyFill="1" applyBorder="1" applyAlignment="1">
      <alignment horizontal="center" vertical="center"/>
    </xf>
    <xf numFmtId="0" fontId="66" fillId="58" borderId="0" xfId="7" applyNumberFormat="1" applyFont="1" applyFill="1" applyBorder="1" applyAlignment="1">
      <alignment horizontal="center" vertical="center"/>
    </xf>
    <xf numFmtId="0" fontId="66" fillId="59" borderId="0" xfId="7" applyNumberFormat="1" applyFont="1" applyFill="1" applyBorder="1" applyAlignment="1">
      <alignment horizontal="center" vertical="center"/>
    </xf>
    <xf numFmtId="0" fontId="66" fillId="60" borderId="0" xfId="7" applyNumberFormat="1" applyFont="1" applyFill="1" applyBorder="1" applyAlignment="1">
      <alignment horizontal="center" vertical="center"/>
    </xf>
    <xf numFmtId="0" fontId="7" fillId="16" borderId="3" xfId="7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left" vertical="center" wrapText="1" indent="1"/>
    </xf>
    <xf numFmtId="0" fontId="22" fillId="61" borderId="3" xfId="0" applyFont="1" applyFill="1" applyBorder="1" applyAlignment="1">
      <alignment horizontal="left" vertical="center" wrapText="1" indent="1"/>
    </xf>
    <xf numFmtId="0" fontId="22" fillId="62" borderId="3" xfId="0" applyFont="1" applyFill="1" applyBorder="1" applyAlignment="1">
      <alignment horizontal="left" vertical="center" wrapText="1" indent="1"/>
    </xf>
    <xf numFmtId="0" fontId="22" fillId="9" borderId="3" xfId="0" applyFont="1" applyFill="1" applyBorder="1" applyAlignment="1">
      <alignment horizontal="left" vertical="center" wrapText="1" indent="1"/>
    </xf>
    <xf numFmtId="0" fontId="22" fillId="12" borderId="3" xfId="0" applyFont="1" applyFill="1" applyBorder="1" applyAlignment="1">
      <alignment horizontal="left" vertical="center" wrapText="1" indent="1"/>
    </xf>
    <xf numFmtId="0" fontId="22" fillId="11" borderId="3" xfId="0" applyFont="1" applyFill="1" applyBorder="1" applyAlignment="1">
      <alignment horizontal="left" vertical="center" wrapText="1" indent="1"/>
    </xf>
    <xf numFmtId="0" fontId="22" fillId="63" borderId="3" xfId="0" applyFont="1" applyFill="1" applyBorder="1" applyAlignment="1">
      <alignment horizontal="left" vertical="center" wrapText="1" indent="1"/>
    </xf>
    <xf numFmtId="0" fontId="22" fillId="13" borderId="3" xfId="0" applyFont="1" applyFill="1" applyBorder="1" applyAlignment="1">
      <alignment horizontal="left" vertical="center" wrapText="1" indent="1"/>
    </xf>
    <xf numFmtId="0" fontId="7" fillId="14" borderId="1" xfId="7" applyNumberFormat="1" applyFont="1" applyFill="1" applyBorder="1" applyAlignment="1">
      <alignment horizontal="left" vertical="center"/>
    </xf>
    <xf numFmtId="0" fontId="12" fillId="0" borderId="33" xfId="7" applyFont="1" applyFill="1" applyBorder="1" applyAlignment="1">
      <alignment horizontal="left" vertical="center" wrapText="1"/>
    </xf>
    <xf numFmtId="0" fontId="12" fillId="0" borderId="39" xfId="7" applyFont="1" applyFill="1" applyBorder="1" applyAlignment="1">
      <alignment horizontal="left" vertical="center" wrapText="1"/>
    </xf>
    <xf numFmtId="0" fontId="32" fillId="0" borderId="0" xfId="7" applyFont="1" applyBorder="1" applyAlignment="1">
      <alignment horizontal="left" vertical="center" wrapText="1" indent="1"/>
    </xf>
    <xf numFmtId="0" fontId="26" fillId="0" borderId="0" xfId="7" applyFont="1" applyBorder="1" applyAlignment="1">
      <alignment horizontal="left" vertical="center" wrapText="1"/>
    </xf>
    <xf numFmtId="0" fontId="23" fillId="30" borderId="35" xfId="3" applyFont="1" applyFill="1" applyBorder="1" applyAlignment="1" applyProtection="1">
      <alignment horizontal="center" vertical="center"/>
    </xf>
    <xf numFmtId="0" fontId="23" fillId="30" borderId="33" xfId="3" applyFont="1" applyFill="1" applyBorder="1" applyAlignment="1" applyProtection="1">
      <alignment horizontal="center" vertical="center"/>
    </xf>
    <xf numFmtId="0" fontId="23" fillId="30" borderId="39" xfId="3" applyFont="1" applyFill="1" applyBorder="1" applyAlignment="1" applyProtection="1">
      <alignment horizontal="center" vertical="center"/>
    </xf>
    <xf numFmtId="0" fontId="24" fillId="30" borderId="24" xfId="7" applyFont="1" applyFill="1" applyBorder="1" applyAlignment="1">
      <alignment horizontal="center" wrapText="1"/>
    </xf>
    <xf numFmtId="0" fontId="24" fillId="30" borderId="25" xfId="7" applyFont="1" applyFill="1" applyBorder="1" applyAlignment="1">
      <alignment horizontal="center" wrapText="1"/>
    </xf>
    <xf numFmtId="0" fontId="24" fillId="30" borderId="8" xfId="7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/>
    </xf>
    <xf numFmtId="0" fontId="7" fillId="61" borderId="3" xfId="0" applyFont="1" applyFill="1" applyBorder="1" applyAlignment="1">
      <alignment horizontal="center" vertical="center" wrapText="1"/>
    </xf>
    <xf numFmtId="0" fontId="7" fillId="61" borderId="3" xfId="0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 wrapText="1"/>
    </xf>
    <xf numFmtId="0" fontId="7" fillId="62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 wrapText="1"/>
    </xf>
    <xf numFmtId="0" fontId="7" fillId="63" borderId="3" xfId="0" applyFont="1" applyFill="1" applyBorder="1" applyAlignment="1">
      <alignment horizontal="center" vertical="center" wrapText="1"/>
    </xf>
    <xf numFmtId="0" fontId="7" fillId="63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 wrapText="1"/>
    </xf>
    <xf numFmtId="0" fontId="15" fillId="0" borderId="3" xfId="7" applyFont="1" applyFill="1" applyBorder="1" applyAlignment="1">
      <alignment horizontal="center" vertical="center" wrapText="1"/>
    </xf>
    <xf numFmtId="0" fontId="7" fillId="16" borderId="3" xfId="7" applyFont="1" applyFill="1" applyBorder="1" applyAlignment="1">
      <alignment horizontal="center" vertical="center" wrapText="1"/>
    </xf>
    <xf numFmtId="0" fontId="7" fillId="6" borderId="3" xfId="7" applyFont="1" applyFill="1" applyBorder="1" applyAlignment="1">
      <alignment horizontal="center" vertical="center" wrapText="1"/>
    </xf>
    <xf numFmtId="0" fontId="7" fillId="64" borderId="3" xfId="7" applyFont="1" applyFill="1" applyBorder="1" applyAlignment="1">
      <alignment horizontal="center" vertical="center" wrapText="1"/>
    </xf>
    <xf numFmtId="0" fontId="7" fillId="65" borderId="3" xfId="7" applyFont="1" applyFill="1" applyBorder="1" applyAlignment="1">
      <alignment horizontal="center" vertical="center" wrapText="1"/>
    </xf>
    <xf numFmtId="0" fontId="7" fillId="66" borderId="3" xfId="7" applyFont="1" applyFill="1" applyBorder="1" applyAlignment="1">
      <alignment horizontal="center" vertical="center" wrapText="1"/>
    </xf>
    <xf numFmtId="0" fontId="7" fillId="67" borderId="3" xfId="7" applyFont="1" applyFill="1" applyBorder="1" applyAlignment="1">
      <alignment horizontal="center" vertical="center" wrapText="1"/>
    </xf>
    <xf numFmtId="0" fontId="7" fillId="68" borderId="3" xfId="7" applyFont="1" applyFill="1" applyBorder="1" applyAlignment="1">
      <alignment horizontal="center" vertical="center" wrapText="1"/>
    </xf>
    <xf numFmtId="0" fontId="7" fillId="69" borderId="3" xfId="7" applyFont="1" applyFill="1" applyBorder="1" applyAlignment="1">
      <alignment horizontal="center" vertical="center" wrapText="1"/>
    </xf>
    <xf numFmtId="0" fontId="7" fillId="7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/>
    </xf>
    <xf numFmtId="0" fontId="56" fillId="31" borderId="37" xfId="0" applyFont="1" applyFill="1" applyBorder="1" applyAlignment="1">
      <alignment horizontal="center" vertical="center" wrapText="1"/>
    </xf>
    <xf numFmtId="0" fontId="56" fillId="31" borderId="0" xfId="0" applyFont="1" applyFill="1" applyBorder="1" applyAlignment="1">
      <alignment horizontal="center" vertical="center" wrapText="1"/>
    </xf>
    <xf numFmtId="0" fontId="55" fillId="3" borderId="3" xfId="1" applyFont="1" applyBorder="1" applyAlignment="1">
      <alignment horizontal="center" vertical="center" wrapText="1"/>
    </xf>
    <xf numFmtId="0" fontId="5" fillId="0" borderId="3" xfId="7" applyFont="1" applyFill="1" applyBorder="1" applyAlignment="1">
      <alignment horizontal="center" vertical="center" wrapText="1"/>
    </xf>
    <xf numFmtId="0" fontId="52" fillId="36" borderId="37" xfId="7" applyFont="1" applyFill="1" applyBorder="1" applyAlignment="1">
      <alignment horizontal="center" vertical="center" wrapText="1"/>
    </xf>
    <xf numFmtId="0" fontId="52" fillId="36" borderId="0" xfId="7" applyFont="1" applyFill="1" applyBorder="1" applyAlignment="1">
      <alignment horizontal="center" vertical="center" wrapText="1"/>
    </xf>
    <xf numFmtId="0" fontId="55" fillId="4" borderId="3" xfId="2" applyFont="1" applyBorder="1" applyAlignment="1">
      <alignment horizontal="center" vertical="center" wrapText="1"/>
    </xf>
    <xf numFmtId="0" fontId="61" fillId="50" borderId="37" xfId="7" applyFont="1" applyFill="1" applyBorder="1" applyAlignment="1">
      <alignment horizontal="center" vertical="center" wrapText="1"/>
    </xf>
    <xf numFmtId="0" fontId="61" fillId="50" borderId="0" xfId="7" applyFont="1" applyFill="1" applyBorder="1" applyAlignment="1">
      <alignment horizontal="center" vertical="center" wrapText="1"/>
    </xf>
    <xf numFmtId="0" fontId="7" fillId="47" borderId="3" xfId="7" applyFont="1" applyFill="1" applyBorder="1" applyAlignment="1">
      <alignment horizontal="center" vertical="center" wrapText="1"/>
    </xf>
    <xf numFmtId="0" fontId="62" fillId="41" borderId="37" xfId="0" applyFont="1" applyFill="1" applyBorder="1" applyAlignment="1">
      <alignment horizontal="center" vertical="center" wrapText="1"/>
    </xf>
    <xf numFmtId="0" fontId="62" fillId="41" borderId="0" xfId="0" applyFont="1" applyFill="1" applyBorder="1" applyAlignment="1">
      <alignment horizontal="center" vertical="center" wrapText="1"/>
    </xf>
    <xf numFmtId="0" fontId="7" fillId="10" borderId="3" xfId="7" applyFont="1" applyFill="1" applyBorder="1" applyAlignment="1">
      <alignment horizontal="center" vertical="center" wrapText="1"/>
    </xf>
    <xf numFmtId="0" fontId="63" fillId="28" borderId="37" xfId="0" applyFont="1" applyFill="1" applyBorder="1" applyAlignment="1">
      <alignment horizontal="center" vertical="center" wrapText="1"/>
    </xf>
    <xf numFmtId="0" fontId="63" fillId="28" borderId="0" xfId="0" applyFont="1" applyFill="1" applyBorder="1" applyAlignment="1">
      <alignment horizontal="center" vertical="center" wrapText="1"/>
    </xf>
    <xf numFmtId="0" fontId="7" fillId="26" borderId="3" xfId="7" applyFont="1" applyFill="1" applyBorder="1" applyAlignment="1">
      <alignment horizontal="center" vertical="center" wrapText="1"/>
    </xf>
    <xf numFmtId="0" fontId="65" fillId="55" borderId="37" xfId="0" applyFont="1" applyFill="1" applyBorder="1" applyAlignment="1">
      <alignment horizontal="center" vertical="center" wrapText="1"/>
    </xf>
    <xf numFmtId="0" fontId="65" fillId="55" borderId="0" xfId="0" applyFont="1" applyFill="1" applyBorder="1" applyAlignment="1">
      <alignment horizontal="center" vertical="center" wrapText="1"/>
    </xf>
    <xf numFmtId="0" fontId="7" fillId="17" borderId="3" xfId="7" applyFont="1" applyFill="1" applyBorder="1" applyAlignment="1">
      <alignment horizontal="center" vertical="center" wrapText="1"/>
    </xf>
    <xf numFmtId="0" fontId="47" fillId="8" borderId="11" xfId="0" applyFont="1" applyFill="1" applyBorder="1" applyAlignment="1">
      <alignment horizontal="center" vertical="center" wrapText="1"/>
    </xf>
    <xf numFmtId="0" fontId="47" fillId="8" borderId="40" xfId="0" applyFont="1" applyFill="1" applyBorder="1" applyAlignment="1">
      <alignment horizontal="center" vertical="center" wrapText="1"/>
    </xf>
    <xf numFmtId="0" fontId="47" fillId="8" borderId="41" xfId="0" applyFont="1" applyFill="1" applyBorder="1" applyAlignment="1">
      <alignment horizontal="center" vertical="center" wrapText="1"/>
    </xf>
    <xf numFmtId="0" fontId="47" fillId="71" borderId="11" xfId="0" applyFont="1" applyFill="1" applyBorder="1" applyAlignment="1">
      <alignment horizontal="center" vertical="center" wrapText="1"/>
    </xf>
    <xf numFmtId="0" fontId="47" fillId="71" borderId="40" xfId="0" applyFont="1" applyFill="1" applyBorder="1" applyAlignment="1">
      <alignment horizontal="center" vertical="center" wrapText="1"/>
    </xf>
    <xf numFmtId="0" fontId="47" fillId="71" borderId="41" xfId="0" applyFont="1" applyFill="1" applyBorder="1" applyAlignment="1">
      <alignment horizontal="center" vertical="center" wrapText="1"/>
    </xf>
    <xf numFmtId="0" fontId="47" fillId="9" borderId="11" xfId="0" applyFont="1" applyFill="1" applyBorder="1" applyAlignment="1">
      <alignment horizontal="center" vertical="center" wrapText="1"/>
    </xf>
    <xf numFmtId="0" fontId="47" fillId="9" borderId="40" xfId="0" applyFont="1" applyFill="1" applyBorder="1" applyAlignment="1">
      <alignment horizontal="center" vertical="center" wrapText="1"/>
    </xf>
    <xf numFmtId="0" fontId="47" fillId="9" borderId="41" xfId="0" applyFont="1" applyFill="1" applyBorder="1" applyAlignment="1">
      <alignment horizontal="center" vertical="center" wrapText="1"/>
    </xf>
    <xf numFmtId="0" fontId="47" fillId="63" borderId="11" xfId="0" applyFont="1" applyFill="1" applyBorder="1" applyAlignment="1">
      <alignment horizontal="center" vertical="center" wrapText="1"/>
    </xf>
    <xf numFmtId="0" fontId="47" fillId="63" borderId="41" xfId="0" applyFont="1" applyFill="1" applyBorder="1" applyAlignment="1">
      <alignment horizontal="center" vertical="center" wrapText="1"/>
    </xf>
    <xf numFmtId="0" fontId="7" fillId="16" borderId="3" xfId="7" applyFont="1" applyFill="1" applyBorder="1" applyAlignment="1">
      <alignment horizontal="center" vertical="center"/>
    </xf>
    <xf numFmtId="0" fontId="11" fillId="0" borderId="24" xfId="7" applyFont="1" applyFill="1" applyBorder="1" applyAlignment="1">
      <alignment horizontal="center" vertical="center" wrapText="1"/>
    </xf>
    <xf numFmtId="0" fontId="11" fillId="0" borderId="25" xfId="7" applyFont="1" applyFill="1" applyBorder="1" applyAlignment="1">
      <alignment horizontal="center" vertical="center" wrapText="1"/>
    </xf>
    <xf numFmtId="0" fontId="11" fillId="0" borderId="8" xfId="7" applyFont="1" applyFill="1" applyBorder="1" applyAlignment="1">
      <alignment horizontal="center" vertical="center" wrapText="1"/>
    </xf>
    <xf numFmtId="0" fontId="40" fillId="0" borderId="84" xfId="0" applyFont="1" applyFill="1" applyBorder="1" applyAlignment="1">
      <alignment horizontal="center" textRotation="90" wrapText="1"/>
    </xf>
    <xf numFmtId="0" fontId="40" fillId="0" borderId="85" xfId="0" applyFont="1" applyFill="1" applyBorder="1" applyAlignment="1">
      <alignment horizontal="center" textRotation="90" wrapText="1"/>
    </xf>
    <xf numFmtId="0" fontId="40" fillId="14" borderId="84" xfId="0" applyFont="1" applyFill="1" applyBorder="1" applyAlignment="1">
      <alignment horizontal="center" textRotation="90" wrapText="1"/>
    </xf>
    <xf numFmtId="0" fontId="40" fillId="14" borderId="85" xfId="0" applyFont="1" applyFill="1" applyBorder="1" applyAlignment="1">
      <alignment horizontal="center" textRotation="90" wrapText="1"/>
    </xf>
  </cellXfs>
  <cellStyles count="11">
    <cellStyle name="20% - Accent1" xfId="1" builtinId="30"/>
    <cellStyle name="20% - Accent2" xfId="2" builtinId="34"/>
    <cellStyle name="Comma" xfId="4" builtinId="3"/>
    <cellStyle name="Hyperlink" xfId="3" builtinId="8"/>
    <cellStyle name="Migliaia 2" xfId="5"/>
    <cellStyle name="Migliaia 3" xfId="6"/>
    <cellStyle name="Normal" xfId="0" builtinId="0"/>
    <cellStyle name="Normale 2" xfId="7"/>
    <cellStyle name="Per cent" xfId="8" builtinId="5"/>
    <cellStyle name="Stile 1" xfId="9"/>
    <cellStyle name="Stile 2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eetMetadata" Target="metadata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9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0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2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3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4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5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6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7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8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9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0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1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2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3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4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5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6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7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8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9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2_4">
  <dgm:title val=""/>
  <dgm:desc val=""/>
  <dgm:catLst>
    <dgm:cat type="accent2" pri="11400"/>
  </dgm:catLst>
  <dgm:styleLbl name="node0">
    <dgm:fillClrLst meth="cycle">
      <a:schemeClr val="accent2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2">
        <a:shade val="50000"/>
      </a:schemeClr>
      <a:schemeClr val="accent2">
        <a:tint val="45000"/>
      </a:schemeClr>
    </dgm:fillClrLst>
    <dgm:linClrLst meth="cycle">
      <a:schemeClr val="accent2">
        <a:shade val="50000"/>
      </a:schemeClr>
      <a:schemeClr val="accent2">
        <a:tint val="45000"/>
      </a:schemeClr>
    </dgm:linClrLst>
    <dgm:effectClrLst/>
    <dgm:txLinClrLst/>
    <dgm:txFillClrLst/>
    <dgm:txEffectClrLst/>
  </dgm:styleLbl>
  <dgm:styleLbl name="ln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2">
        <a:shade val="80000"/>
        <a:alpha val="50000"/>
      </a:schemeClr>
      <a:schemeClr val="accent2">
        <a:tint val="45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55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0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2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3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4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5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6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7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8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9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0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1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2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3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4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5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6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7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8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9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2_4">
  <dgm:title val=""/>
  <dgm:desc val=""/>
  <dgm:catLst>
    <dgm:cat type="accent2" pri="11400"/>
  </dgm:catLst>
  <dgm:styleLbl name="node0">
    <dgm:fillClrLst meth="cycle">
      <a:schemeClr val="accent2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2">
        <a:shade val="50000"/>
      </a:schemeClr>
      <a:schemeClr val="accent2">
        <a:tint val="45000"/>
      </a:schemeClr>
    </dgm:fillClrLst>
    <dgm:linClrLst meth="cycle">
      <a:schemeClr val="accent2">
        <a:shade val="50000"/>
      </a:schemeClr>
      <a:schemeClr val="accent2">
        <a:tint val="45000"/>
      </a:schemeClr>
    </dgm:linClrLst>
    <dgm:effectClrLst/>
    <dgm:txLinClrLst/>
    <dgm:txFillClrLst/>
    <dgm:txEffectClrLst/>
  </dgm:styleLbl>
  <dgm:styleLbl name="ln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2">
        <a:shade val="80000"/>
        <a:alpha val="50000"/>
      </a:schemeClr>
      <a:schemeClr val="accent2">
        <a:tint val="45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55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0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3_1">
  <dgm:title val=""/>
  <dgm:desc val=""/>
  <dgm:catLst>
    <dgm:cat type="accent3" pri="11100"/>
  </dgm:catLst>
  <dgm:styleLbl name="node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3">
        <a:alpha val="4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3_4">
  <dgm:title val=""/>
  <dgm:desc val=""/>
  <dgm:catLst>
    <dgm:cat type="accent3" pri="11400"/>
  </dgm:catLst>
  <dgm:styleLbl name="node0">
    <dgm:fillClrLst meth="cycle">
      <a:schemeClr val="accent3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3">
        <a:shade val="50000"/>
      </a:schemeClr>
      <a:schemeClr val="accent3">
        <a:tint val="55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3">
        <a:shade val="80000"/>
        <a:alpha val="50000"/>
      </a:schemeClr>
      <a:schemeClr val="accent3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55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479E63F-4AC3-406C-9D56-33D1AFACD4B0}" type="presOf" srcId="{267D5886-FBBC-44F2-8E70-C5A7D3D818C7}" destId="{B1EC5A2D-7A66-428D-882E-C761F9CDB9DE}" srcOrd="0" destOrd="0" presId="urn:microsoft.com/office/officeart/2005/8/layout/hierarchy1"/>
    <dgm:cxn modelId="{EFB0614A-048D-4854-847F-DA175B7EE620}" type="presOf" srcId="{2FC17958-902C-4539-A198-0720F6062468}" destId="{2708A2E2-143D-4EF3-9CD2-1DFD0F05FF0E}" srcOrd="0" destOrd="0" presId="urn:microsoft.com/office/officeart/2005/8/layout/hierarchy1"/>
    <dgm:cxn modelId="{4E1D2D54-E696-4E0C-AA62-8C4FD376A31B}" type="presOf" srcId="{FE9265A4-EB51-4743-ADE3-1C1EE92BDDD8}" destId="{30FB78C5-1134-4991-BC00-BD75FA6FA754}" srcOrd="0" destOrd="0" presId="urn:microsoft.com/office/officeart/2005/8/layout/hierarchy1"/>
    <dgm:cxn modelId="{90CA1A65-1BC1-4D78-A942-5A223244F193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FF6A48E1-86B1-45F2-8018-F5578E075C69}" type="presOf" srcId="{7F0A83FE-66A9-45E4-A37B-57C29735FD54}" destId="{8189E00C-A64C-4932-A813-0103FF3F1A3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CB205DED-561B-4ED3-A8AA-89ACDD0EFACC}" type="presOf" srcId="{779CB560-247B-48D0-B4FB-2A763E4AF8AE}" destId="{F2BC9EED-9E87-4330-921C-75252A19C8DA}" srcOrd="0" destOrd="0" presId="urn:microsoft.com/office/officeart/2005/8/layout/hierarchy1"/>
    <dgm:cxn modelId="{78E9EF0C-DB0E-40FE-B2BA-A38C8B334811}" type="presParOf" srcId="{30FB78C5-1134-4991-BC00-BD75FA6FA754}" destId="{6FB5C266-4478-46B4-A042-520ADE07F67D}" srcOrd="0" destOrd="0" presId="urn:microsoft.com/office/officeart/2005/8/layout/hierarchy1"/>
    <dgm:cxn modelId="{A098EF9A-3BC8-4CB1-8B52-4C6C7EBE1393}" type="presParOf" srcId="{6FB5C266-4478-46B4-A042-520ADE07F67D}" destId="{8B8CBDC3-5791-4340-BE2E-A22A02D86520}" srcOrd="0" destOrd="0" presId="urn:microsoft.com/office/officeart/2005/8/layout/hierarchy1"/>
    <dgm:cxn modelId="{1D310185-AD84-46C5-9CBA-A7252D5937F4}" type="presParOf" srcId="{8B8CBDC3-5791-4340-BE2E-A22A02D86520}" destId="{704DCB4F-1EA4-42A5-BFF3-A661B2B5B8E4}" srcOrd="0" destOrd="0" presId="urn:microsoft.com/office/officeart/2005/8/layout/hierarchy1"/>
    <dgm:cxn modelId="{66AD932F-70D8-4703-B9ED-796937A559A7}" type="presParOf" srcId="{8B8CBDC3-5791-4340-BE2E-A22A02D86520}" destId="{F2BC9EED-9E87-4330-921C-75252A19C8DA}" srcOrd="1" destOrd="0" presId="urn:microsoft.com/office/officeart/2005/8/layout/hierarchy1"/>
    <dgm:cxn modelId="{40E6A093-E80B-46F1-AB6B-0EA5FB13F480}" type="presParOf" srcId="{6FB5C266-4478-46B4-A042-520ADE07F67D}" destId="{D1C05A7F-F824-4D72-9CFA-035134768667}" srcOrd="1" destOrd="0" presId="urn:microsoft.com/office/officeart/2005/8/layout/hierarchy1"/>
    <dgm:cxn modelId="{D92B07DF-2B41-47A6-BB24-148D23EAD57F}" type="presParOf" srcId="{D1C05A7F-F824-4D72-9CFA-035134768667}" destId="{B1EC5A2D-7A66-428D-882E-C761F9CDB9DE}" srcOrd="0" destOrd="0" presId="urn:microsoft.com/office/officeart/2005/8/layout/hierarchy1"/>
    <dgm:cxn modelId="{3DB680A0-2B86-4FCB-B231-EFF6C9EED159}" type="presParOf" srcId="{D1C05A7F-F824-4D72-9CFA-035134768667}" destId="{77EE1994-46BA-4AAC-B75F-A8CC1281165A}" srcOrd="1" destOrd="0" presId="urn:microsoft.com/office/officeart/2005/8/layout/hierarchy1"/>
    <dgm:cxn modelId="{6E72E4E8-8D5A-4DA2-8469-A60250427EF7}" type="presParOf" srcId="{77EE1994-46BA-4AAC-B75F-A8CC1281165A}" destId="{A0672F88-90BF-4C42-A7BE-73F652062E5B}" srcOrd="0" destOrd="0" presId="urn:microsoft.com/office/officeart/2005/8/layout/hierarchy1"/>
    <dgm:cxn modelId="{7A592A37-ED0D-45F5-871D-B0A982667011}" type="presParOf" srcId="{A0672F88-90BF-4C42-A7BE-73F652062E5B}" destId="{FB848A89-D29E-4F8B-8FE6-3B52EB3E00BD}" srcOrd="0" destOrd="0" presId="urn:microsoft.com/office/officeart/2005/8/layout/hierarchy1"/>
    <dgm:cxn modelId="{EFC39E4B-8BD9-4A29-BC74-4DEBB67CF70E}" type="presParOf" srcId="{A0672F88-90BF-4C42-A7BE-73F652062E5B}" destId="{8189E00C-A64C-4932-A813-0103FF3F1A3E}" srcOrd="1" destOrd="0" presId="urn:microsoft.com/office/officeart/2005/8/layout/hierarchy1"/>
    <dgm:cxn modelId="{9DA80A68-F450-40A6-AAC8-3486AEBC66DE}" type="presParOf" srcId="{77EE1994-46BA-4AAC-B75F-A8CC1281165A}" destId="{1BFA41FF-984F-49B1-9CD1-9E57AC35F788}" srcOrd="1" destOrd="0" presId="urn:microsoft.com/office/officeart/2005/8/layout/hierarchy1"/>
    <dgm:cxn modelId="{9E7AF5CE-0502-4A5A-A41A-BFB432C71D48}" type="presParOf" srcId="{D1C05A7F-F824-4D72-9CFA-035134768667}" destId="{B948BAAC-2AC0-4161-92C5-74B664B1BC79}" srcOrd="2" destOrd="0" presId="urn:microsoft.com/office/officeart/2005/8/layout/hierarchy1"/>
    <dgm:cxn modelId="{80539350-732E-4DBB-B6AA-05FA1EDF2BFF}" type="presParOf" srcId="{D1C05A7F-F824-4D72-9CFA-035134768667}" destId="{C30556F0-6616-4ECA-9F77-90DC16E3A2FB}" srcOrd="3" destOrd="0" presId="urn:microsoft.com/office/officeart/2005/8/layout/hierarchy1"/>
    <dgm:cxn modelId="{08BAB082-9EE1-4BB7-875E-E3F8E5C5AD1F}" type="presParOf" srcId="{C30556F0-6616-4ECA-9F77-90DC16E3A2FB}" destId="{ABC5424A-2FF7-490A-A1DF-0CE82D841185}" srcOrd="0" destOrd="0" presId="urn:microsoft.com/office/officeart/2005/8/layout/hierarchy1"/>
    <dgm:cxn modelId="{6C27D2DE-1C85-4341-9AF6-C8C33F6DCA3F}" type="presParOf" srcId="{ABC5424A-2FF7-490A-A1DF-0CE82D841185}" destId="{34BEC984-6831-4606-B7D0-26430F7F51B3}" srcOrd="0" destOrd="0" presId="urn:microsoft.com/office/officeart/2005/8/layout/hierarchy1"/>
    <dgm:cxn modelId="{30F3A162-A441-4AAE-B386-5A4DDED7D59F}" type="presParOf" srcId="{ABC5424A-2FF7-490A-A1DF-0CE82D841185}" destId="{2708A2E2-143D-4EF3-9CD2-1DFD0F05FF0E}" srcOrd="1" destOrd="0" presId="urn:microsoft.com/office/officeart/2005/8/layout/hierarchy1"/>
    <dgm:cxn modelId="{497A62DE-50AE-4751-AF67-197FA236A59B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817" custLinFactNeighborY="-1434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B5925322-C19D-4924-869C-F60ADD9AC1E9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7772C796-D308-41CA-9969-8B1C6872093D}" type="presOf" srcId="{A07FA86F-62DD-489E-8874-79DE78A0F0B4}" destId="{C47166C6-1FE9-4EA3-BED9-5A31EC9CE791}" srcOrd="0" destOrd="0" presId="urn:microsoft.com/office/officeart/2005/8/layout/list1"/>
    <dgm:cxn modelId="{9D3DC39E-6071-44EF-9F58-4256EF95B65D}" type="presOf" srcId="{E14901F3-B27F-46EB-8C5E-CC7C49F78875}" destId="{0534CEAC-D9C6-4FC3-B63E-29BE2D2EA1AE}" srcOrd="0" destOrd="0" presId="urn:microsoft.com/office/officeart/2005/8/layout/list1"/>
    <dgm:cxn modelId="{07BE03A3-7E22-4846-A530-AC09C10D7108}" type="presParOf" srcId="{C47166C6-1FE9-4EA3-BED9-5A31EC9CE791}" destId="{788F9D6C-20FD-4F03-B735-47F3D0419BC3}" srcOrd="0" destOrd="0" presId="urn:microsoft.com/office/officeart/2005/8/layout/list1"/>
    <dgm:cxn modelId="{E63836E2-BBB8-41B0-B810-2C832FD25BB1}" type="presParOf" srcId="{788F9D6C-20FD-4F03-B735-47F3D0419BC3}" destId="{0534CEAC-D9C6-4FC3-B63E-29BE2D2EA1AE}" srcOrd="0" destOrd="0" presId="urn:microsoft.com/office/officeart/2005/8/layout/list1"/>
    <dgm:cxn modelId="{5C38634D-0A3D-42D6-B0CB-FF78576B215F}" type="presParOf" srcId="{788F9D6C-20FD-4F03-B735-47F3D0419BC3}" destId="{0644E4D7-E9D0-46A8-826E-A31806E8DE22}" srcOrd="1" destOrd="0" presId="urn:microsoft.com/office/officeart/2005/8/layout/list1"/>
    <dgm:cxn modelId="{9243DA17-2AB2-48E0-B89B-D6A5DE4606D2}" type="presParOf" srcId="{C47166C6-1FE9-4EA3-BED9-5A31EC9CE791}" destId="{B179B12E-85C4-4857-BA73-AB89CEBB28D6}" srcOrd="1" destOrd="0" presId="urn:microsoft.com/office/officeart/2005/8/layout/list1"/>
    <dgm:cxn modelId="{852A2867-FAF0-4F0E-9674-079BD8DBFC25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Arial Narrow" panose="020B0606020202030204" pitchFamily="34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Arial Narrow" panose="020B0606020202030204" pitchFamily="34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1EAE1410-6C2B-40BF-AB4B-D396D7271C68}" type="presOf" srcId="{FE9265A4-EB51-4743-ADE3-1C1EE92BDDD8}" destId="{30FB78C5-1134-4991-BC00-BD75FA6FA754}" srcOrd="0" destOrd="0" presId="urn:microsoft.com/office/officeart/2005/8/layout/hierarchy1"/>
    <dgm:cxn modelId="{BB197E11-8E2F-40B4-9F8E-A381D2951AD4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2E794939-44F1-4079-BD7E-1A9AFF41648C}" type="presOf" srcId="{D3E1818B-672E-489D-8EAD-5FED4D99F953}" destId="{B948BAAC-2AC0-4161-92C5-74B664B1BC79}" srcOrd="0" destOrd="0" presId="urn:microsoft.com/office/officeart/2005/8/layout/hierarchy1"/>
    <dgm:cxn modelId="{CB1EEF7E-C84B-4F8A-812B-8FB51ADF9AB1}" type="presOf" srcId="{2FC17958-902C-4539-A198-0720F6062468}" destId="{2708A2E2-143D-4EF3-9CD2-1DFD0F05FF0E}" srcOrd="0" destOrd="0" presId="urn:microsoft.com/office/officeart/2005/8/layout/hierarchy1"/>
    <dgm:cxn modelId="{60BDAE8E-2943-4217-8F0F-187CF1C8A1B8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07C49F0-E677-4BCE-8CEE-D920438F11D9}" type="presOf" srcId="{267D5886-FBBC-44F2-8E70-C5A7D3D818C7}" destId="{B1EC5A2D-7A66-428D-882E-C761F9CDB9DE}" srcOrd="0" destOrd="0" presId="urn:microsoft.com/office/officeart/2005/8/layout/hierarchy1"/>
    <dgm:cxn modelId="{0A71F17F-3FFB-449C-BF4A-DA7B776D63E1}" type="presParOf" srcId="{30FB78C5-1134-4991-BC00-BD75FA6FA754}" destId="{6FB5C266-4478-46B4-A042-520ADE07F67D}" srcOrd="0" destOrd="0" presId="urn:microsoft.com/office/officeart/2005/8/layout/hierarchy1"/>
    <dgm:cxn modelId="{2443A8EA-2DD3-4682-9CCE-5DCA15390A7A}" type="presParOf" srcId="{6FB5C266-4478-46B4-A042-520ADE07F67D}" destId="{8B8CBDC3-5791-4340-BE2E-A22A02D86520}" srcOrd="0" destOrd="0" presId="urn:microsoft.com/office/officeart/2005/8/layout/hierarchy1"/>
    <dgm:cxn modelId="{91535053-D3BA-482A-9A5B-309233367887}" type="presParOf" srcId="{8B8CBDC3-5791-4340-BE2E-A22A02D86520}" destId="{704DCB4F-1EA4-42A5-BFF3-A661B2B5B8E4}" srcOrd="0" destOrd="0" presId="urn:microsoft.com/office/officeart/2005/8/layout/hierarchy1"/>
    <dgm:cxn modelId="{18B71DD5-CE30-43A7-A55C-472868CB1F64}" type="presParOf" srcId="{8B8CBDC3-5791-4340-BE2E-A22A02D86520}" destId="{F2BC9EED-9E87-4330-921C-75252A19C8DA}" srcOrd="1" destOrd="0" presId="urn:microsoft.com/office/officeart/2005/8/layout/hierarchy1"/>
    <dgm:cxn modelId="{ABB62CDA-C3A5-4B2A-A149-93AEE3875266}" type="presParOf" srcId="{6FB5C266-4478-46B4-A042-520ADE07F67D}" destId="{D1C05A7F-F824-4D72-9CFA-035134768667}" srcOrd="1" destOrd="0" presId="urn:microsoft.com/office/officeart/2005/8/layout/hierarchy1"/>
    <dgm:cxn modelId="{D0C67AEB-9FAF-42C2-BAD7-372D369E448F}" type="presParOf" srcId="{D1C05A7F-F824-4D72-9CFA-035134768667}" destId="{B1EC5A2D-7A66-428D-882E-C761F9CDB9DE}" srcOrd="0" destOrd="0" presId="urn:microsoft.com/office/officeart/2005/8/layout/hierarchy1"/>
    <dgm:cxn modelId="{B14C79C3-8326-4D7A-947E-3F58B5400FEE}" type="presParOf" srcId="{D1C05A7F-F824-4D72-9CFA-035134768667}" destId="{77EE1994-46BA-4AAC-B75F-A8CC1281165A}" srcOrd="1" destOrd="0" presId="urn:microsoft.com/office/officeart/2005/8/layout/hierarchy1"/>
    <dgm:cxn modelId="{391F883B-BE99-4D4C-ACBF-197D5DEC8AE2}" type="presParOf" srcId="{77EE1994-46BA-4AAC-B75F-A8CC1281165A}" destId="{A0672F88-90BF-4C42-A7BE-73F652062E5B}" srcOrd="0" destOrd="0" presId="urn:microsoft.com/office/officeart/2005/8/layout/hierarchy1"/>
    <dgm:cxn modelId="{7DBFC6D7-6728-4934-96CF-ACD28D0AFA70}" type="presParOf" srcId="{A0672F88-90BF-4C42-A7BE-73F652062E5B}" destId="{FB848A89-D29E-4F8B-8FE6-3B52EB3E00BD}" srcOrd="0" destOrd="0" presId="urn:microsoft.com/office/officeart/2005/8/layout/hierarchy1"/>
    <dgm:cxn modelId="{BA0BA690-2B28-431D-9A1C-A9E2782F1D5D}" type="presParOf" srcId="{A0672F88-90BF-4C42-A7BE-73F652062E5B}" destId="{8189E00C-A64C-4932-A813-0103FF3F1A3E}" srcOrd="1" destOrd="0" presId="urn:microsoft.com/office/officeart/2005/8/layout/hierarchy1"/>
    <dgm:cxn modelId="{FCEBF079-8E09-4D6E-9D46-2C6ABBF2037B}" type="presParOf" srcId="{77EE1994-46BA-4AAC-B75F-A8CC1281165A}" destId="{1BFA41FF-984F-49B1-9CD1-9E57AC35F788}" srcOrd="1" destOrd="0" presId="urn:microsoft.com/office/officeart/2005/8/layout/hierarchy1"/>
    <dgm:cxn modelId="{F49A08F8-1754-4E53-83E1-F6B5D9982A16}" type="presParOf" srcId="{D1C05A7F-F824-4D72-9CFA-035134768667}" destId="{B948BAAC-2AC0-4161-92C5-74B664B1BC79}" srcOrd="2" destOrd="0" presId="urn:microsoft.com/office/officeart/2005/8/layout/hierarchy1"/>
    <dgm:cxn modelId="{CDF8FDBC-33C4-4F52-8235-A98DD94A8034}" type="presParOf" srcId="{D1C05A7F-F824-4D72-9CFA-035134768667}" destId="{C30556F0-6616-4ECA-9F77-90DC16E3A2FB}" srcOrd="3" destOrd="0" presId="urn:microsoft.com/office/officeart/2005/8/layout/hierarchy1"/>
    <dgm:cxn modelId="{CD3A66E3-E723-48E3-A835-646861C88F57}" type="presParOf" srcId="{C30556F0-6616-4ECA-9F77-90DC16E3A2FB}" destId="{ABC5424A-2FF7-490A-A1DF-0CE82D841185}" srcOrd="0" destOrd="0" presId="urn:microsoft.com/office/officeart/2005/8/layout/hierarchy1"/>
    <dgm:cxn modelId="{ABE232DB-2B73-4CD4-AB15-AA30D7A9A3FE}" type="presParOf" srcId="{ABC5424A-2FF7-490A-A1DF-0CE82D841185}" destId="{34BEC984-6831-4606-B7D0-26430F7F51B3}" srcOrd="0" destOrd="0" presId="urn:microsoft.com/office/officeart/2005/8/layout/hierarchy1"/>
    <dgm:cxn modelId="{430D08EE-99EC-46FF-B360-BCEE8E332633}" type="presParOf" srcId="{ABC5424A-2FF7-490A-A1DF-0CE82D841185}" destId="{2708A2E2-143D-4EF3-9CD2-1DFD0F05FF0E}" srcOrd="1" destOrd="0" presId="urn:microsoft.com/office/officeart/2005/8/layout/hierarchy1"/>
    <dgm:cxn modelId="{5A2F18BE-F7D3-4A7E-AF50-E65ED8480562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BC495E79-5044-410F-96C0-918CBEBE8EFD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0F2720A7-FBB6-4327-BE78-8E54BCC7DBB5}" type="presOf" srcId="{E14901F3-B27F-46EB-8C5E-CC7C49F78875}" destId="{0644E4D7-E9D0-46A8-826E-A31806E8DE22}" srcOrd="1" destOrd="0" presId="urn:microsoft.com/office/officeart/2005/8/layout/list1"/>
    <dgm:cxn modelId="{9028E2A8-7072-4E47-A278-F99CD684DF60}" type="presOf" srcId="{E14901F3-B27F-46EB-8C5E-CC7C49F78875}" destId="{0534CEAC-D9C6-4FC3-B63E-29BE2D2EA1AE}" srcOrd="0" destOrd="0" presId="urn:microsoft.com/office/officeart/2005/8/layout/list1"/>
    <dgm:cxn modelId="{763DB150-6254-4A8A-9B0F-B9A2C7D353BD}" type="presParOf" srcId="{C47166C6-1FE9-4EA3-BED9-5A31EC9CE791}" destId="{788F9D6C-20FD-4F03-B735-47F3D0419BC3}" srcOrd="0" destOrd="0" presId="urn:microsoft.com/office/officeart/2005/8/layout/list1"/>
    <dgm:cxn modelId="{2835314F-96C2-4C55-A391-23EA51972A79}" type="presParOf" srcId="{788F9D6C-20FD-4F03-B735-47F3D0419BC3}" destId="{0534CEAC-D9C6-4FC3-B63E-29BE2D2EA1AE}" srcOrd="0" destOrd="0" presId="urn:microsoft.com/office/officeart/2005/8/layout/list1"/>
    <dgm:cxn modelId="{7A507BDC-02D1-4A54-8631-C84C1EF51228}" type="presParOf" srcId="{788F9D6C-20FD-4F03-B735-47F3D0419BC3}" destId="{0644E4D7-E9D0-46A8-826E-A31806E8DE22}" srcOrd="1" destOrd="0" presId="urn:microsoft.com/office/officeart/2005/8/layout/list1"/>
    <dgm:cxn modelId="{A356283E-2D36-4BA1-BAAD-58F2AE3C300E}" type="presParOf" srcId="{C47166C6-1FE9-4EA3-BED9-5A31EC9CE791}" destId="{B179B12E-85C4-4857-BA73-AB89CEBB28D6}" srcOrd="1" destOrd="0" presId="urn:microsoft.com/office/officeart/2005/8/layout/list1"/>
    <dgm:cxn modelId="{3A8E8C19-65D9-44F0-B62F-4BB6D3DE6FE0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7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4BF7523-E634-4C22-809E-B059443B3D47}" type="presOf" srcId="{267D5886-FBBC-44F2-8E70-C5A7D3D818C7}" destId="{B1EC5A2D-7A66-428D-882E-C761F9CDB9DE}" srcOrd="0" destOrd="0" presId="urn:microsoft.com/office/officeart/2005/8/layout/hierarchy1"/>
    <dgm:cxn modelId="{F4AE8879-45F9-438B-AF79-3D3B0E313F95}" type="presOf" srcId="{D3E1818B-672E-489D-8EAD-5FED4D99F953}" destId="{B948BAAC-2AC0-4161-92C5-74B664B1BC79}" srcOrd="0" destOrd="0" presId="urn:microsoft.com/office/officeart/2005/8/layout/hierarchy1"/>
    <dgm:cxn modelId="{DACFAB97-5048-4127-8730-A9E89183421F}" type="presOf" srcId="{FE9265A4-EB51-4743-ADE3-1C1EE92BDDD8}" destId="{30FB78C5-1134-4991-BC00-BD75FA6FA754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E07499B0-02C5-4927-9FE2-02B62A1B060C}" type="presOf" srcId="{779CB560-247B-48D0-B4FB-2A763E4AF8AE}" destId="{F2BC9EED-9E87-4330-921C-75252A19C8DA}" srcOrd="0" destOrd="0" presId="urn:microsoft.com/office/officeart/2005/8/layout/hierarchy1"/>
    <dgm:cxn modelId="{AF83C7C0-A429-4094-9691-FFC443C8F3C7}" type="presOf" srcId="{7F0A83FE-66A9-45E4-A37B-57C29735FD54}" destId="{8189E00C-A64C-4932-A813-0103FF3F1A3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C1F50FF9-E6C5-40A8-95C4-7B871CC5C4F9}" type="presOf" srcId="{2FC17958-902C-4539-A198-0720F6062468}" destId="{2708A2E2-143D-4EF3-9CD2-1DFD0F05FF0E}" srcOrd="0" destOrd="0" presId="urn:microsoft.com/office/officeart/2005/8/layout/hierarchy1"/>
    <dgm:cxn modelId="{827B4008-64CA-4A3C-98C4-A758AB7FC94F}" type="presParOf" srcId="{30FB78C5-1134-4991-BC00-BD75FA6FA754}" destId="{6FB5C266-4478-46B4-A042-520ADE07F67D}" srcOrd="0" destOrd="0" presId="urn:microsoft.com/office/officeart/2005/8/layout/hierarchy1"/>
    <dgm:cxn modelId="{70C76335-1AFC-4D34-B398-9B2A46AF5C55}" type="presParOf" srcId="{6FB5C266-4478-46B4-A042-520ADE07F67D}" destId="{8B8CBDC3-5791-4340-BE2E-A22A02D86520}" srcOrd="0" destOrd="0" presId="urn:microsoft.com/office/officeart/2005/8/layout/hierarchy1"/>
    <dgm:cxn modelId="{D8740B34-526C-4331-884A-2C1DC4FF77D3}" type="presParOf" srcId="{8B8CBDC3-5791-4340-BE2E-A22A02D86520}" destId="{704DCB4F-1EA4-42A5-BFF3-A661B2B5B8E4}" srcOrd="0" destOrd="0" presId="urn:microsoft.com/office/officeart/2005/8/layout/hierarchy1"/>
    <dgm:cxn modelId="{A9BD3DEB-5544-46D5-84B3-0EF5D89D67A4}" type="presParOf" srcId="{8B8CBDC3-5791-4340-BE2E-A22A02D86520}" destId="{F2BC9EED-9E87-4330-921C-75252A19C8DA}" srcOrd="1" destOrd="0" presId="urn:microsoft.com/office/officeart/2005/8/layout/hierarchy1"/>
    <dgm:cxn modelId="{FD3E9089-27D5-430D-9561-7C6348351F92}" type="presParOf" srcId="{6FB5C266-4478-46B4-A042-520ADE07F67D}" destId="{D1C05A7F-F824-4D72-9CFA-035134768667}" srcOrd="1" destOrd="0" presId="urn:microsoft.com/office/officeart/2005/8/layout/hierarchy1"/>
    <dgm:cxn modelId="{932D4D56-5A95-4F79-AB98-E003B7C8DFBB}" type="presParOf" srcId="{D1C05A7F-F824-4D72-9CFA-035134768667}" destId="{B1EC5A2D-7A66-428D-882E-C761F9CDB9DE}" srcOrd="0" destOrd="0" presId="urn:microsoft.com/office/officeart/2005/8/layout/hierarchy1"/>
    <dgm:cxn modelId="{BC19EF31-CEBC-4000-995E-F32FDEA63CC5}" type="presParOf" srcId="{D1C05A7F-F824-4D72-9CFA-035134768667}" destId="{77EE1994-46BA-4AAC-B75F-A8CC1281165A}" srcOrd="1" destOrd="0" presId="urn:microsoft.com/office/officeart/2005/8/layout/hierarchy1"/>
    <dgm:cxn modelId="{849C7A35-3E13-4370-BA19-BBA214DA046F}" type="presParOf" srcId="{77EE1994-46BA-4AAC-B75F-A8CC1281165A}" destId="{A0672F88-90BF-4C42-A7BE-73F652062E5B}" srcOrd="0" destOrd="0" presId="urn:microsoft.com/office/officeart/2005/8/layout/hierarchy1"/>
    <dgm:cxn modelId="{ABA3BAC9-15EB-40AF-AE32-4AB5CB0825CC}" type="presParOf" srcId="{A0672F88-90BF-4C42-A7BE-73F652062E5B}" destId="{FB848A89-D29E-4F8B-8FE6-3B52EB3E00BD}" srcOrd="0" destOrd="0" presId="urn:microsoft.com/office/officeart/2005/8/layout/hierarchy1"/>
    <dgm:cxn modelId="{9012F7DC-55B2-46EF-B1A0-4A9B5B9216D2}" type="presParOf" srcId="{A0672F88-90BF-4C42-A7BE-73F652062E5B}" destId="{8189E00C-A64C-4932-A813-0103FF3F1A3E}" srcOrd="1" destOrd="0" presId="urn:microsoft.com/office/officeart/2005/8/layout/hierarchy1"/>
    <dgm:cxn modelId="{7E752B92-240B-42BF-8AA2-6BF7B85C6E08}" type="presParOf" srcId="{77EE1994-46BA-4AAC-B75F-A8CC1281165A}" destId="{1BFA41FF-984F-49B1-9CD1-9E57AC35F788}" srcOrd="1" destOrd="0" presId="urn:microsoft.com/office/officeart/2005/8/layout/hierarchy1"/>
    <dgm:cxn modelId="{02D77972-1957-4BF2-A79D-B591AE75EDB1}" type="presParOf" srcId="{D1C05A7F-F824-4D72-9CFA-035134768667}" destId="{B948BAAC-2AC0-4161-92C5-74B664B1BC79}" srcOrd="2" destOrd="0" presId="urn:microsoft.com/office/officeart/2005/8/layout/hierarchy1"/>
    <dgm:cxn modelId="{7A4BC055-4A66-42BA-A5FA-6B36103CA2D5}" type="presParOf" srcId="{D1C05A7F-F824-4D72-9CFA-035134768667}" destId="{C30556F0-6616-4ECA-9F77-90DC16E3A2FB}" srcOrd="3" destOrd="0" presId="urn:microsoft.com/office/officeart/2005/8/layout/hierarchy1"/>
    <dgm:cxn modelId="{B8107534-F5DB-41F0-9AF4-771F961E22CE}" type="presParOf" srcId="{C30556F0-6616-4ECA-9F77-90DC16E3A2FB}" destId="{ABC5424A-2FF7-490A-A1DF-0CE82D841185}" srcOrd="0" destOrd="0" presId="urn:microsoft.com/office/officeart/2005/8/layout/hierarchy1"/>
    <dgm:cxn modelId="{47406EAA-085B-4CCE-8D04-FC406CC3D7BC}" type="presParOf" srcId="{ABC5424A-2FF7-490A-A1DF-0CE82D841185}" destId="{34BEC984-6831-4606-B7D0-26430F7F51B3}" srcOrd="0" destOrd="0" presId="urn:microsoft.com/office/officeart/2005/8/layout/hierarchy1"/>
    <dgm:cxn modelId="{42EDBC54-B354-480C-ABD1-DFF81ADD0BF7}" type="presParOf" srcId="{ABC5424A-2FF7-490A-A1DF-0CE82D841185}" destId="{2708A2E2-143D-4EF3-9CD2-1DFD0F05FF0E}" srcOrd="1" destOrd="0" presId="urn:microsoft.com/office/officeart/2005/8/layout/hierarchy1"/>
    <dgm:cxn modelId="{55EF2E69-1508-47FE-94D5-062A9CBD8C47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BB8B6DA1-32A0-42BB-A673-5944D146C157}" type="presOf" srcId="{E14901F3-B27F-46EB-8C5E-CC7C49F78875}" destId="{0534CEAC-D9C6-4FC3-B63E-29BE2D2EA1AE}" srcOrd="0" destOrd="0" presId="urn:microsoft.com/office/officeart/2005/8/layout/list1"/>
    <dgm:cxn modelId="{B09065D6-EBC7-4C2D-BF0A-F72B97810A1D}" type="presOf" srcId="{A07FA86F-62DD-489E-8874-79DE78A0F0B4}" destId="{C47166C6-1FE9-4EA3-BED9-5A31EC9CE791}" srcOrd="0" destOrd="0" presId="urn:microsoft.com/office/officeart/2005/8/layout/list1"/>
    <dgm:cxn modelId="{8264CDE3-2368-472B-96B5-018B880E1589}" type="presOf" srcId="{E14901F3-B27F-46EB-8C5E-CC7C49F78875}" destId="{0644E4D7-E9D0-46A8-826E-A31806E8DE22}" srcOrd="1" destOrd="0" presId="urn:microsoft.com/office/officeart/2005/8/layout/list1"/>
    <dgm:cxn modelId="{6D53DC75-82BC-48FA-A7C6-405E7482B22E}" type="presParOf" srcId="{C47166C6-1FE9-4EA3-BED9-5A31EC9CE791}" destId="{788F9D6C-20FD-4F03-B735-47F3D0419BC3}" srcOrd="0" destOrd="0" presId="urn:microsoft.com/office/officeart/2005/8/layout/list1"/>
    <dgm:cxn modelId="{C82A1B29-59AD-4DBE-8795-1E618851E38A}" type="presParOf" srcId="{788F9D6C-20FD-4F03-B735-47F3D0419BC3}" destId="{0534CEAC-D9C6-4FC3-B63E-29BE2D2EA1AE}" srcOrd="0" destOrd="0" presId="urn:microsoft.com/office/officeart/2005/8/layout/list1"/>
    <dgm:cxn modelId="{9CB73273-31DB-45DE-AC16-1ADF1F140FF5}" type="presParOf" srcId="{788F9D6C-20FD-4F03-B735-47F3D0419BC3}" destId="{0644E4D7-E9D0-46A8-826E-A31806E8DE22}" srcOrd="1" destOrd="0" presId="urn:microsoft.com/office/officeart/2005/8/layout/list1"/>
    <dgm:cxn modelId="{670AC422-0DDE-48EF-9AC1-38244429D326}" type="presParOf" srcId="{C47166C6-1FE9-4EA3-BED9-5A31EC9CE791}" destId="{B179B12E-85C4-4857-BA73-AB89CEBB28D6}" srcOrd="1" destOrd="0" presId="urn:microsoft.com/office/officeart/2005/8/layout/list1"/>
    <dgm:cxn modelId="{22FC2A1D-D6CC-4715-9518-801B51CAE23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8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386AAA09-DDC0-4626-A163-3D1122E487F9}" type="presOf" srcId="{2FC17958-902C-4539-A198-0720F6062468}" destId="{2708A2E2-143D-4EF3-9CD2-1DFD0F05FF0E}" srcOrd="0" destOrd="0" presId="urn:microsoft.com/office/officeart/2005/8/layout/hierarchy1"/>
    <dgm:cxn modelId="{02A5AC12-858B-4043-B838-90007EDD5AE3}" type="presOf" srcId="{D3E1818B-672E-489D-8EAD-5FED4D99F953}" destId="{B948BAAC-2AC0-4161-92C5-74B664B1BC79}" srcOrd="0" destOrd="0" presId="urn:microsoft.com/office/officeart/2005/8/layout/hierarchy1"/>
    <dgm:cxn modelId="{7D35BA12-AF12-4A4D-8D4B-04D7861C3BA5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246425A-38B4-4CCC-85F8-EEF4D282AB39}" type="presOf" srcId="{779CB560-247B-48D0-B4FB-2A763E4AF8AE}" destId="{F2BC9EED-9E87-4330-921C-75252A19C8DA}" srcOrd="0" destOrd="0" presId="urn:microsoft.com/office/officeart/2005/8/layout/hierarchy1"/>
    <dgm:cxn modelId="{F3EADF9E-6E8B-465C-BDC1-DDF021DA1803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F5DC7BA-3AEB-40A4-8499-BB4C1D31A1D5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4191169A-FDA6-463D-80D6-9DB34B1E3812}" type="presParOf" srcId="{30FB78C5-1134-4991-BC00-BD75FA6FA754}" destId="{6FB5C266-4478-46B4-A042-520ADE07F67D}" srcOrd="0" destOrd="0" presId="urn:microsoft.com/office/officeart/2005/8/layout/hierarchy1"/>
    <dgm:cxn modelId="{AA91397A-B4EE-4F49-88C6-413423190CD0}" type="presParOf" srcId="{6FB5C266-4478-46B4-A042-520ADE07F67D}" destId="{8B8CBDC3-5791-4340-BE2E-A22A02D86520}" srcOrd="0" destOrd="0" presId="urn:microsoft.com/office/officeart/2005/8/layout/hierarchy1"/>
    <dgm:cxn modelId="{FF0F5853-AAC6-41D5-BF32-2F284F0FD883}" type="presParOf" srcId="{8B8CBDC3-5791-4340-BE2E-A22A02D86520}" destId="{704DCB4F-1EA4-42A5-BFF3-A661B2B5B8E4}" srcOrd="0" destOrd="0" presId="urn:microsoft.com/office/officeart/2005/8/layout/hierarchy1"/>
    <dgm:cxn modelId="{03EC3AFC-38F1-4878-BB4F-DC75B84BB4C6}" type="presParOf" srcId="{8B8CBDC3-5791-4340-BE2E-A22A02D86520}" destId="{F2BC9EED-9E87-4330-921C-75252A19C8DA}" srcOrd="1" destOrd="0" presId="urn:microsoft.com/office/officeart/2005/8/layout/hierarchy1"/>
    <dgm:cxn modelId="{60394E4C-DD08-4B9C-A6F0-7C55278D9492}" type="presParOf" srcId="{6FB5C266-4478-46B4-A042-520ADE07F67D}" destId="{D1C05A7F-F824-4D72-9CFA-035134768667}" srcOrd="1" destOrd="0" presId="urn:microsoft.com/office/officeart/2005/8/layout/hierarchy1"/>
    <dgm:cxn modelId="{B53641A4-A73E-4AD3-8835-C84E2E0A5F6B}" type="presParOf" srcId="{D1C05A7F-F824-4D72-9CFA-035134768667}" destId="{B1EC5A2D-7A66-428D-882E-C761F9CDB9DE}" srcOrd="0" destOrd="0" presId="urn:microsoft.com/office/officeart/2005/8/layout/hierarchy1"/>
    <dgm:cxn modelId="{09FF73F8-F5FB-4EAD-9363-0D5F751E14B8}" type="presParOf" srcId="{D1C05A7F-F824-4D72-9CFA-035134768667}" destId="{77EE1994-46BA-4AAC-B75F-A8CC1281165A}" srcOrd="1" destOrd="0" presId="urn:microsoft.com/office/officeart/2005/8/layout/hierarchy1"/>
    <dgm:cxn modelId="{F9AE0CB4-B721-4695-99BA-010245AA9B5B}" type="presParOf" srcId="{77EE1994-46BA-4AAC-B75F-A8CC1281165A}" destId="{A0672F88-90BF-4C42-A7BE-73F652062E5B}" srcOrd="0" destOrd="0" presId="urn:microsoft.com/office/officeart/2005/8/layout/hierarchy1"/>
    <dgm:cxn modelId="{5E811EAF-EC57-46B9-9A4E-71C516062167}" type="presParOf" srcId="{A0672F88-90BF-4C42-A7BE-73F652062E5B}" destId="{FB848A89-D29E-4F8B-8FE6-3B52EB3E00BD}" srcOrd="0" destOrd="0" presId="urn:microsoft.com/office/officeart/2005/8/layout/hierarchy1"/>
    <dgm:cxn modelId="{1FF0E0F7-111A-4DBF-B4EC-56B9695057CE}" type="presParOf" srcId="{A0672F88-90BF-4C42-A7BE-73F652062E5B}" destId="{8189E00C-A64C-4932-A813-0103FF3F1A3E}" srcOrd="1" destOrd="0" presId="urn:microsoft.com/office/officeart/2005/8/layout/hierarchy1"/>
    <dgm:cxn modelId="{A6A9EBD4-8F4A-495B-ADD3-3B993724A68A}" type="presParOf" srcId="{77EE1994-46BA-4AAC-B75F-A8CC1281165A}" destId="{1BFA41FF-984F-49B1-9CD1-9E57AC35F788}" srcOrd="1" destOrd="0" presId="urn:microsoft.com/office/officeart/2005/8/layout/hierarchy1"/>
    <dgm:cxn modelId="{91F8DE59-C263-4160-AF11-E4C08CC6AAAB}" type="presParOf" srcId="{D1C05A7F-F824-4D72-9CFA-035134768667}" destId="{B948BAAC-2AC0-4161-92C5-74B664B1BC79}" srcOrd="2" destOrd="0" presId="urn:microsoft.com/office/officeart/2005/8/layout/hierarchy1"/>
    <dgm:cxn modelId="{E7CE4A3B-C6EE-445F-B9CF-CD80B70DEF06}" type="presParOf" srcId="{D1C05A7F-F824-4D72-9CFA-035134768667}" destId="{C30556F0-6616-4ECA-9F77-90DC16E3A2FB}" srcOrd="3" destOrd="0" presId="urn:microsoft.com/office/officeart/2005/8/layout/hierarchy1"/>
    <dgm:cxn modelId="{C2FEC91C-D730-444B-9CB6-1A1A0E0CBB56}" type="presParOf" srcId="{C30556F0-6616-4ECA-9F77-90DC16E3A2FB}" destId="{ABC5424A-2FF7-490A-A1DF-0CE82D841185}" srcOrd="0" destOrd="0" presId="urn:microsoft.com/office/officeart/2005/8/layout/hierarchy1"/>
    <dgm:cxn modelId="{730FB7FE-A7A0-4A14-959E-19140AB39E2C}" type="presParOf" srcId="{ABC5424A-2FF7-490A-A1DF-0CE82D841185}" destId="{34BEC984-6831-4606-B7D0-26430F7F51B3}" srcOrd="0" destOrd="0" presId="urn:microsoft.com/office/officeart/2005/8/layout/hierarchy1"/>
    <dgm:cxn modelId="{BB2072AB-12C1-48DD-9B7B-B9094A342684}" type="presParOf" srcId="{ABC5424A-2FF7-490A-A1DF-0CE82D841185}" destId="{2708A2E2-143D-4EF3-9CD2-1DFD0F05FF0E}" srcOrd="1" destOrd="0" presId="urn:microsoft.com/office/officeart/2005/8/layout/hierarchy1"/>
    <dgm:cxn modelId="{B55624DA-65C6-4029-9E94-E5A0A86E179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74933035-FA49-4E40-A730-9F56C143986F}" type="presOf" srcId="{A07FA86F-62DD-489E-8874-79DE78A0F0B4}" destId="{C47166C6-1FE9-4EA3-BED9-5A31EC9CE791}" srcOrd="0" destOrd="0" presId="urn:microsoft.com/office/officeart/2005/8/layout/list1"/>
    <dgm:cxn modelId="{D6E4AF4C-203D-40A0-8D95-711E641C14AB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0AC0A5A9-7127-4CFA-9353-36EECCB6655C}" type="presOf" srcId="{E14901F3-B27F-46EB-8C5E-CC7C49F78875}" destId="{0534CEAC-D9C6-4FC3-B63E-29BE2D2EA1AE}" srcOrd="0" destOrd="0" presId="urn:microsoft.com/office/officeart/2005/8/layout/list1"/>
    <dgm:cxn modelId="{B3BD4BE7-F0FE-41C4-9C45-96230401EBDA}" type="presParOf" srcId="{C47166C6-1FE9-4EA3-BED9-5A31EC9CE791}" destId="{788F9D6C-20FD-4F03-B735-47F3D0419BC3}" srcOrd="0" destOrd="0" presId="urn:microsoft.com/office/officeart/2005/8/layout/list1"/>
    <dgm:cxn modelId="{751E8FB6-EAB5-42FB-84F2-0E8211B74B80}" type="presParOf" srcId="{788F9D6C-20FD-4F03-B735-47F3D0419BC3}" destId="{0534CEAC-D9C6-4FC3-B63E-29BE2D2EA1AE}" srcOrd="0" destOrd="0" presId="urn:microsoft.com/office/officeart/2005/8/layout/list1"/>
    <dgm:cxn modelId="{CCCE15CC-D482-42CD-9BF2-2D7E8DEDE66C}" type="presParOf" srcId="{788F9D6C-20FD-4F03-B735-47F3D0419BC3}" destId="{0644E4D7-E9D0-46A8-826E-A31806E8DE22}" srcOrd="1" destOrd="0" presId="urn:microsoft.com/office/officeart/2005/8/layout/list1"/>
    <dgm:cxn modelId="{263D63BF-8AF1-49A5-9FDC-64D0BCD79C79}" type="presParOf" srcId="{C47166C6-1FE9-4EA3-BED9-5A31EC9CE791}" destId="{B179B12E-85C4-4857-BA73-AB89CEBB28D6}" srcOrd="1" destOrd="0" presId="urn:microsoft.com/office/officeart/2005/8/layout/list1"/>
    <dgm:cxn modelId="{4D5463EE-54F4-472D-ADE6-9805CAC51526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8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F0BB790E-2864-49C3-8119-0E4D58719D61}" type="presOf" srcId="{D3E1818B-672E-489D-8EAD-5FED4D99F953}" destId="{B948BAAC-2AC0-4161-92C5-74B664B1BC79}" srcOrd="0" destOrd="0" presId="urn:microsoft.com/office/officeart/2005/8/layout/hierarchy1"/>
    <dgm:cxn modelId="{FB938A0F-9CE2-43D9-B24F-C9517126B029}" type="presOf" srcId="{779CB560-247B-48D0-B4FB-2A763E4AF8AE}" destId="{F2BC9EED-9E87-4330-921C-75252A19C8DA}" srcOrd="0" destOrd="0" presId="urn:microsoft.com/office/officeart/2005/8/layout/hierarchy1"/>
    <dgm:cxn modelId="{68401613-68F4-446D-A915-B23118AF9518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3807BA55-B06A-4038-B5EE-A77ABB0D67D2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4F5045E6-97C6-48C9-9984-96A86861E82A}" type="presOf" srcId="{7F0A83FE-66A9-45E4-A37B-57C29735FD54}" destId="{8189E00C-A64C-4932-A813-0103FF3F1A3E}" srcOrd="0" destOrd="0" presId="urn:microsoft.com/office/officeart/2005/8/layout/hierarchy1"/>
    <dgm:cxn modelId="{73FDE9F2-0AD3-4A2E-926C-669A49AE324F}" type="presOf" srcId="{267D5886-FBBC-44F2-8E70-C5A7D3D818C7}" destId="{B1EC5A2D-7A66-428D-882E-C761F9CDB9DE}" srcOrd="0" destOrd="0" presId="urn:microsoft.com/office/officeart/2005/8/layout/hierarchy1"/>
    <dgm:cxn modelId="{B4B358FD-0FFD-44F0-8CF3-34A80A537CA2}" type="presParOf" srcId="{30FB78C5-1134-4991-BC00-BD75FA6FA754}" destId="{6FB5C266-4478-46B4-A042-520ADE07F67D}" srcOrd="0" destOrd="0" presId="urn:microsoft.com/office/officeart/2005/8/layout/hierarchy1"/>
    <dgm:cxn modelId="{4CBCB703-33CA-45BB-AA60-53B7DCD23670}" type="presParOf" srcId="{6FB5C266-4478-46B4-A042-520ADE07F67D}" destId="{8B8CBDC3-5791-4340-BE2E-A22A02D86520}" srcOrd="0" destOrd="0" presId="urn:microsoft.com/office/officeart/2005/8/layout/hierarchy1"/>
    <dgm:cxn modelId="{582DBF05-2B3A-4E3E-99C6-6354C25C0FAD}" type="presParOf" srcId="{8B8CBDC3-5791-4340-BE2E-A22A02D86520}" destId="{704DCB4F-1EA4-42A5-BFF3-A661B2B5B8E4}" srcOrd="0" destOrd="0" presId="urn:microsoft.com/office/officeart/2005/8/layout/hierarchy1"/>
    <dgm:cxn modelId="{E1D19CA1-6911-40A5-961C-87C1039E0ECD}" type="presParOf" srcId="{8B8CBDC3-5791-4340-BE2E-A22A02D86520}" destId="{F2BC9EED-9E87-4330-921C-75252A19C8DA}" srcOrd="1" destOrd="0" presId="urn:microsoft.com/office/officeart/2005/8/layout/hierarchy1"/>
    <dgm:cxn modelId="{8B6BA626-94F3-4D72-8F6D-406C5A874F88}" type="presParOf" srcId="{6FB5C266-4478-46B4-A042-520ADE07F67D}" destId="{D1C05A7F-F824-4D72-9CFA-035134768667}" srcOrd="1" destOrd="0" presId="urn:microsoft.com/office/officeart/2005/8/layout/hierarchy1"/>
    <dgm:cxn modelId="{DF8F4E70-3DA3-4F77-A7EE-2EE5F054BC20}" type="presParOf" srcId="{D1C05A7F-F824-4D72-9CFA-035134768667}" destId="{B1EC5A2D-7A66-428D-882E-C761F9CDB9DE}" srcOrd="0" destOrd="0" presId="urn:microsoft.com/office/officeart/2005/8/layout/hierarchy1"/>
    <dgm:cxn modelId="{2A9827D8-1C53-4D7F-A6A0-38A9C31FA26C}" type="presParOf" srcId="{D1C05A7F-F824-4D72-9CFA-035134768667}" destId="{77EE1994-46BA-4AAC-B75F-A8CC1281165A}" srcOrd="1" destOrd="0" presId="urn:microsoft.com/office/officeart/2005/8/layout/hierarchy1"/>
    <dgm:cxn modelId="{DFDA1678-2B5C-4CE4-9F65-61998E476D1D}" type="presParOf" srcId="{77EE1994-46BA-4AAC-B75F-A8CC1281165A}" destId="{A0672F88-90BF-4C42-A7BE-73F652062E5B}" srcOrd="0" destOrd="0" presId="urn:microsoft.com/office/officeart/2005/8/layout/hierarchy1"/>
    <dgm:cxn modelId="{9A05197D-000D-4199-938B-E8709224D84D}" type="presParOf" srcId="{A0672F88-90BF-4C42-A7BE-73F652062E5B}" destId="{FB848A89-D29E-4F8B-8FE6-3B52EB3E00BD}" srcOrd="0" destOrd="0" presId="urn:microsoft.com/office/officeart/2005/8/layout/hierarchy1"/>
    <dgm:cxn modelId="{CC0C8942-4D7A-49A8-8C9A-B5B2A2BF0A54}" type="presParOf" srcId="{A0672F88-90BF-4C42-A7BE-73F652062E5B}" destId="{8189E00C-A64C-4932-A813-0103FF3F1A3E}" srcOrd="1" destOrd="0" presId="urn:microsoft.com/office/officeart/2005/8/layout/hierarchy1"/>
    <dgm:cxn modelId="{FE647788-34D9-4EE6-8526-9AE200347450}" type="presParOf" srcId="{77EE1994-46BA-4AAC-B75F-A8CC1281165A}" destId="{1BFA41FF-984F-49B1-9CD1-9E57AC35F788}" srcOrd="1" destOrd="0" presId="urn:microsoft.com/office/officeart/2005/8/layout/hierarchy1"/>
    <dgm:cxn modelId="{5B2CD412-5930-4888-BDA7-6BAC0FC51705}" type="presParOf" srcId="{D1C05A7F-F824-4D72-9CFA-035134768667}" destId="{B948BAAC-2AC0-4161-92C5-74B664B1BC79}" srcOrd="2" destOrd="0" presId="urn:microsoft.com/office/officeart/2005/8/layout/hierarchy1"/>
    <dgm:cxn modelId="{2B292733-1564-43E3-AF60-51D382B746C4}" type="presParOf" srcId="{D1C05A7F-F824-4D72-9CFA-035134768667}" destId="{C30556F0-6616-4ECA-9F77-90DC16E3A2FB}" srcOrd="3" destOrd="0" presId="urn:microsoft.com/office/officeart/2005/8/layout/hierarchy1"/>
    <dgm:cxn modelId="{4A1D0B0D-311E-4581-91F6-0725B55F31E6}" type="presParOf" srcId="{C30556F0-6616-4ECA-9F77-90DC16E3A2FB}" destId="{ABC5424A-2FF7-490A-A1DF-0CE82D841185}" srcOrd="0" destOrd="0" presId="urn:microsoft.com/office/officeart/2005/8/layout/hierarchy1"/>
    <dgm:cxn modelId="{CC464D02-EAAE-40F9-8343-D77F9DA12597}" type="presParOf" srcId="{ABC5424A-2FF7-490A-A1DF-0CE82D841185}" destId="{34BEC984-6831-4606-B7D0-26430F7F51B3}" srcOrd="0" destOrd="0" presId="urn:microsoft.com/office/officeart/2005/8/layout/hierarchy1"/>
    <dgm:cxn modelId="{7C6E8CB5-90AE-4D43-B60F-F3B2D2B7F149}" type="presParOf" srcId="{ABC5424A-2FF7-490A-A1DF-0CE82D841185}" destId="{2708A2E2-143D-4EF3-9CD2-1DFD0F05FF0E}" srcOrd="1" destOrd="0" presId="urn:microsoft.com/office/officeart/2005/8/layout/hierarchy1"/>
    <dgm:cxn modelId="{A0C05CAD-D631-4669-B608-C3E7B8FDB06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448C5910-EF4D-4FB2-AB4F-6EE6BAB35B21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4266E9D0-934A-4F23-83C2-F83858CCABB0}" type="presOf" srcId="{E14901F3-B27F-46EB-8C5E-CC7C49F78875}" destId="{0644E4D7-E9D0-46A8-826E-A31806E8DE22}" srcOrd="1" destOrd="0" presId="urn:microsoft.com/office/officeart/2005/8/layout/list1"/>
    <dgm:cxn modelId="{EBA6D3EA-CEDC-4A3E-A979-D1702C8D9F05}" type="presOf" srcId="{E14901F3-B27F-46EB-8C5E-CC7C49F78875}" destId="{0534CEAC-D9C6-4FC3-B63E-29BE2D2EA1AE}" srcOrd="0" destOrd="0" presId="urn:microsoft.com/office/officeart/2005/8/layout/list1"/>
    <dgm:cxn modelId="{032A05F6-B320-485E-968C-9C0C3D438C66}" type="presParOf" srcId="{C47166C6-1FE9-4EA3-BED9-5A31EC9CE791}" destId="{788F9D6C-20FD-4F03-B735-47F3D0419BC3}" srcOrd="0" destOrd="0" presId="urn:microsoft.com/office/officeart/2005/8/layout/list1"/>
    <dgm:cxn modelId="{90DAED08-7CA0-4B94-A2CB-736BC1DF9ECB}" type="presParOf" srcId="{788F9D6C-20FD-4F03-B735-47F3D0419BC3}" destId="{0534CEAC-D9C6-4FC3-B63E-29BE2D2EA1AE}" srcOrd="0" destOrd="0" presId="urn:microsoft.com/office/officeart/2005/8/layout/list1"/>
    <dgm:cxn modelId="{C8518C4E-340E-47CD-A988-EEBE8DF5047F}" type="presParOf" srcId="{788F9D6C-20FD-4F03-B735-47F3D0419BC3}" destId="{0644E4D7-E9D0-46A8-826E-A31806E8DE22}" srcOrd="1" destOrd="0" presId="urn:microsoft.com/office/officeart/2005/8/layout/list1"/>
    <dgm:cxn modelId="{BB93B7A5-B340-4FFE-A591-F492DBA0FF1E}" type="presParOf" srcId="{C47166C6-1FE9-4EA3-BED9-5A31EC9CE791}" destId="{B179B12E-85C4-4857-BA73-AB89CEBB28D6}" srcOrd="1" destOrd="0" presId="urn:microsoft.com/office/officeart/2005/8/layout/list1"/>
    <dgm:cxn modelId="{7A87F475-9A4A-4081-B2F9-904EE5A6970D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1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8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15569D2F-797F-4893-A1B8-F10D46EA6FAA}" type="presOf" srcId="{267D5886-FBBC-44F2-8E70-C5A7D3D818C7}" destId="{B1EC5A2D-7A66-428D-882E-C761F9CDB9DE}" srcOrd="0" destOrd="0" presId="urn:microsoft.com/office/officeart/2005/8/layout/hierarchy1"/>
    <dgm:cxn modelId="{8B525137-7B9F-49FB-B51F-EA348E0F8C92}" type="presOf" srcId="{2FC17958-902C-4539-A198-0720F6062468}" destId="{2708A2E2-143D-4EF3-9CD2-1DFD0F05FF0E}" srcOrd="0" destOrd="0" presId="urn:microsoft.com/office/officeart/2005/8/layout/hierarchy1"/>
    <dgm:cxn modelId="{FF611887-44F8-4BEE-94EB-E858D69D4BD1}" type="presOf" srcId="{FE9265A4-EB51-4743-ADE3-1C1EE92BDDD8}" destId="{30FB78C5-1134-4991-BC00-BD75FA6FA754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559B4FB0-93DC-4DFD-89BD-85C2F08AD23A}" type="presOf" srcId="{7F0A83FE-66A9-45E4-A37B-57C29735FD54}" destId="{8189E00C-A64C-4932-A813-0103FF3F1A3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B0244CE4-6A85-4044-AA9F-FDF8248C6C04}" type="presOf" srcId="{779CB560-247B-48D0-B4FB-2A763E4AF8AE}" destId="{F2BC9EED-9E87-4330-921C-75252A19C8DA}" srcOrd="0" destOrd="0" presId="urn:microsoft.com/office/officeart/2005/8/layout/hierarchy1"/>
    <dgm:cxn modelId="{E00CAAF6-18F4-4242-B8DA-3ECA806C425E}" type="presOf" srcId="{D3E1818B-672E-489D-8EAD-5FED4D99F953}" destId="{B948BAAC-2AC0-4161-92C5-74B664B1BC79}" srcOrd="0" destOrd="0" presId="urn:microsoft.com/office/officeart/2005/8/layout/hierarchy1"/>
    <dgm:cxn modelId="{81445471-1B29-44B6-B7CF-931E591F1876}" type="presParOf" srcId="{30FB78C5-1134-4991-BC00-BD75FA6FA754}" destId="{6FB5C266-4478-46B4-A042-520ADE07F67D}" srcOrd="0" destOrd="0" presId="urn:microsoft.com/office/officeart/2005/8/layout/hierarchy1"/>
    <dgm:cxn modelId="{0AEF6946-1047-426C-989D-694C5E78B615}" type="presParOf" srcId="{6FB5C266-4478-46B4-A042-520ADE07F67D}" destId="{8B8CBDC3-5791-4340-BE2E-A22A02D86520}" srcOrd="0" destOrd="0" presId="urn:microsoft.com/office/officeart/2005/8/layout/hierarchy1"/>
    <dgm:cxn modelId="{D5A8E066-E1CF-4F05-BFE8-0F53159DDCE2}" type="presParOf" srcId="{8B8CBDC3-5791-4340-BE2E-A22A02D86520}" destId="{704DCB4F-1EA4-42A5-BFF3-A661B2B5B8E4}" srcOrd="0" destOrd="0" presId="urn:microsoft.com/office/officeart/2005/8/layout/hierarchy1"/>
    <dgm:cxn modelId="{DDBADFD6-1738-4CF1-9CCA-82A14230547F}" type="presParOf" srcId="{8B8CBDC3-5791-4340-BE2E-A22A02D86520}" destId="{F2BC9EED-9E87-4330-921C-75252A19C8DA}" srcOrd="1" destOrd="0" presId="urn:microsoft.com/office/officeart/2005/8/layout/hierarchy1"/>
    <dgm:cxn modelId="{956B624B-26C6-43B0-8D63-36C717217210}" type="presParOf" srcId="{6FB5C266-4478-46B4-A042-520ADE07F67D}" destId="{D1C05A7F-F824-4D72-9CFA-035134768667}" srcOrd="1" destOrd="0" presId="urn:microsoft.com/office/officeart/2005/8/layout/hierarchy1"/>
    <dgm:cxn modelId="{83C35CC0-BB49-4D8D-ADEB-481D871CD99A}" type="presParOf" srcId="{D1C05A7F-F824-4D72-9CFA-035134768667}" destId="{B1EC5A2D-7A66-428D-882E-C761F9CDB9DE}" srcOrd="0" destOrd="0" presId="urn:microsoft.com/office/officeart/2005/8/layout/hierarchy1"/>
    <dgm:cxn modelId="{5E28ECA2-C7B4-4C59-97DE-AA58CE0C5247}" type="presParOf" srcId="{D1C05A7F-F824-4D72-9CFA-035134768667}" destId="{77EE1994-46BA-4AAC-B75F-A8CC1281165A}" srcOrd="1" destOrd="0" presId="urn:microsoft.com/office/officeart/2005/8/layout/hierarchy1"/>
    <dgm:cxn modelId="{62A5D32A-BC0B-4D42-AEF4-167197637884}" type="presParOf" srcId="{77EE1994-46BA-4AAC-B75F-A8CC1281165A}" destId="{A0672F88-90BF-4C42-A7BE-73F652062E5B}" srcOrd="0" destOrd="0" presId="urn:microsoft.com/office/officeart/2005/8/layout/hierarchy1"/>
    <dgm:cxn modelId="{71D88867-894F-4807-8ECA-D86B765C5188}" type="presParOf" srcId="{A0672F88-90BF-4C42-A7BE-73F652062E5B}" destId="{FB848A89-D29E-4F8B-8FE6-3B52EB3E00BD}" srcOrd="0" destOrd="0" presId="urn:microsoft.com/office/officeart/2005/8/layout/hierarchy1"/>
    <dgm:cxn modelId="{60846D5A-00BD-438E-BD31-BD5F20D8A679}" type="presParOf" srcId="{A0672F88-90BF-4C42-A7BE-73F652062E5B}" destId="{8189E00C-A64C-4932-A813-0103FF3F1A3E}" srcOrd="1" destOrd="0" presId="urn:microsoft.com/office/officeart/2005/8/layout/hierarchy1"/>
    <dgm:cxn modelId="{D22A65A1-21AD-431C-BF0E-D1ACC2468345}" type="presParOf" srcId="{77EE1994-46BA-4AAC-B75F-A8CC1281165A}" destId="{1BFA41FF-984F-49B1-9CD1-9E57AC35F788}" srcOrd="1" destOrd="0" presId="urn:microsoft.com/office/officeart/2005/8/layout/hierarchy1"/>
    <dgm:cxn modelId="{AD2F11A8-9D87-4BDE-A558-76C77AEC1D3C}" type="presParOf" srcId="{D1C05A7F-F824-4D72-9CFA-035134768667}" destId="{B948BAAC-2AC0-4161-92C5-74B664B1BC79}" srcOrd="2" destOrd="0" presId="urn:microsoft.com/office/officeart/2005/8/layout/hierarchy1"/>
    <dgm:cxn modelId="{81E9C219-EAC4-43CC-9583-1B3886732B5A}" type="presParOf" srcId="{D1C05A7F-F824-4D72-9CFA-035134768667}" destId="{C30556F0-6616-4ECA-9F77-90DC16E3A2FB}" srcOrd="3" destOrd="0" presId="urn:microsoft.com/office/officeart/2005/8/layout/hierarchy1"/>
    <dgm:cxn modelId="{A725BD0F-55AB-4012-9E90-246E87083EA6}" type="presParOf" srcId="{C30556F0-6616-4ECA-9F77-90DC16E3A2FB}" destId="{ABC5424A-2FF7-490A-A1DF-0CE82D841185}" srcOrd="0" destOrd="0" presId="urn:microsoft.com/office/officeart/2005/8/layout/hierarchy1"/>
    <dgm:cxn modelId="{E8772E86-94AF-4044-9482-2C3B081DDD14}" type="presParOf" srcId="{ABC5424A-2FF7-490A-A1DF-0CE82D841185}" destId="{34BEC984-6831-4606-B7D0-26430F7F51B3}" srcOrd="0" destOrd="0" presId="urn:microsoft.com/office/officeart/2005/8/layout/hierarchy1"/>
    <dgm:cxn modelId="{573D4D69-6B03-4A86-BFC9-14ADC37731BB}" type="presParOf" srcId="{ABC5424A-2FF7-490A-A1DF-0CE82D841185}" destId="{2708A2E2-143D-4EF3-9CD2-1DFD0F05FF0E}" srcOrd="1" destOrd="0" presId="urn:microsoft.com/office/officeart/2005/8/layout/hierarchy1"/>
    <dgm:cxn modelId="{CD008BCE-9DAB-4D79-B55D-150B721938F0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LinFactNeighborX="4739" custLinFactNeighborY="19718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2A5B287C-643F-4851-89AD-FAA82275B1F8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D9C0B4CA-18BF-430D-96A6-9B8092C6636E}" type="presOf" srcId="{E14901F3-B27F-46EB-8C5E-CC7C49F78875}" destId="{0534CEAC-D9C6-4FC3-B63E-29BE2D2EA1AE}" srcOrd="0" destOrd="0" presId="urn:microsoft.com/office/officeart/2005/8/layout/list1"/>
    <dgm:cxn modelId="{62BD27DD-0933-4E74-9F04-393B1AAC40F1}" type="presOf" srcId="{A07FA86F-62DD-489E-8874-79DE78A0F0B4}" destId="{C47166C6-1FE9-4EA3-BED9-5A31EC9CE791}" srcOrd="0" destOrd="0" presId="urn:microsoft.com/office/officeart/2005/8/layout/list1"/>
    <dgm:cxn modelId="{407C2750-1ECC-4CB7-8008-E656FD5790DB}" type="presParOf" srcId="{C47166C6-1FE9-4EA3-BED9-5A31EC9CE791}" destId="{788F9D6C-20FD-4F03-B735-47F3D0419BC3}" srcOrd="0" destOrd="0" presId="urn:microsoft.com/office/officeart/2005/8/layout/list1"/>
    <dgm:cxn modelId="{73BA498E-7815-4BBF-97BD-2195E271D01C}" type="presParOf" srcId="{788F9D6C-20FD-4F03-B735-47F3D0419BC3}" destId="{0534CEAC-D9C6-4FC3-B63E-29BE2D2EA1AE}" srcOrd="0" destOrd="0" presId="urn:microsoft.com/office/officeart/2005/8/layout/list1"/>
    <dgm:cxn modelId="{22F5D2C5-E427-47D6-98A4-B32B6D6EF92B}" type="presParOf" srcId="{788F9D6C-20FD-4F03-B735-47F3D0419BC3}" destId="{0644E4D7-E9D0-46A8-826E-A31806E8DE22}" srcOrd="1" destOrd="0" presId="urn:microsoft.com/office/officeart/2005/8/layout/list1"/>
    <dgm:cxn modelId="{95063D79-3F97-4B40-9D5F-44083AD8EC8B}" type="presParOf" srcId="{C47166C6-1FE9-4EA3-BED9-5A31EC9CE791}" destId="{B179B12E-85C4-4857-BA73-AB89CEBB28D6}" srcOrd="1" destOrd="0" presId="urn:microsoft.com/office/officeart/2005/8/layout/list1"/>
    <dgm:cxn modelId="{FF9B02C1-52C5-45A3-8EBB-3EA89617833D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0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9EBDA013-E066-4305-8BF6-CA24C81DE471}" type="presOf" srcId="{E14901F3-B27F-46EB-8C5E-CC7C49F78875}" destId="{0534CEAC-D9C6-4FC3-B63E-29BE2D2EA1AE}" srcOrd="0" destOrd="0" presId="urn:microsoft.com/office/officeart/2005/8/layout/list1"/>
    <dgm:cxn modelId="{66C9CC56-3C29-4922-AE48-DB71F2B20666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7CCB3191-67F7-4175-8C6E-B7D3094D9E08}" type="presOf" srcId="{A07FA86F-62DD-489E-8874-79DE78A0F0B4}" destId="{C47166C6-1FE9-4EA3-BED9-5A31EC9CE791}" srcOrd="0" destOrd="0" presId="urn:microsoft.com/office/officeart/2005/8/layout/list1"/>
    <dgm:cxn modelId="{968112D9-20A6-4E79-9D2C-BCF4A3D501DB}" type="presParOf" srcId="{C47166C6-1FE9-4EA3-BED9-5A31EC9CE791}" destId="{788F9D6C-20FD-4F03-B735-47F3D0419BC3}" srcOrd="0" destOrd="0" presId="urn:microsoft.com/office/officeart/2005/8/layout/list1"/>
    <dgm:cxn modelId="{E3854432-42B0-44FF-A8A1-FE3C0D8937DE}" type="presParOf" srcId="{788F9D6C-20FD-4F03-B735-47F3D0419BC3}" destId="{0534CEAC-D9C6-4FC3-B63E-29BE2D2EA1AE}" srcOrd="0" destOrd="0" presId="urn:microsoft.com/office/officeart/2005/8/layout/list1"/>
    <dgm:cxn modelId="{500D39B9-0AC1-49BE-B5D6-D240C5675839}" type="presParOf" srcId="{788F9D6C-20FD-4F03-B735-47F3D0419BC3}" destId="{0644E4D7-E9D0-46A8-826E-A31806E8DE22}" srcOrd="1" destOrd="0" presId="urn:microsoft.com/office/officeart/2005/8/layout/list1"/>
    <dgm:cxn modelId="{A3BD068D-95D8-4D6A-A8AA-F994714247ED}" type="presParOf" srcId="{C47166C6-1FE9-4EA3-BED9-5A31EC9CE791}" destId="{B179B12E-85C4-4857-BA73-AB89CEBB28D6}" srcOrd="1" destOrd="0" presId="urn:microsoft.com/office/officeart/2005/8/layout/list1"/>
    <dgm:cxn modelId="{0FB76836-32D8-48C4-B959-F2459DF33BA9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2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8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4C5C8D17-5E3B-4A27-BB72-B1F1419ECD7E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00714B33-E89A-41FA-B27F-EF59C0DFA19A}" type="presOf" srcId="{D3E1818B-672E-489D-8EAD-5FED4D99F953}" destId="{B948BAAC-2AC0-4161-92C5-74B664B1BC79}" srcOrd="0" destOrd="0" presId="urn:microsoft.com/office/officeart/2005/8/layout/hierarchy1"/>
    <dgm:cxn modelId="{674AE572-2056-4597-AF07-221C9EA1F926}" type="presOf" srcId="{7F0A83FE-66A9-45E4-A37B-57C29735FD54}" destId="{8189E00C-A64C-4932-A813-0103FF3F1A3E}" srcOrd="0" destOrd="0" presId="urn:microsoft.com/office/officeart/2005/8/layout/hierarchy1"/>
    <dgm:cxn modelId="{0442C297-DA1E-46F5-B41B-4FF009909631}" type="presOf" srcId="{267D5886-FBBC-44F2-8E70-C5A7D3D818C7}" destId="{B1EC5A2D-7A66-428D-882E-C761F9CDB9D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614BA6F3-6E94-4A02-9E86-DAB5442D55FF}" type="presOf" srcId="{FE9265A4-EB51-4743-ADE3-1C1EE92BDDD8}" destId="{30FB78C5-1134-4991-BC00-BD75FA6FA754}" srcOrd="0" destOrd="0" presId="urn:microsoft.com/office/officeart/2005/8/layout/hierarchy1"/>
    <dgm:cxn modelId="{8492ACF9-4DA8-46C9-BD00-53BBC28BFF7A}" type="presOf" srcId="{2FC17958-902C-4539-A198-0720F6062468}" destId="{2708A2E2-143D-4EF3-9CD2-1DFD0F05FF0E}" srcOrd="0" destOrd="0" presId="urn:microsoft.com/office/officeart/2005/8/layout/hierarchy1"/>
    <dgm:cxn modelId="{9CF35A23-6556-428A-91F0-402C8786E76F}" type="presParOf" srcId="{30FB78C5-1134-4991-BC00-BD75FA6FA754}" destId="{6FB5C266-4478-46B4-A042-520ADE07F67D}" srcOrd="0" destOrd="0" presId="urn:microsoft.com/office/officeart/2005/8/layout/hierarchy1"/>
    <dgm:cxn modelId="{C954C86C-FFBC-4D2A-9548-92ACC61591CD}" type="presParOf" srcId="{6FB5C266-4478-46B4-A042-520ADE07F67D}" destId="{8B8CBDC3-5791-4340-BE2E-A22A02D86520}" srcOrd="0" destOrd="0" presId="urn:microsoft.com/office/officeart/2005/8/layout/hierarchy1"/>
    <dgm:cxn modelId="{D71A28A6-8ED1-4E24-B502-1CEA686A16A7}" type="presParOf" srcId="{8B8CBDC3-5791-4340-BE2E-A22A02D86520}" destId="{704DCB4F-1EA4-42A5-BFF3-A661B2B5B8E4}" srcOrd="0" destOrd="0" presId="urn:microsoft.com/office/officeart/2005/8/layout/hierarchy1"/>
    <dgm:cxn modelId="{B6B387C0-98A9-45E3-BE2A-C802072F662A}" type="presParOf" srcId="{8B8CBDC3-5791-4340-BE2E-A22A02D86520}" destId="{F2BC9EED-9E87-4330-921C-75252A19C8DA}" srcOrd="1" destOrd="0" presId="urn:microsoft.com/office/officeart/2005/8/layout/hierarchy1"/>
    <dgm:cxn modelId="{94E23FA2-FFC3-4AE9-BAA1-EE40C596282B}" type="presParOf" srcId="{6FB5C266-4478-46B4-A042-520ADE07F67D}" destId="{D1C05A7F-F824-4D72-9CFA-035134768667}" srcOrd="1" destOrd="0" presId="urn:microsoft.com/office/officeart/2005/8/layout/hierarchy1"/>
    <dgm:cxn modelId="{33D7224E-18EE-46F9-B56E-2770968BD281}" type="presParOf" srcId="{D1C05A7F-F824-4D72-9CFA-035134768667}" destId="{B1EC5A2D-7A66-428D-882E-C761F9CDB9DE}" srcOrd="0" destOrd="0" presId="urn:microsoft.com/office/officeart/2005/8/layout/hierarchy1"/>
    <dgm:cxn modelId="{1B821942-BE39-4F30-B9E4-ADB825765F71}" type="presParOf" srcId="{D1C05A7F-F824-4D72-9CFA-035134768667}" destId="{77EE1994-46BA-4AAC-B75F-A8CC1281165A}" srcOrd="1" destOrd="0" presId="urn:microsoft.com/office/officeart/2005/8/layout/hierarchy1"/>
    <dgm:cxn modelId="{AD4F9D24-D15A-4241-8860-1DD34AE9AEC2}" type="presParOf" srcId="{77EE1994-46BA-4AAC-B75F-A8CC1281165A}" destId="{A0672F88-90BF-4C42-A7BE-73F652062E5B}" srcOrd="0" destOrd="0" presId="urn:microsoft.com/office/officeart/2005/8/layout/hierarchy1"/>
    <dgm:cxn modelId="{6570E793-654C-4520-9498-96EB5FA20836}" type="presParOf" srcId="{A0672F88-90BF-4C42-A7BE-73F652062E5B}" destId="{FB848A89-D29E-4F8B-8FE6-3B52EB3E00BD}" srcOrd="0" destOrd="0" presId="urn:microsoft.com/office/officeart/2005/8/layout/hierarchy1"/>
    <dgm:cxn modelId="{95C2FB9D-29B2-4956-9C40-C1A133230C0F}" type="presParOf" srcId="{A0672F88-90BF-4C42-A7BE-73F652062E5B}" destId="{8189E00C-A64C-4932-A813-0103FF3F1A3E}" srcOrd="1" destOrd="0" presId="urn:microsoft.com/office/officeart/2005/8/layout/hierarchy1"/>
    <dgm:cxn modelId="{09D61F07-8A71-4072-8228-864686AF2425}" type="presParOf" srcId="{77EE1994-46BA-4AAC-B75F-A8CC1281165A}" destId="{1BFA41FF-984F-49B1-9CD1-9E57AC35F788}" srcOrd="1" destOrd="0" presId="urn:microsoft.com/office/officeart/2005/8/layout/hierarchy1"/>
    <dgm:cxn modelId="{CD2168C8-F9BE-4853-8866-FEC4213010D0}" type="presParOf" srcId="{D1C05A7F-F824-4D72-9CFA-035134768667}" destId="{B948BAAC-2AC0-4161-92C5-74B664B1BC79}" srcOrd="2" destOrd="0" presId="urn:microsoft.com/office/officeart/2005/8/layout/hierarchy1"/>
    <dgm:cxn modelId="{4648AB4E-96AE-4FF0-9A05-61FF2B939C5E}" type="presParOf" srcId="{D1C05A7F-F824-4D72-9CFA-035134768667}" destId="{C30556F0-6616-4ECA-9F77-90DC16E3A2FB}" srcOrd="3" destOrd="0" presId="urn:microsoft.com/office/officeart/2005/8/layout/hierarchy1"/>
    <dgm:cxn modelId="{D27D4D5F-F6EB-44E9-ADFC-BFFE58E3C677}" type="presParOf" srcId="{C30556F0-6616-4ECA-9F77-90DC16E3A2FB}" destId="{ABC5424A-2FF7-490A-A1DF-0CE82D841185}" srcOrd="0" destOrd="0" presId="urn:microsoft.com/office/officeart/2005/8/layout/hierarchy1"/>
    <dgm:cxn modelId="{0DAE9132-BF35-4D7E-9FDA-CAA652FCC769}" type="presParOf" srcId="{ABC5424A-2FF7-490A-A1DF-0CE82D841185}" destId="{34BEC984-6831-4606-B7D0-26430F7F51B3}" srcOrd="0" destOrd="0" presId="urn:microsoft.com/office/officeart/2005/8/layout/hierarchy1"/>
    <dgm:cxn modelId="{0F4C3CD5-F7FC-4DFF-A643-4661F13966A8}" type="presParOf" srcId="{ABC5424A-2FF7-490A-A1DF-0CE82D841185}" destId="{2708A2E2-143D-4EF3-9CD2-1DFD0F05FF0E}" srcOrd="1" destOrd="0" presId="urn:microsoft.com/office/officeart/2005/8/layout/hierarchy1"/>
    <dgm:cxn modelId="{F574E67E-5D26-4C1C-8EE9-27E11913E958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ata22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1B97951E-41F6-4FE6-AD65-A843BC07C59E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168B25B1-CC37-40D8-82D2-29F05F7D3A91}" type="presOf" srcId="{A07FA86F-62DD-489E-8874-79DE78A0F0B4}" destId="{C47166C6-1FE9-4EA3-BED9-5A31EC9CE791}" srcOrd="0" destOrd="0" presId="urn:microsoft.com/office/officeart/2005/8/layout/list1"/>
    <dgm:cxn modelId="{E6D150FB-6B75-49E6-B55A-361CE52C6245}" type="presOf" srcId="{E14901F3-B27F-46EB-8C5E-CC7C49F78875}" destId="{0534CEAC-D9C6-4FC3-B63E-29BE2D2EA1AE}" srcOrd="0" destOrd="0" presId="urn:microsoft.com/office/officeart/2005/8/layout/list1"/>
    <dgm:cxn modelId="{A653413C-AE3A-4E82-9ADF-361B342D1DAA}" type="presParOf" srcId="{C47166C6-1FE9-4EA3-BED9-5A31EC9CE791}" destId="{788F9D6C-20FD-4F03-B735-47F3D0419BC3}" srcOrd="0" destOrd="0" presId="urn:microsoft.com/office/officeart/2005/8/layout/list1"/>
    <dgm:cxn modelId="{E4F178AD-6C8B-4045-A977-5F36AAC916DB}" type="presParOf" srcId="{788F9D6C-20FD-4F03-B735-47F3D0419BC3}" destId="{0534CEAC-D9C6-4FC3-B63E-29BE2D2EA1AE}" srcOrd="0" destOrd="0" presId="urn:microsoft.com/office/officeart/2005/8/layout/list1"/>
    <dgm:cxn modelId="{F1655C9B-B8EE-4C9F-988B-C83A3D933B81}" type="presParOf" srcId="{788F9D6C-20FD-4F03-B735-47F3D0419BC3}" destId="{0644E4D7-E9D0-46A8-826E-A31806E8DE22}" srcOrd="1" destOrd="0" presId="urn:microsoft.com/office/officeart/2005/8/layout/list1"/>
    <dgm:cxn modelId="{B2F09481-FB27-435D-9B93-AFC39AA75C1B}" type="presParOf" srcId="{C47166C6-1FE9-4EA3-BED9-5A31EC9CE791}" destId="{B179B12E-85C4-4857-BA73-AB89CEBB28D6}" srcOrd="1" destOrd="0" presId="urn:microsoft.com/office/officeart/2005/8/layout/list1"/>
    <dgm:cxn modelId="{50C64194-9032-482F-AFCD-86C243ADA610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23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BBA04E6B-01F5-46CA-BFEF-3C0D6A4D445D}" type="presOf" srcId="{A07FA86F-62DD-489E-8874-79DE78A0F0B4}" destId="{C47166C6-1FE9-4EA3-BED9-5A31EC9CE791}" srcOrd="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4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-40196" custLinFactNeighborY="940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41A8940-3B04-4431-821C-116265188E12}" type="presOf" srcId="{7F0A83FE-66A9-45E4-A37B-57C29735FD54}" destId="{8189E00C-A64C-4932-A813-0103FF3F1A3E}" srcOrd="0" destOrd="0" presId="urn:microsoft.com/office/officeart/2005/8/layout/hierarchy1"/>
    <dgm:cxn modelId="{0926C55D-921A-4FEF-8122-0C0614242106}" type="presOf" srcId="{FE9265A4-EB51-4743-ADE3-1C1EE92BDDD8}" destId="{30FB78C5-1134-4991-BC00-BD75FA6FA754}" srcOrd="0" destOrd="0" presId="urn:microsoft.com/office/officeart/2005/8/layout/hierarchy1"/>
    <dgm:cxn modelId="{419D937B-62F7-4DF6-BF3F-E2640E0C6B91}" type="presOf" srcId="{2FC17958-902C-4539-A198-0720F6062468}" destId="{2708A2E2-143D-4EF3-9CD2-1DFD0F05FF0E}" srcOrd="0" destOrd="0" presId="urn:microsoft.com/office/officeart/2005/8/layout/hierarchy1"/>
    <dgm:cxn modelId="{C064897D-CD46-477E-A946-F3161E7A33C4}" type="presOf" srcId="{779CB560-247B-48D0-B4FB-2A763E4AF8AE}" destId="{F2BC9EED-9E87-4330-921C-75252A19C8DA}" srcOrd="0" destOrd="0" presId="urn:microsoft.com/office/officeart/2005/8/layout/hierarchy1"/>
    <dgm:cxn modelId="{2C33C4A6-E6DE-4C40-BE7C-CA3282C2EC08}" type="presOf" srcId="{267D5886-FBBC-44F2-8E70-C5A7D3D818C7}" destId="{B1EC5A2D-7A66-428D-882E-C761F9CDB9D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EFC904C6-98B1-4C7C-B395-D44E85D2A5DC}" type="presOf" srcId="{D3E1818B-672E-489D-8EAD-5FED4D99F953}" destId="{B948BAAC-2AC0-4161-92C5-74B664B1BC79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8500183-1928-4C15-B1BE-CD5A63E403A8}" type="presParOf" srcId="{30FB78C5-1134-4991-BC00-BD75FA6FA754}" destId="{6FB5C266-4478-46B4-A042-520ADE07F67D}" srcOrd="0" destOrd="0" presId="urn:microsoft.com/office/officeart/2005/8/layout/hierarchy1"/>
    <dgm:cxn modelId="{91F39788-E7A0-4B57-8395-9271F4C26BD8}" type="presParOf" srcId="{6FB5C266-4478-46B4-A042-520ADE07F67D}" destId="{8B8CBDC3-5791-4340-BE2E-A22A02D86520}" srcOrd="0" destOrd="0" presId="urn:microsoft.com/office/officeart/2005/8/layout/hierarchy1"/>
    <dgm:cxn modelId="{0388BE67-4727-4047-8EF6-F01EE5805545}" type="presParOf" srcId="{8B8CBDC3-5791-4340-BE2E-A22A02D86520}" destId="{704DCB4F-1EA4-42A5-BFF3-A661B2B5B8E4}" srcOrd="0" destOrd="0" presId="urn:microsoft.com/office/officeart/2005/8/layout/hierarchy1"/>
    <dgm:cxn modelId="{B54994B5-D7D8-4B9F-8D19-0E15D68A0198}" type="presParOf" srcId="{8B8CBDC3-5791-4340-BE2E-A22A02D86520}" destId="{F2BC9EED-9E87-4330-921C-75252A19C8DA}" srcOrd="1" destOrd="0" presId="urn:microsoft.com/office/officeart/2005/8/layout/hierarchy1"/>
    <dgm:cxn modelId="{8F06515D-8483-4C19-B692-A904BA80AA81}" type="presParOf" srcId="{6FB5C266-4478-46B4-A042-520ADE07F67D}" destId="{D1C05A7F-F824-4D72-9CFA-035134768667}" srcOrd="1" destOrd="0" presId="urn:microsoft.com/office/officeart/2005/8/layout/hierarchy1"/>
    <dgm:cxn modelId="{F276F0E6-AA65-4A29-ADA8-8910EBB18312}" type="presParOf" srcId="{D1C05A7F-F824-4D72-9CFA-035134768667}" destId="{B1EC5A2D-7A66-428D-882E-C761F9CDB9DE}" srcOrd="0" destOrd="0" presId="urn:microsoft.com/office/officeart/2005/8/layout/hierarchy1"/>
    <dgm:cxn modelId="{C5DE0D8E-1B80-4434-9C04-9614B44E6234}" type="presParOf" srcId="{D1C05A7F-F824-4D72-9CFA-035134768667}" destId="{77EE1994-46BA-4AAC-B75F-A8CC1281165A}" srcOrd="1" destOrd="0" presId="urn:microsoft.com/office/officeart/2005/8/layout/hierarchy1"/>
    <dgm:cxn modelId="{E4C70484-C1BC-488C-9610-C0487E512518}" type="presParOf" srcId="{77EE1994-46BA-4AAC-B75F-A8CC1281165A}" destId="{A0672F88-90BF-4C42-A7BE-73F652062E5B}" srcOrd="0" destOrd="0" presId="urn:microsoft.com/office/officeart/2005/8/layout/hierarchy1"/>
    <dgm:cxn modelId="{BFF5BFEE-9031-4A78-9719-ABBA94342BE4}" type="presParOf" srcId="{A0672F88-90BF-4C42-A7BE-73F652062E5B}" destId="{FB848A89-D29E-4F8B-8FE6-3B52EB3E00BD}" srcOrd="0" destOrd="0" presId="urn:microsoft.com/office/officeart/2005/8/layout/hierarchy1"/>
    <dgm:cxn modelId="{F7C76366-EB7D-4376-8A46-29AC05FE1E0C}" type="presParOf" srcId="{A0672F88-90BF-4C42-A7BE-73F652062E5B}" destId="{8189E00C-A64C-4932-A813-0103FF3F1A3E}" srcOrd="1" destOrd="0" presId="urn:microsoft.com/office/officeart/2005/8/layout/hierarchy1"/>
    <dgm:cxn modelId="{D7487439-D526-41CB-9078-02AC9C15C269}" type="presParOf" srcId="{77EE1994-46BA-4AAC-B75F-A8CC1281165A}" destId="{1BFA41FF-984F-49B1-9CD1-9E57AC35F788}" srcOrd="1" destOrd="0" presId="urn:microsoft.com/office/officeart/2005/8/layout/hierarchy1"/>
    <dgm:cxn modelId="{7E7ECBBD-4EC6-4732-AECF-9BD96D2F718B}" type="presParOf" srcId="{D1C05A7F-F824-4D72-9CFA-035134768667}" destId="{B948BAAC-2AC0-4161-92C5-74B664B1BC79}" srcOrd="2" destOrd="0" presId="urn:microsoft.com/office/officeart/2005/8/layout/hierarchy1"/>
    <dgm:cxn modelId="{04048E42-3A80-4892-9429-DC9265052B8D}" type="presParOf" srcId="{D1C05A7F-F824-4D72-9CFA-035134768667}" destId="{C30556F0-6616-4ECA-9F77-90DC16E3A2FB}" srcOrd="3" destOrd="0" presId="urn:microsoft.com/office/officeart/2005/8/layout/hierarchy1"/>
    <dgm:cxn modelId="{66B6547A-7A11-488A-B058-8F9007D8A7B6}" type="presParOf" srcId="{C30556F0-6616-4ECA-9F77-90DC16E3A2FB}" destId="{ABC5424A-2FF7-490A-A1DF-0CE82D841185}" srcOrd="0" destOrd="0" presId="urn:microsoft.com/office/officeart/2005/8/layout/hierarchy1"/>
    <dgm:cxn modelId="{EED013B3-A4BD-4EFA-B27F-845E91CCA858}" type="presParOf" srcId="{ABC5424A-2FF7-490A-A1DF-0CE82D841185}" destId="{34BEC984-6831-4606-B7D0-26430F7F51B3}" srcOrd="0" destOrd="0" presId="urn:microsoft.com/office/officeart/2005/8/layout/hierarchy1"/>
    <dgm:cxn modelId="{9780D09B-AB4D-4772-B2D3-D61D0F0E658B}" type="presParOf" srcId="{ABC5424A-2FF7-490A-A1DF-0CE82D841185}" destId="{2708A2E2-143D-4EF3-9CD2-1DFD0F05FF0E}" srcOrd="1" destOrd="0" presId="urn:microsoft.com/office/officeart/2005/8/layout/hierarchy1"/>
    <dgm:cxn modelId="{867EE330-342D-4959-A5F8-7E18D0322E98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5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-40196" custLinFactNeighborY="940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E4E14619-F775-46D3-B76C-BFA991A6106A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C71BCB49-413A-4B25-B44F-28717A786611}" type="presOf" srcId="{7F0A83FE-66A9-45E4-A37B-57C29735FD54}" destId="{8189E00C-A64C-4932-A813-0103FF3F1A3E}" srcOrd="0" destOrd="0" presId="urn:microsoft.com/office/officeart/2005/8/layout/hierarchy1"/>
    <dgm:cxn modelId="{61212D63-7559-4210-A8B8-1F36D9E5760E}" type="presOf" srcId="{FE9265A4-EB51-4743-ADE3-1C1EE92BDDD8}" destId="{30FB78C5-1134-4991-BC00-BD75FA6FA754}" srcOrd="0" destOrd="0" presId="urn:microsoft.com/office/officeart/2005/8/layout/hierarchy1"/>
    <dgm:cxn modelId="{88FC806C-0CAF-4EDF-A554-A563E7190486}" type="presOf" srcId="{D3E1818B-672E-489D-8EAD-5FED4D99F953}" destId="{B948BAAC-2AC0-4161-92C5-74B664B1BC79}" srcOrd="0" destOrd="0" presId="urn:microsoft.com/office/officeart/2005/8/layout/hierarchy1"/>
    <dgm:cxn modelId="{59131380-DC22-4BAF-BF33-BC2D8E3F5552}" type="presOf" srcId="{267D5886-FBBC-44F2-8E70-C5A7D3D818C7}" destId="{B1EC5A2D-7A66-428D-882E-C761F9CDB9DE}" srcOrd="0" destOrd="0" presId="urn:microsoft.com/office/officeart/2005/8/layout/hierarchy1"/>
    <dgm:cxn modelId="{807116A9-76CB-40E7-A168-E81E3A325404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6650D2D-B33C-49D4-836A-C0D9D646C066}" type="presParOf" srcId="{30FB78C5-1134-4991-BC00-BD75FA6FA754}" destId="{6FB5C266-4478-46B4-A042-520ADE07F67D}" srcOrd="0" destOrd="0" presId="urn:microsoft.com/office/officeart/2005/8/layout/hierarchy1"/>
    <dgm:cxn modelId="{E58D6406-E8D3-4942-A432-A87886FE6DA6}" type="presParOf" srcId="{6FB5C266-4478-46B4-A042-520ADE07F67D}" destId="{8B8CBDC3-5791-4340-BE2E-A22A02D86520}" srcOrd="0" destOrd="0" presId="urn:microsoft.com/office/officeart/2005/8/layout/hierarchy1"/>
    <dgm:cxn modelId="{B425E6AA-1AE7-42F2-9453-26C0DF9CEF59}" type="presParOf" srcId="{8B8CBDC3-5791-4340-BE2E-A22A02D86520}" destId="{704DCB4F-1EA4-42A5-BFF3-A661B2B5B8E4}" srcOrd="0" destOrd="0" presId="urn:microsoft.com/office/officeart/2005/8/layout/hierarchy1"/>
    <dgm:cxn modelId="{D5B39A19-45F4-458C-8634-9494791E4424}" type="presParOf" srcId="{8B8CBDC3-5791-4340-BE2E-A22A02D86520}" destId="{F2BC9EED-9E87-4330-921C-75252A19C8DA}" srcOrd="1" destOrd="0" presId="urn:microsoft.com/office/officeart/2005/8/layout/hierarchy1"/>
    <dgm:cxn modelId="{3EB9B4DD-7567-47F8-AD81-4A4A2012C3B0}" type="presParOf" srcId="{6FB5C266-4478-46B4-A042-520ADE07F67D}" destId="{D1C05A7F-F824-4D72-9CFA-035134768667}" srcOrd="1" destOrd="0" presId="urn:microsoft.com/office/officeart/2005/8/layout/hierarchy1"/>
    <dgm:cxn modelId="{F852B917-25EA-4A43-9296-017C4A6A17CE}" type="presParOf" srcId="{D1C05A7F-F824-4D72-9CFA-035134768667}" destId="{B1EC5A2D-7A66-428D-882E-C761F9CDB9DE}" srcOrd="0" destOrd="0" presId="urn:microsoft.com/office/officeart/2005/8/layout/hierarchy1"/>
    <dgm:cxn modelId="{AC3EAA9C-0DA6-432D-AFDD-B361B22E9642}" type="presParOf" srcId="{D1C05A7F-F824-4D72-9CFA-035134768667}" destId="{77EE1994-46BA-4AAC-B75F-A8CC1281165A}" srcOrd="1" destOrd="0" presId="urn:microsoft.com/office/officeart/2005/8/layout/hierarchy1"/>
    <dgm:cxn modelId="{6B754C06-2ABB-453B-BB23-ECE35BA475C7}" type="presParOf" srcId="{77EE1994-46BA-4AAC-B75F-A8CC1281165A}" destId="{A0672F88-90BF-4C42-A7BE-73F652062E5B}" srcOrd="0" destOrd="0" presId="urn:microsoft.com/office/officeart/2005/8/layout/hierarchy1"/>
    <dgm:cxn modelId="{BE70B450-ACD1-499E-84C3-1CCF5FC456FB}" type="presParOf" srcId="{A0672F88-90BF-4C42-A7BE-73F652062E5B}" destId="{FB848A89-D29E-4F8B-8FE6-3B52EB3E00BD}" srcOrd="0" destOrd="0" presId="urn:microsoft.com/office/officeart/2005/8/layout/hierarchy1"/>
    <dgm:cxn modelId="{8BF3F06B-9003-4688-BD67-329D33B8B444}" type="presParOf" srcId="{A0672F88-90BF-4C42-A7BE-73F652062E5B}" destId="{8189E00C-A64C-4932-A813-0103FF3F1A3E}" srcOrd="1" destOrd="0" presId="urn:microsoft.com/office/officeart/2005/8/layout/hierarchy1"/>
    <dgm:cxn modelId="{B1B7FCC6-A73B-4958-A40B-C3BF23E8579E}" type="presParOf" srcId="{77EE1994-46BA-4AAC-B75F-A8CC1281165A}" destId="{1BFA41FF-984F-49B1-9CD1-9E57AC35F788}" srcOrd="1" destOrd="0" presId="urn:microsoft.com/office/officeart/2005/8/layout/hierarchy1"/>
    <dgm:cxn modelId="{21FFD9AC-917A-4D10-AB68-E6E120AEA92C}" type="presParOf" srcId="{D1C05A7F-F824-4D72-9CFA-035134768667}" destId="{B948BAAC-2AC0-4161-92C5-74B664B1BC79}" srcOrd="2" destOrd="0" presId="urn:microsoft.com/office/officeart/2005/8/layout/hierarchy1"/>
    <dgm:cxn modelId="{49A1F147-0BFA-4570-92A7-F350B844D40D}" type="presParOf" srcId="{D1C05A7F-F824-4D72-9CFA-035134768667}" destId="{C30556F0-6616-4ECA-9F77-90DC16E3A2FB}" srcOrd="3" destOrd="0" presId="urn:microsoft.com/office/officeart/2005/8/layout/hierarchy1"/>
    <dgm:cxn modelId="{5FD1B17E-B72F-4136-9483-D9E91D7F4989}" type="presParOf" srcId="{C30556F0-6616-4ECA-9F77-90DC16E3A2FB}" destId="{ABC5424A-2FF7-490A-A1DF-0CE82D841185}" srcOrd="0" destOrd="0" presId="urn:microsoft.com/office/officeart/2005/8/layout/hierarchy1"/>
    <dgm:cxn modelId="{D84AFA71-AC63-4852-8365-7484E4471E04}" type="presParOf" srcId="{ABC5424A-2FF7-490A-A1DF-0CE82D841185}" destId="{34BEC984-6831-4606-B7D0-26430F7F51B3}" srcOrd="0" destOrd="0" presId="urn:microsoft.com/office/officeart/2005/8/layout/hierarchy1"/>
    <dgm:cxn modelId="{CAAE22E0-674E-472E-9582-8B6FDD31D301}" type="presParOf" srcId="{ABC5424A-2FF7-490A-A1DF-0CE82D841185}" destId="{2708A2E2-143D-4EF3-9CD2-1DFD0F05FF0E}" srcOrd="1" destOrd="0" presId="urn:microsoft.com/office/officeart/2005/8/layout/hierarchy1"/>
    <dgm:cxn modelId="{2F3600DB-8918-48E6-A071-54F58C9370CF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26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-40196" custLinFactNeighborY="940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F2580B1B-1DE1-4FEC-91FE-9039C50BAAA1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107AFF3D-9054-46EF-A3A2-638FBCFB1853}" type="presOf" srcId="{D3E1818B-672E-489D-8EAD-5FED4D99F953}" destId="{B948BAAC-2AC0-4161-92C5-74B664B1BC79}" srcOrd="0" destOrd="0" presId="urn:microsoft.com/office/officeart/2005/8/layout/hierarchy1"/>
    <dgm:cxn modelId="{3D789341-8843-40D8-8A83-128536706ADD}" type="presOf" srcId="{267D5886-FBBC-44F2-8E70-C5A7D3D818C7}" destId="{B1EC5A2D-7A66-428D-882E-C761F9CDB9DE}" srcOrd="0" destOrd="0" presId="urn:microsoft.com/office/officeart/2005/8/layout/hierarchy1"/>
    <dgm:cxn modelId="{ACEEB169-DD8F-4A1B-9C48-765150E70D80}" type="presOf" srcId="{779CB560-247B-48D0-B4FB-2A763E4AF8AE}" destId="{F2BC9EED-9E87-4330-921C-75252A19C8DA}" srcOrd="0" destOrd="0" presId="urn:microsoft.com/office/officeart/2005/8/layout/hierarchy1"/>
    <dgm:cxn modelId="{3D39658B-E10A-4E48-A8E8-CEDDDDA8DACE}" type="presOf" srcId="{7F0A83FE-66A9-45E4-A37B-57C29735FD54}" destId="{8189E00C-A64C-4932-A813-0103FF3F1A3E}" srcOrd="0" destOrd="0" presId="urn:microsoft.com/office/officeart/2005/8/layout/hierarchy1"/>
    <dgm:cxn modelId="{0BA4FC97-269C-46BF-BA5E-899C86B2459A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9F1F2F68-8DD9-41E9-8799-C82170E056D5}" type="presParOf" srcId="{30FB78C5-1134-4991-BC00-BD75FA6FA754}" destId="{6FB5C266-4478-46B4-A042-520ADE07F67D}" srcOrd="0" destOrd="0" presId="urn:microsoft.com/office/officeart/2005/8/layout/hierarchy1"/>
    <dgm:cxn modelId="{2BB7B950-66A2-4403-9D5E-F368B543D8F6}" type="presParOf" srcId="{6FB5C266-4478-46B4-A042-520ADE07F67D}" destId="{8B8CBDC3-5791-4340-BE2E-A22A02D86520}" srcOrd="0" destOrd="0" presId="urn:microsoft.com/office/officeart/2005/8/layout/hierarchy1"/>
    <dgm:cxn modelId="{84E6E6D4-6A81-49ED-AC13-65877D140367}" type="presParOf" srcId="{8B8CBDC3-5791-4340-BE2E-A22A02D86520}" destId="{704DCB4F-1EA4-42A5-BFF3-A661B2B5B8E4}" srcOrd="0" destOrd="0" presId="urn:microsoft.com/office/officeart/2005/8/layout/hierarchy1"/>
    <dgm:cxn modelId="{CF5A89F4-C90B-4947-B28A-A7861A0FDAA2}" type="presParOf" srcId="{8B8CBDC3-5791-4340-BE2E-A22A02D86520}" destId="{F2BC9EED-9E87-4330-921C-75252A19C8DA}" srcOrd="1" destOrd="0" presId="urn:microsoft.com/office/officeart/2005/8/layout/hierarchy1"/>
    <dgm:cxn modelId="{3F141A9E-E77A-4A6C-B414-A40E1D2D3D9B}" type="presParOf" srcId="{6FB5C266-4478-46B4-A042-520ADE07F67D}" destId="{D1C05A7F-F824-4D72-9CFA-035134768667}" srcOrd="1" destOrd="0" presId="urn:microsoft.com/office/officeart/2005/8/layout/hierarchy1"/>
    <dgm:cxn modelId="{4E3B1494-86E9-410D-8EF4-75466ED3F8D6}" type="presParOf" srcId="{D1C05A7F-F824-4D72-9CFA-035134768667}" destId="{B1EC5A2D-7A66-428D-882E-C761F9CDB9DE}" srcOrd="0" destOrd="0" presId="urn:microsoft.com/office/officeart/2005/8/layout/hierarchy1"/>
    <dgm:cxn modelId="{96E3A5B2-AD35-49F8-96F5-C8B3C4E0D871}" type="presParOf" srcId="{D1C05A7F-F824-4D72-9CFA-035134768667}" destId="{77EE1994-46BA-4AAC-B75F-A8CC1281165A}" srcOrd="1" destOrd="0" presId="urn:microsoft.com/office/officeart/2005/8/layout/hierarchy1"/>
    <dgm:cxn modelId="{19317F81-A9CD-4B06-A496-BA69195179C9}" type="presParOf" srcId="{77EE1994-46BA-4AAC-B75F-A8CC1281165A}" destId="{A0672F88-90BF-4C42-A7BE-73F652062E5B}" srcOrd="0" destOrd="0" presId="urn:microsoft.com/office/officeart/2005/8/layout/hierarchy1"/>
    <dgm:cxn modelId="{F3DD0906-2056-49B7-A46D-4CCB0D3CAC8A}" type="presParOf" srcId="{A0672F88-90BF-4C42-A7BE-73F652062E5B}" destId="{FB848A89-D29E-4F8B-8FE6-3B52EB3E00BD}" srcOrd="0" destOrd="0" presId="urn:microsoft.com/office/officeart/2005/8/layout/hierarchy1"/>
    <dgm:cxn modelId="{664F3953-AA90-4E56-88B6-9C79F6BA597A}" type="presParOf" srcId="{A0672F88-90BF-4C42-A7BE-73F652062E5B}" destId="{8189E00C-A64C-4932-A813-0103FF3F1A3E}" srcOrd="1" destOrd="0" presId="urn:microsoft.com/office/officeart/2005/8/layout/hierarchy1"/>
    <dgm:cxn modelId="{116D87F2-CB61-4440-8036-53D345615DB6}" type="presParOf" srcId="{77EE1994-46BA-4AAC-B75F-A8CC1281165A}" destId="{1BFA41FF-984F-49B1-9CD1-9E57AC35F788}" srcOrd="1" destOrd="0" presId="urn:microsoft.com/office/officeart/2005/8/layout/hierarchy1"/>
    <dgm:cxn modelId="{A7DEFC4F-E2A9-40BE-86B0-9952AE20B4A6}" type="presParOf" srcId="{D1C05A7F-F824-4D72-9CFA-035134768667}" destId="{B948BAAC-2AC0-4161-92C5-74B664B1BC79}" srcOrd="2" destOrd="0" presId="urn:microsoft.com/office/officeart/2005/8/layout/hierarchy1"/>
    <dgm:cxn modelId="{7A2360DF-2FC1-494A-B852-87F89B17ADC7}" type="presParOf" srcId="{D1C05A7F-F824-4D72-9CFA-035134768667}" destId="{C30556F0-6616-4ECA-9F77-90DC16E3A2FB}" srcOrd="3" destOrd="0" presId="urn:microsoft.com/office/officeart/2005/8/layout/hierarchy1"/>
    <dgm:cxn modelId="{0741332D-F315-4519-A4BA-5C2A9E0D66DF}" type="presParOf" srcId="{C30556F0-6616-4ECA-9F77-90DC16E3A2FB}" destId="{ABC5424A-2FF7-490A-A1DF-0CE82D841185}" srcOrd="0" destOrd="0" presId="urn:microsoft.com/office/officeart/2005/8/layout/hierarchy1"/>
    <dgm:cxn modelId="{74F9D2DB-6543-4160-8B14-EF7C06C871E6}" type="presParOf" srcId="{ABC5424A-2FF7-490A-A1DF-0CE82D841185}" destId="{34BEC984-6831-4606-B7D0-26430F7F51B3}" srcOrd="0" destOrd="0" presId="urn:microsoft.com/office/officeart/2005/8/layout/hierarchy1"/>
    <dgm:cxn modelId="{D777F9D7-DC2B-4467-BD68-6C759340AE17}" type="presParOf" srcId="{ABC5424A-2FF7-490A-A1DF-0CE82D841185}" destId="{2708A2E2-143D-4EF3-9CD2-1DFD0F05FF0E}" srcOrd="1" destOrd="0" presId="urn:microsoft.com/office/officeart/2005/8/layout/hierarchy1"/>
    <dgm:cxn modelId="{9CC8569E-E40C-4D9F-B937-D4D9FF0ACD0E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2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-40196" custLinFactNeighborY="940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12F7FE15-5620-44CE-8C63-8F3A0AE0E181}" type="presOf" srcId="{D3E1818B-672E-489D-8EAD-5FED4D99F953}" destId="{B948BAAC-2AC0-4161-92C5-74B664B1BC79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19EE006A-E88E-4195-8401-48935FEC3F24}" type="presOf" srcId="{FE9265A4-EB51-4743-ADE3-1C1EE92BDDD8}" destId="{30FB78C5-1134-4991-BC00-BD75FA6FA754}" srcOrd="0" destOrd="0" presId="urn:microsoft.com/office/officeart/2005/8/layout/hierarchy1"/>
    <dgm:cxn modelId="{F90A54A7-7391-4235-B7E0-B610B8C1EE0E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772DF7B3-289D-4E69-BED5-A3CE29ED4187}" type="presOf" srcId="{7F0A83FE-66A9-45E4-A37B-57C29735FD54}" destId="{8189E00C-A64C-4932-A813-0103FF3F1A3E}" srcOrd="0" destOrd="0" presId="urn:microsoft.com/office/officeart/2005/8/layout/hierarchy1"/>
    <dgm:cxn modelId="{35E0CFBC-E30E-463F-8F9C-11E1B071E4FD}" type="presOf" srcId="{267D5886-FBBC-44F2-8E70-C5A7D3D818C7}" destId="{B1EC5A2D-7A66-428D-882E-C761F9CDB9DE}" srcOrd="0" destOrd="0" presId="urn:microsoft.com/office/officeart/2005/8/layout/hierarchy1"/>
    <dgm:cxn modelId="{F2AB89BE-8C21-49BE-8895-5C460BA5EDB2}" type="presOf" srcId="{779CB560-247B-48D0-B4FB-2A763E4AF8AE}" destId="{F2BC9EED-9E87-4330-921C-75252A19C8DA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98AD8F8B-B7AD-4848-A8BD-F1CF70A2A75A}" type="presParOf" srcId="{30FB78C5-1134-4991-BC00-BD75FA6FA754}" destId="{6FB5C266-4478-46B4-A042-520ADE07F67D}" srcOrd="0" destOrd="0" presId="urn:microsoft.com/office/officeart/2005/8/layout/hierarchy1"/>
    <dgm:cxn modelId="{2CB94A63-9771-4397-924B-4E5DC33CECDA}" type="presParOf" srcId="{6FB5C266-4478-46B4-A042-520ADE07F67D}" destId="{8B8CBDC3-5791-4340-BE2E-A22A02D86520}" srcOrd="0" destOrd="0" presId="urn:microsoft.com/office/officeart/2005/8/layout/hierarchy1"/>
    <dgm:cxn modelId="{534FFC04-C23B-4220-9F3B-388C64B388EB}" type="presParOf" srcId="{8B8CBDC3-5791-4340-BE2E-A22A02D86520}" destId="{704DCB4F-1EA4-42A5-BFF3-A661B2B5B8E4}" srcOrd="0" destOrd="0" presId="urn:microsoft.com/office/officeart/2005/8/layout/hierarchy1"/>
    <dgm:cxn modelId="{694B55B5-EF2B-4CEB-8220-ECE65A08B739}" type="presParOf" srcId="{8B8CBDC3-5791-4340-BE2E-A22A02D86520}" destId="{F2BC9EED-9E87-4330-921C-75252A19C8DA}" srcOrd="1" destOrd="0" presId="urn:microsoft.com/office/officeart/2005/8/layout/hierarchy1"/>
    <dgm:cxn modelId="{130C90F1-D342-4F85-9CF8-12406C7FBDE3}" type="presParOf" srcId="{6FB5C266-4478-46B4-A042-520ADE07F67D}" destId="{D1C05A7F-F824-4D72-9CFA-035134768667}" srcOrd="1" destOrd="0" presId="urn:microsoft.com/office/officeart/2005/8/layout/hierarchy1"/>
    <dgm:cxn modelId="{731B6834-BFBC-4C03-8186-164924D0EE71}" type="presParOf" srcId="{D1C05A7F-F824-4D72-9CFA-035134768667}" destId="{B1EC5A2D-7A66-428D-882E-C761F9CDB9DE}" srcOrd="0" destOrd="0" presId="urn:microsoft.com/office/officeart/2005/8/layout/hierarchy1"/>
    <dgm:cxn modelId="{1B5A9A27-61D8-481E-BA8E-F1F333943A06}" type="presParOf" srcId="{D1C05A7F-F824-4D72-9CFA-035134768667}" destId="{77EE1994-46BA-4AAC-B75F-A8CC1281165A}" srcOrd="1" destOrd="0" presId="urn:microsoft.com/office/officeart/2005/8/layout/hierarchy1"/>
    <dgm:cxn modelId="{DB7F42E7-592D-4F85-AC61-D2DD8F1678D1}" type="presParOf" srcId="{77EE1994-46BA-4AAC-B75F-A8CC1281165A}" destId="{A0672F88-90BF-4C42-A7BE-73F652062E5B}" srcOrd="0" destOrd="0" presId="urn:microsoft.com/office/officeart/2005/8/layout/hierarchy1"/>
    <dgm:cxn modelId="{268A58DA-35E5-4D3F-94FB-D47792837C66}" type="presParOf" srcId="{A0672F88-90BF-4C42-A7BE-73F652062E5B}" destId="{FB848A89-D29E-4F8B-8FE6-3B52EB3E00BD}" srcOrd="0" destOrd="0" presId="urn:microsoft.com/office/officeart/2005/8/layout/hierarchy1"/>
    <dgm:cxn modelId="{1639CBA2-3F7A-4C90-AD24-7F5D5A7193EB}" type="presParOf" srcId="{A0672F88-90BF-4C42-A7BE-73F652062E5B}" destId="{8189E00C-A64C-4932-A813-0103FF3F1A3E}" srcOrd="1" destOrd="0" presId="urn:microsoft.com/office/officeart/2005/8/layout/hierarchy1"/>
    <dgm:cxn modelId="{2DACC44A-B244-40D0-A3B1-BEEE9204FA63}" type="presParOf" srcId="{77EE1994-46BA-4AAC-B75F-A8CC1281165A}" destId="{1BFA41FF-984F-49B1-9CD1-9E57AC35F788}" srcOrd="1" destOrd="0" presId="urn:microsoft.com/office/officeart/2005/8/layout/hierarchy1"/>
    <dgm:cxn modelId="{A4CAF58D-3669-4091-B091-072197506CD2}" type="presParOf" srcId="{D1C05A7F-F824-4D72-9CFA-035134768667}" destId="{B948BAAC-2AC0-4161-92C5-74B664B1BC79}" srcOrd="2" destOrd="0" presId="urn:microsoft.com/office/officeart/2005/8/layout/hierarchy1"/>
    <dgm:cxn modelId="{879D9B83-846E-41F9-8FFC-328F552FD5DE}" type="presParOf" srcId="{D1C05A7F-F824-4D72-9CFA-035134768667}" destId="{C30556F0-6616-4ECA-9F77-90DC16E3A2FB}" srcOrd="3" destOrd="0" presId="urn:microsoft.com/office/officeart/2005/8/layout/hierarchy1"/>
    <dgm:cxn modelId="{6E7904C3-60A7-4C77-BD4A-F81A03693524}" type="presParOf" srcId="{C30556F0-6616-4ECA-9F77-90DC16E3A2FB}" destId="{ABC5424A-2FF7-490A-A1DF-0CE82D841185}" srcOrd="0" destOrd="0" presId="urn:microsoft.com/office/officeart/2005/8/layout/hierarchy1"/>
    <dgm:cxn modelId="{F1E22A19-0482-4BBD-B509-7A60AA8CE7C2}" type="presParOf" srcId="{ABC5424A-2FF7-490A-A1DF-0CE82D841185}" destId="{34BEC984-6831-4606-B7D0-26430F7F51B3}" srcOrd="0" destOrd="0" presId="urn:microsoft.com/office/officeart/2005/8/layout/hierarchy1"/>
    <dgm:cxn modelId="{E2320F65-B29B-4FEC-AEE8-6CDCA06BCA83}" type="presParOf" srcId="{ABC5424A-2FF7-490A-A1DF-0CE82D841185}" destId="{2708A2E2-143D-4EF3-9CD2-1DFD0F05FF0E}" srcOrd="1" destOrd="0" presId="urn:microsoft.com/office/officeart/2005/8/layout/hierarchy1"/>
    <dgm:cxn modelId="{90A63223-C2A6-4C85-8269-FB9FCB46248A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28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-40196" custLinFactNeighborY="940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5C1DC0E-D8C0-415F-944F-9D8842BB9A42}" type="presOf" srcId="{267D5886-FBBC-44F2-8E70-C5A7D3D818C7}" destId="{B1EC5A2D-7A66-428D-882E-C761F9CDB9D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22846923-016B-41EE-848C-5542912167FD}" type="presOf" srcId="{7F0A83FE-66A9-45E4-A37B-57C29735FD54}" destId="{8189E00C-A64C-4932-A813-0103FF3F1A3E}" srcOrd="0" destOrd="0" presId="urn:microsoft.com/office/officeart/2005/8/layout/hierarchy1"/>
    <dgm:cxn modelId="{A7F1714E-6546-466C-9B00-AE141E1AAED4}" type="presOf" srcId="{2FC17958-902C-4539-A198-0720F6062468}" destId="{2708A2E2-143D-4EF3-9CD2-1DFD0F05FF0E}" srcOrd="0" destOrd="0" presId="urn:microsoft.com/office/officeart/2005/8/layout/hierarchy1"/>
    <dgm:cxn modelId="{B0481088-F8FC-4D24-AEB4-A6D435548B43}" type="presOf" srcId="{779CB560-247B-48D0-B4FB-2A763E4AF8AE}" destId="{F2BC9EED-9E87-4330-921C-75252A19C8DA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163011BD-0B02-4808-8066-C916C05D2A28}" type="presOf" srcId="{D3E1818B-672E-489D-8EAD-5FED4D99F953}" destId="{B948BAAC-2AC0-4161-92C5-74B664B1BC79}" srcOrd="0" destOrd="0" presId="urn:microsoft.com/office/officeart/2005/8/layout/hierarchy1"/>
    <dgm:cxn modelId="{595640DE-FEFA-47CE-9B71-1DA50C32C79C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BA777122-35EF-4B4A-B3E8-CC0C40A57223}" type="presParOf" srcId="{30FB78C5-1134-4991-BC00-BD75FA6FA754}" destId="{6FB5C266-4478-46B4-A042-520ADE07F67D}" srcOrd="0" destOrd="0" presId="urn:microsoft.com/office/officeart/2005/8/layout/hierarchy1"/>
    <dgm:cxn modelId="{4EBA60AB-404B-4841-A45E-A5C129226A61}" type="presParOf" srcId="{6FB5C266-4478-46B4-A042-520ADE07F67D}" destId="{8B8CBDC3-5791-4340-BE2E-A22A02D86520}" srcOrd="0" destOrd="0" presId="urn:microsoft.com/office/officeart/2005/8/layout/hierarchy1"/>
    <dgm:cxn modelId="{FD6AFACC-CCEA-4B86-A509-4D18711F2FD8}" type="presParOf" srcId="{8B8CBDC3-5791-4340-BE2E-A22A02D86520}" destId="{704DCB4F-1EA4-42A5-BFF3-A661B2B5B8E4}" srcOrd="0" destOrd="0" presId="urn:microsoft.com/office/officeart/2005/8/layout/hierarchy1"/>
    <dgm:cxn modelId="{01A4C358-01F9-4B11-90D5-5D93BE3353CE}" type="presParOf" srcId="{8B8CBDC3-5791-4340-BE2E-A22A02D86520}" destId="{F2BC9EED-9E87-4330-921C-75252A19C8DA}" srcOrd="1" destOrd="0" presId="urn:microsoft.com/office/officeart/2005/8/layout/hierarchy1"/>
    <dgm:cxn modelId="{271AD4CE-3F98-4BE8-92B7-9626503ECAE8}" type="presParOf" srcId="{6FB5C266-4478-46B4-A042-520ADE07F67D}" destId="{D1C05A7F-F824-4D72-9CFA-035134768667}" srcOrd="1" destOrd="0" presId="urn:microsoft.com/office/officeart/2005/8/layout/hierarchy1"/>
    <dgm:cxn modelId="{7BC5A1E3-F9F1-406D-A138-45EE5A9303B2}" type="presParOf" srcId="{D1C05A7F-F824-4D72-9CFA-035134768667}" destId="{B1EC5A2D-7A66-428D-882E-C761F9CDB9DE}" srcOrd="0" destOrd="0" presId="urn:microsoft.com/office/officeart/2005/8/layout/hierarchy1"/>
    <dgm:cxn modelId="{7117EBE1-80D4-4ABA-9C5D-FECD3D5624D8}" type="presParOf" srcId="{D1C05A7F-F824-4D72-9CFA-035134768667}" destId="{77EE1994-46BA-4AAC-B75F-A8CC1281165A}" srcOrd="1" destOrd="0" presId="urn:microsoft.com/office/officeart/2005/8/layout/hierarchy1"/>
    <dgm:cxn modelId="{8E8FD2BD-AE3C-4B54-AFB2-8E77484A3740}" type="presParOf" srcId="{77EE1994-46BA-4AAC-B75F-A8CC1281165A}" destId="{A0672F88-90BF-4C42-A7BE-73F652062E5B}" srcOrd="0" destOrd="0" presId="urn:microsoft.com/office/officeart/2005/8/layout/hierarchy1"/>
    <dgm:cxn modelId="{5F95C7B5-F661-4EDA-8FED-C2679194ECC6}" type="presParOf" srcId="{A0672F88-90BF-4C42-A7BE-73F652062E5B}" destId="{FB848A89-D29E-4F8B-8FE6-3B52EB3E00BD}" srcOrd="0" destOrd="0" presId="urn:microsoft.com/office/officeart/2005/8/layout/hierarchy1"/>
    <dgm:cxn modelId="{AD2895FF-DF4C-4BAA-B09C-2CB69A1D627E}" type="presParOf" srcId="{A0672F88-90BF-4C42-A7BE-73F652062E5B}" destId="{8189E00C-A64C-4932-A813-0103FF3F1A3E}" srcOrd="1" destOrd="0" presId="urn:microsoft.com/office/officeart/2005/8/layout/hierarchy1"/>
    <dgm:cxn modelId="{3A7802CE-70BD-4BC0-BB48-12AD4123F083}" type="presParOf" srcId="{77EE1994-46BA-4AAC-B75F-A8CC1281165A}" destId="{1BFA41FF-984F-49B1-9CD1-9E57AC35F788}" srcOrd="1" destOrd="0" presId="urn:microsoft.com/office/officeart/2005/8/layout/hierarchy1"/>
    <dgm:cxn modelId="{B135B027-0892-4269-9780-15754D1055DA}" type="presParOf" srcId="{D1C05A7F-F824-4D72-9CFA-035134768667}" destId="{B948BAAC-2AC0-4161-92C5-74B664B1BC79}" srcOrd="2" destOrd="0" presId="urn:microsoft.com/office/officeart/2005/8/layout/hierarchy1"/>
    <dgm:cxn modelId="{F1D20652-DA25-4ADF-8BC4-C25FC4A93367}" type="presParOf" srcId="{D1C05A7F-F824-4D72-9CFA-035134768667}" destId="{C30556F0-6616-4ECA-9F77-90DC16E3A2FB}" srcOrd="3" destOrd="0" presId="urn:microsoft.com/office/officeart/2005/8/layout/hierarchy1"/>
    <dgm:cxn modelId="{C442EA80-9756-4A0B-9FEC-45DDD69EA6E0}" type="presParOf" srcId="{C30556F0-6616-4ECA-9F77-90DC16E3A2FB}" destId="{ABC5424A-2FF7-490A-A1DF-0CE82D841185}" srcOrd="0" destOrd="0" presId="urn:microsoft.com/office/officeart/2005/8/layout/hierarchy1"/>
    <dgm:cxn modelId="{A2DCC65B-192E-4CFB-A9ED-4DF9C1B9F632}" type="presParOf" srcId="{ABC5424A-2FF7-490A-A1DF-0CE82D841185}" destId="{34BEC984-6831-4606-B7D0-26430F7F51B3}" srcOrd="0" destOrd="0" presId="urn:microsoft.com/office/officeart/2005/8/layout/hierarchy1"/>
    <dgm:cxn modelId="{1ADCAABC-C5FD-44C6-89EE-FE36CB1A5AF4}" type="presParOf" srcId="{ABC5424A-2FF7-490A-A1DF-0CE82D841185}" destId="{2708A2E2-143D-4EF3-9CD2-1DFD0F05FF0E}" srcOrd="1" destOrd="0" presId="urn:microsoft.com/office/officeart/2005/8/layout/hierarchy1"/>
    <dgm:cxn modelId="{FE894823-8891-48E8-BABF-DE8A2056A0D5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29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1A329A4F-5FE4-4F07-B8B6-AD601D640537}" type="presOf" srcId="{A07FA86F-62DD-489E-8874-79DE78A0F0B4}" destId="{C47166C6-1FE9-4EA3-BED9-5A31EC9CE791}" srcOrd="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E8FF75D-856C-437B-AD10-ECD9BA3DADA4}" type="presOf" srcId="{FE9265A4-EB51-4743-ADE3-1C1EE92BDDD8}" destId="{30FB78C5-1134-4991-BC00-BD75FA6FA754}" srcOrd="0" destOrd="0" presId="urn:microsoft.com/office/officeart/2005/8/layout/hierarchy1"/>
    <dgm:cxn modelId="{D6E50775-A3FA-4602-8AA7-CC37D4891555}" type="presOf" srcId="{779CB560-247B-48D0-B4FB-2A763E4AF8AE}" destId="{F2BC9EED-9E87-4330-921C-75252A19C8DA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7E6365AB-172B-4EBD-AAD1-3D77BAB57794}" type="presOf" srcId="{267D5886-FBBC-44F2-8E70-C5A7D3D818C7}" destId="{B1EC5A2D-7A66-428D-882E-C761F9CDB9DE}" srcOrd="0" destOrd="0" presId="urn:microsoft.com/office/officeart/2005/8/layout/hierarchy1"/>
    <dgm:cxn modelId="{F0289FAD-2061-427A-819D-6226CEE7F73C}" type="presOf" srcId="{2FC17958-902C-4539-A198-0720F6062468}" destId="{2708A2E2-143D-4EF3-9CD2-1DFD0F05FF0E}" srcOrd="0" destOrd="0" presId="urn:microsoft.com/office/officeart/2005/8/layout/hierarchy1"/>
    <dgm:cxn modelId="{AF454DBF-4CA4-4C04-A20C-1FE338416601}" type="presOf" srcId="{D3E1818B-672E-489D-8EAD-5FED4D99F953}" destId="{B948BAAC-2AC0-4161-92C5-74B664B1BC79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E75B98F0-1EAC-4765-8C18-6F02E64E17C6}" type="presOf" srcId="{7F0A83FE-66A9-45E4-A37B-57C29735FD54}" destId="{8189E00C-A64C-4932-A813-0103FF3F1A3E}" srcOrd="0" destOrd="0" presId="urn:microsoft.com/office/officeart/2005/8/layout/hierarchy1"/>
    <dgm:cxn modelId="{0D70A6A6-8441-4CD2-809E-7925FFC3007A}" type="presParOf" srcId="{30FB78C5-1134-4991-BC00-BD75FA6FA754}" destId="{6FB5C266-4478-46B4-A042-520ADE07F67D}" srcOrd="0" destOrd="0" presId="urn:microsoft.com/office/officeart/2005/8/layout/hierarchy1"/>
    <dgm:cxn modelId="{C3EE4012-8C95-4C00-96FE-B458A48F427D}" type="presParOf" srcId="{6FB5C266-4478-46B4-A042-520ADE07F67D}" destId="{8B8CBDC3-5791-4340-BE2E-A22A02D86520}" srcOrd="0" destOrd="0" presId="urn:microsoft.com/office/officeart/2005/8/layout/hierarchy1"/>
    <dgm:cxn modelId="{8AE87F79-5A09-4DEB-9887-337E003ED3C4}" type="presParOf" srcId="{8B8CBDC3-5791-4340-BE2E-A22A02D86520}" destId="{704DCB4F-1EA4-42A5-BFF3-A661B2B5B8E4}" srcOrd="0" destOrd="0" presId="urn:microsoft.com/office/officeart/2005/8/layout/hierarchy1"/>
    <dgm:cxn modelId="{15D1C7A6-D154-4B10-84EC-53A6CA2996EA}" type="presParOf" srcId="{8B8CBDC3-5791-4340-BE2E-A22A02D86520}" destId="{F2BC9EED-9E87-4330-921C-75252A19C8DA}" srcOrd="1" destOrd="0" presId="urn:microsoft.com/office/officeart/2005/8/layout/hierarchy1"/>
    <dgm:cxn modelId="{35EC60EC-7330-4EFD-9009-222C5ABF4D54}" type="presParOf" srcId="{6FB5C266-4478-46B4-A042-520ADE07F67D}" destId="{D1C05A7F-F824-4D72-9CFA-035134768667}" srcOrd="1" destOrd="0" presId="urn:microsoft.com/office/officeart/2005/8/layout/hierarchy1"/>
    <dgm:cxn modelId="{58D809F4-91A6-464F-A92A-AB1257470207}" type="presParOf" srcId="{D1C05A7F-F824-4D72-9CFA-035134768667}" destId="{B1EC5A2D-7A66-428D-882E-C761F9CDB9DE}" srcOrd="0" destOrd="0" presId="urn:microsoft.com/office/officeart/2005/8/layout/hierarchy1"/>
    <dgm:cxn modelId="{0EF3BFB0-8F0D-4E53-A1B2-66C5BF0AFED3}" type="presParOf" srcId="{D1C05A7F-F824-4D72-9CFA-035134768667}" destId="{77EE1994-46BA-4AAC-B75F-A8CC1281165A}" srcOrd="1" destOrd="0" presId="urn:microsoft.com/office/officeart/2005/8/layout/hierarchy1"/>
    <dgm:cxn modelId="{170582F6-5EF1-45E0-AF54-9D4ADB0930C1}" type="presParOf" srcId="{77EE1994-46BA-4AAC-B75F-A8CC1281165A}" destId="{A0672F88-90BF-4C42-A7BE-73F652062E5B}" srcOrd="0" destOrd="0" presId="urn:microsoft.com/office/officeart/2005/8/layout/hierarchy1"/>
    <dgm:cxn modelId="{D0447D23-D5CA-43EB-B0A1-57397598AD93}" type="presParOf" srcId="{A0672F88-90BF-4C42-A7BE-73F652062E5B}" destId="{FB848A89-D29E-4F8B-8FE6-3B52EB3E00BD}" srcOrd="0" destOrd="0" presId="urn:microsoft.com/office/officeart/2005/8/layout/hierarchy1"/>
    <dgm:cxn modelId="{C9E8ECB5-ABF7-404B-A1BB-075A4A4A0F98}" type="presParOf" srcId="{A0672F88-90BF-4C42-A7BE-73F652062E5B}" destId="{8189E00C-A64C-4932-A813-0103FF3F1A3E}" srcOrd="1" destOrd="0" presId="urn:microsoft.com/office/officeart/2005/8/layout/hierarchy1"/>
    <dgm:cxn modelId="{9E5D254B-250A-41B5-B463-BA9AFFCD90E9}" type="presParOf" srcId="{77EE1994-46BA-4AAC-B75F-A8CC1281165A}" destId="{1BFA41FF-984F-49B1-9CD1-9E57AC35F788}" srcOrd="1" destOrd="0" presId="urn:microsoft.com/office/officeart/2005/8/layout/hierarchy1"/>
    <dgm:cxn modelId="{79290E81-A319-4200-ABB4-860EC9B3773B}" type="presParOf" srcId="{D1C05A7F-F824-4D72-9CFA-035134768667}" destId="{B948BAAC-2AC0-4161-92C5-74B664B1BC79}" srcOrd="2" destOrd="0" presId="urn:microsoft.com/office/officeart/2005/8/layout/hierarchy1"/>
    <dgm:cxn modelId="{844C3776-F0AC-49CC-834F-21C8F7EE9F15}" type="presParOf" srcId="{D1C05A7F-F824-4D72-9CFA-035134768667}" destId="{C30556F0-6616-4ECA-9F77-90DC16E3A2FB}" srcOrd="3" destOrd="0" presId="urn:microsoft.com/office/officeart/2005/8/layout/hierarchy1"/>
    <dgm:cxn modelId="{1BE666C9-2C06-4B96-9571-EC97D89412B3}" type="presParOf" srcId="{C30556F0-6616-4ECA-9F77-90DC16E3A2FB}" destId="{ABC5424A-2FF7-490A-A1DF-0CE82D841185}" srcOrd="0" destOrd="0" presId="urn:microsoft.com/office/officeart/2005/8/layout/hierarchy1"/>
    <dgm:cxn modelId="{869C0BFE-CAFD-400C-8826-F2CAE552009D}" type="presParOf" srcId="{ABC5424A-2FF7-490A-A1DF-0CE82D841185}" destId="{34BEC984-6831-4606-B7D0-26430F7F51B3}" srcOrd="0" destOrd="0" presId="urn:microsoft.com/office/officeart/2005/8/layout/hierarchy1"/>
    <dgm:cxn modelId="{D3FEB96B-981F-4223-A769-D549249E65F9}" type="presParOf" srcId="{ABC5424A-2FF7-490A-A1DF-0CE82D841185}" destId="{2708A2E2-143D-4EF3-9CD2-1DFD0F05FF0E}" srcOrd="1" destOrd="0" presId="urn:microsoft.com/office/officeart/2005/8/layout/hierarchy1"/>
    <dgm:cxn modelId="{27B3AFCB-19AF-4DF6-AEA4-A08EA46672B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0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AC9AF30E-0C3D-49D9-BB3F-A4F2F13E16C2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F6817591-8191-449B-8F53-BDEEFA79D36B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123BACC8-817D-426F-856D-E8EB908FD8F6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FE8C2AE9-A77E-42B2-B13F-0D6C05D2C96C}" type="presOf" srcId="{7F0A83FE-66A9-45E4-A37B-57C29735FD54}" destId="{8189E00C-A64C-4932-A813-0103FF3F1A3E}" srcOrd="0" destOrd="0" presId="urn:microsoft.com/office/officeart/2005/8/layout/hierarchy1"/>
    <dgm:cxn modelId="{3FFD18EC-D2AF-4CC5-A7C2-E84FF37769B1}" type="presOf" srcId="{FE9265A4-EB51-4743-ADE3-1C1EE92BDDD8}" destId="{30FB78C5-1134-4991-BC00-BD75FA6FA754}" srcOrd="0" destOrd="0" presId="urn:microsoft.com/office/officeart/2005/8/layout/hierarchy1"/>
    <dgm:cxn modelId="{F675AEFE-9475-427F-9DE1-92F49A17AC7B}" type="presOf" srcId="{2FC17958-902C-4539-A198-0720F6062468}" destId="{2708A2E2-143D-4EF3-9CD2-1DFD0F05FF0E}" srcOrd="0" destOrd="0" presId="urn:microsoft.com/office/officeart/2005/8/layout/hierarchy1"/>
    <dgm:cxn modelId="{8733FD03-51E9-408A-8226-0F57F12C491D}" type="presParOf" srcId="{30FB78C5-1134-4991-BC00-BD75FA6FA754}" destId="{6FB5C266-4478-46B4-A042-520ADE07F67D}" srcOrd="0" destOrd="0" presId="urn:microsoft.com/office/officeart/2005/8/layout/hierarchy1"/>
    <dgm:cxn modelId="{94776106-CA26-42E0-80BE-541A49A3DAFF}" type="presParOf" srcId="{6FB5C266-4478-46B4-A042-520ADE07F67D}" destId="{8B8CBDC3-5791-4340-BE2E-A22A02D86520}" srcOrd="0" destOrd="0" presId="urn:microsoft.com/office/officeart/2005/8/layout/hierarchy1"/>
    <dgm:cxn modelId="{4D057995-3196-49ED-B291-F398FC33B4BE}" type="presParOf" srcId="{8B8CBDC3-5791-4340-BE2E-A22A02D86520}" destId="{704DCB4F-1EA4-42A5-BFF3-A661B2B5B8E4}" srcOrd="0" destOrd="0" presId="urn:microsoft.com/office/officeart/2005/8/layout/hierarchy1"/>
    <dgm:cxn modelId="{202A0BB4-5412-4B0F-8418-5CDC9C88A24E}" type="presParOf" srcId="{8B8CBDC3-5791-4340-BE2E-A22A02D86520}" destId="{F2BC9EED-9E87-4330-921C-75252A19C8DA}" srcOrd="1" destOrd="0" presId="urn:microsoft.com/office/officeart/2005/8/layout/hierarchy1"/>
    <dgm:cxn modelId="{7D992BE4-B046-4F91-9BCD-C2BA8E7B3058}" type="presParOf" srcId="{6FB5C266-4478-46B4-A042-520ADE07F67D}" destId="{D1C05A7F-F824-4D72-9CFA-035134768667}" srcOrd="1" destOrd="0" presId="urn:microsoft.com/office/officeart/2005/8/layout/hierarchy1"/>
    <dgm:cxn modelId="{F6F063E8-310F-46D5-8BDB-8168ED80FC70}" type="presParOf" srcId="{D1C05A7F-F824-4D72-9CFA-035134768667}" destId="{B1EC5A2D-7A66-428D-882E-C761F9CDB9DE}" srcOrd="0" destOrd="0" presId="urn:microsoft.com/office/officeart/2005/8/layout/hierarchy1"/>
    <dgm:cxn modelId="{8895EACC-7CDB-4B18-A0E0-8E64721D7374}" type="presParOf" srcId="{D1C05A7F-F824-4D72-9CFA-035134768667}" destId="{77EE1994-46BA-4AAC-B75F-A8CC1281165A}" srcOrd="1" destOrd="0" presId="urn:microsoft.com/office/officeart/2005/8/layout/hierarchy1"/>
    <dgm:cxn modelId="{10B87F88-0EDC-40E7-BBA2-9441BDC68BB7}" type="presParOf" srcId="{77EE1994-46BA-4AAC-B75F-A8CC1281165A}" destId="{A0672F88-90BF-4C42-A7BE-73F652062E5B}" srcOrd="0" destOrd="0" presId="urn:microsoft.com/office/officeart/2005/8/layout/hierarchy1"/>
    <dgm:cxn modelId="{91F18CB9-5C0B-4818-8510-2B7351E4E9C7}" type="presParOf" srcId="{A0672F88-90BF-4C42-A7BE-73F652062E5B}" destId="{FB848A89-D29E-4F8B-8FE6-3B52EB3E00BD}" srcOrd="0" destOrd="0" presId="urn:microsoft.com/office/officeart/2005/8/layout/hierarchy1"/>
    <dgm:cxn modelId="{AC179CFC-FBC9-4BE8-8D2E-E158EA0DC3A4}" type="presParOf" srcId="{A0672F88-90BF-4C42-A7BE-73F652062E5B}" destId="{8189E00C-A64C-4932-A813-0103FF3F1A3E}" srcOrd="1" destOrd="0" presId="urn:microsoft.com/office/officeart/2005/8/layout/hierarchy1"/>
    <dgm:cxn modelId="{401DAADE-5F88-4C36-B338-0CB947CA0AFF}" type="presParOf" srcId="{77EE1994-46BA-4AAC-B75F-A8CC1281165A}" destId="{1BFA41FF-984F-49B1-9CD1-9E57AC35F788}" srcOrd="1" destOrd="0" presId="urn:microsoft.com/office/officeart/2005/8/layout/hierarchy1"/>
    <dgm:cxn modelId="{E136C9E0-1C1C-4754-9A9E-A9E489BD2C7D}" type="presParOf" srcId="{D1C05A7F-F824-4D72-9CFA-035134768667}" destId="{B948BAAC-2AC0-4161-92C5-74B664B1BC79}" srcOrd="2" destOrd="0" presId="urn:microsoft.com/office/officeart/2005/8/layout/hierarchy1"/>
    <dgm:cxn modelId="{46482055-6039-4300-A4DA-237A56C91338}" type="presParOf" srcId="{D1C05A7F-F824-4D72-9CFA-035134768667}" destId="{C30556F0-6616-4ECA-9F77-90DC16E3A2FB}" srcOrd="3" destOrd="0" presId="urn:microsoft.com/office/officeart/2005/8/layout/hierarchy1"/>
    <dgm:cxn modelId="{79F21359-A75A-4AE0-8B72-43148DD9B5D6}" type="presParOf" srcId="{C30556F0-6616-4ECA-9F77-90DC16E3A2FB}" destId="{ABC5424A-2FF7-490A-A1DF-0CE82D841185}" srcOrd="0" destOrd="0" presId="urn:microsoft.com/office/officeart/2005/8/layout/hierarchy1"/>
    <dgm:cxn modelId="{0F31B28A-AABD-492B-BF6B-7EBCA3CA3BBE}" type="presParOf" srcId="{ABC5424A-2FF7-490A-A1DF-0CE82D841185}" destId="{34BEC984-6831-4606-B7D0-26430F7F51B3}" srcOrd="0" destOrd="0" presId="urn:microsoft.com/office/officeart/2005/8/layout/hierarchy1"/>
    <dgm:cxn modelId="{B0051A6B-B236-45A6-AACD-7A5BFE38BA3A}" type="presParOf" srcId="{ABC5424A-2FF7-490A-A1DF-0CE82D841185}" destId="{2708A2E2-143D-4EF3-9CD2-1DFD0F05FF0E}" srcOrd="1" destOrd="0" presId="urn:microsoft.com/office/officeart/2005/8/layout/hierarchy1"/>
    <dgm:cxn modelId="{7B36410B-3C94-478C-B985-6CA28703A1C9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B8ADDF22-E64E-4DDC-BE1C-A9E162234EE9}" type="presOf" srcId="{779CB560-247B-48D0-B4FB-2A763E4AF8AE}" destId="{F2BC9EED-9E87-4330-921C-75252A19C8DA}" srcOrd="0" destOrd="0" presId="urn:microsoft.com/office/officeart/2005/8/layout/hierarchy1"/>
    <dgm:cxn modelId="{BC38DB2F-C874-4AC5-8870-DB82D55D076D}" type="presOf" srcId="{267D5886-FBBC-44F2-8E70-C5A7D3D818C7}" destId="{B1EC5A2D-7A66-428D-882E-C761F9CDB9DE}" srcOrd="0" destOrd="0" presId="urn:microsoft.com/office/officeart/2005/8/layout/hierarchy1"/>
    <dgm:cxn modelId="{CA024958-3D5C-4B52-8856-7ECAF1C1DDA5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ECADDBCB-8A5A-4946-A80F-CBEFC4CEF84E}" type="presOf" srcId="{2FC17958-902C-4539-A198-0720F6062468}" destId="{2708A2E2-143D-4EF3-9CD2-1DFD0F05FF0E}" srcOrd="0" destOrd="0" presId="urn:microsoft.com/office/officeart/2005/8/layout/hierarchy1"/>
    <dgm:cxn modelId="{43A506D1-0BC0-4F4B-ABE3-D67258208818}" type="presOf" srcId="{7F0A83FE-66A9-45E4-A37B-57C29735FD54}" destId="{8189E00C-A64C-4932-A813-0103FF3F1A3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C831B4EB-0045-4468-9E93-0587319246B5}" type="presOf" srcId="{FE9265A4-EB51-4743-ADE3-1C1EE92BDDD8}" destId="{30FB78C5-1134-4991-BC00-BD75FA6FA754}" srcOrd="0" destOrd="0" presId="urn:microsoft.com/office/officeart/2005/8/layout/hierarchy1"/>
    <dgm:cxn modelId="{1CC7DB7C-8D40-4411-A7A9-6016A6C809F7}" type="presParOf" srcId="{30FB78C5-1134-4991-BC00-BD75FA6FA754}" destId="{6FB5C266-4478-46B4-A042-520ADE07F67D}" srcOrd="0" destOrd="0" presId="urn:microsoft.com/office/officeart/2005/8/layout/hierarchy1"/>
    <dgm:cxn modelId="{32634266-E5DA-4A96-B567-74E6544AE3AC}" type="presParOf" srcId="{6FB5C266-4478-46B4-A042-520ADE07F67D}" destId="{8B8CBDC3-5791-4340-BE2E-A22A02D86520}" srcOrd="0" destOrd="0" presId="urn:microsoft.com/office/officeart/2005/8/layout/hierarchy1"/>
    <dgm:cxn modelId="{AAF8749B-33EC-4783-B473-697E1F0F7CE1}" type="presParOf" srcId="{8B8CBDC3-5791-4340-BE2E-A22A02D86520}" destId="{704DCB4F-1EA4-42A5-BFF3-A661B2B5B8E4}" srcOrd="0" destOrd="0" presId="urn:microsoft.com/office/officeart/2005/8/layout/hierarchy1"/>
    <dgm:cxn modelId="{DB5E0A03-7C47-479D-B9F0-5DDDD911548C}" type="presParOf" srcId="{8B8CBDC3-5791-4340-BE2E-A22A02D86520}" destId="{F2BC9EED-9E87-4330-921C-75252A19C8DA}" srcOrd="1" destOrd="0" presId="urn:microsoft.com/office/officeart/2005/8/layout/hierarchy1"/>
    <dgm:cxn modelId="{A12EB335-E48F-4A95-A732-CCB69C15AD94}" type="presParOf" srcId="{6FB5C266-4478-46B4-A042-520ADE07F67D}" destId="{D1C05A7F-F824-4D72-9CFA-035134768667}" srcOrd="1" destOrd="0" presId="urn:microsoft.com/office/officeart/2005/8/layout/hierarchy1"/>
    <dgm:cxn modelId="{B7D26F71-26E8-4E80-B055-EB574A346E7B}" type="presParOf" srcId="{D1C05A7F-F824-4D72-9CFA-035134768667}" destId="{B1EC5A2D-7A66-428D-882E-C761F9CDB9DE}" srcOrd="0" destOrd="0" presId="urn:microsoft.com/office/officeart/2005/8/layout/hierarchy1"/>
    <dgm:cxn modelId="{04C6D4BE-6134-4ED5-8CCF-593E694B9257}" type="presParOf" srcId="{D1C05A7F-F824-4D72-9CFA-035134768667}" destId="{77EE1994-46BA-4AAC-B75F-A8CC1281165A}" srcOrd="1" destOrd="0" presId="urn:microsoft.com/office/officeart/2005/8/layout/hierarchy1"/>
    <dgm:cxn modelId="{AB0707A0-6928-47AD-991C-7C4CF9EE8F14}" type="presParOf" srcId="{77EE1994-46BA-4AAC-B75F-A8CC1281165A}" destId="{A0672F88-90BF-4C42-A7BE-73F652062E5B}" srcOrd="0" destOrd="0" presId="urn:microsoft.com/office/officeart/2005/8/layout/hierarchy1"/>
    <dgm:cxn modelId="{2C2BF101-7776-4943-BCDD-A7B031F7748B}" type="presParOf" srcId="{A0672F88-90BF-4C42-A7BE-73F652062E5B}" destId="{FB848A89-D29E-4F8B-8FE6-3B52EB3E00BD}" srcOrd="0" destOrd="0" presId="urn:microsoft.com/office/officeart/2005/8/layout/hierarchy1"/>
    <dgm:cxn modelId="{6B6DB65A-C185-4BEB-A704-2762B75621E2}" type="presParOf" srcId="{A0672F88-90BF-4C42-A7BE-73F652062E5B}" destId="{8189E00C-A64C-4932-A813-0103FF3F1A3E}" srcOrd="1" destOrd="0" presId="urn:microsoft.com/office/officeart/2005/8/layout/hierarchy1"/>
    <dgm:cxn modelId="{A3413ED1-D131-4A29-A141-D30DE9614104}" type="presParOf" srcId="{77EE1994-46BA-4AAC-B75F-A8CC1281165A}" destId="{1BFA41FF-984F-49B1-9CD1-9E57AC35F788}" srcOrd="1" destOrd="0" presId="urn:microsoft.com/office/officeart/2005/8/layout/hierarchy1"/>
    <dgm:cxn modelId="{F23B89DC-2669-4DD3-B246-162406135DCC}" type="presParOf" srcId="{D1C05A7F-F824-4D72-9CFA-035134768667}" destId="{B948BAAC-2AC0-4161-92C5-74B664B1BC79}" srcOrd="2" destOrd="0" presId="urn:microsoft.com/office/officeart/2005/8/layout/hierarchy1"/>
    <dgm:cxn modelId="{5C167556-6689-4C0B-A81E-BE2460676866}" type="presParOf" srcId="{D1C05A7F-F824-4D72-9CFA-035134768667}" destId="{C30556F0-6616-4ECA-9F77-90DC16E3A2FB}" srcOrd="3" destOrd="0" presId="urn:microsoft.com/office/officeart/2005/8/layout/hierarchy1"/>
    <dgm:cxn modelId="{04863128-2877-4F86-8968-A4F8A23998B2}" type="presParOf" srcId="{C30556F0-6616-4ECA-9F77-90DC16E3A2FB}" destId="{ABC5424A-2FF7-490A-A1DF-0CE82D841185}" srcOrd="0" destOrd="0" presId="urn:microsoft.com/office/officeart/2005/8/layout/hierarchy1"/>
    <dgm:cxn modelId="{67E04BE4-41CA-4D22-BD86-A5CAC58C4E3C}" type="presParOf" srcId="{ABC5424A-2FF7-490A-A1DF-0CE82D841185}" destId="{34BEC984-6831-4606-B7D0-26430F7F51B3}" srcOrd="0" destOrd="0" presId="urn:microsoft.com/office/officeart/2005/8/layout/hierarchy1"/>
    <dgm:cxn modelId="{C5920747-A510-4BAA-BC4F-F685F7F84BAC}" type="presParOf" srcId="{ABC5424A-2FF7-490A-A1DF-0CE82D841185}" destId="{2708A2E2-143D-4EF3-9CD2-1DFD0F05FF0E}" srcOrd="1" destOrd="0" presId="urn:microsoft.com/office/officeart/2005/8/layout/hierarchy1"/>
    <dgm:cxn modelId="{A86DC98E-C39C-44CF-A494-F5F33F25B4AF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32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1097C479-C04E-4CA2-92E2-1BB9B06473A9}" type="presOf" srcId="{D3E1818B-672E-489D-8EAD-5FED4D99F953}" destId="{B948BAAC-2AC0-4161-92C5-74B664B1BC79}" srcOrd="0" destOrd="0" presId="urn:microsoft.com/office/officeart/2005/8/layout/hierarchy1"/>
    <dgm:cxn modelId="{35968F9C-4D9F-436B-9BF5-E98BF655DC8A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FB49FAB-05FB-4C31-9F7A-9450E3E48729}" type="presOf" srcId="{7F0A83FE-66A9-45E4-A37B-57C29735FD54}" destId="{8189E00C-A64C-4932-A813-0103FF3F1A3E}" srcOrd="0" destOrd="0" presId="urn:microsoft.com/office/officeart/2005/8/layout/hierarchy1"/>
    <dgm:cxn modelId="{0E8D4CB2-9AFC-4978-ABE7-D201FB016710}" type="presOf" srcId="{FE9265A4-EB51-4743-ADE3-1C1EE92BDDD8}" destId="{30FB78C5-1134-4991-BC00-BD75FA6FA754}" srcOrd="0" destOrd="0" presId="urn:microsoft.com/office/officeart/2005/8/layout/hierarchy1"/>
    <dgm:cxn modelId="{2BFF41D0-04B9-4F9B-969B-2354A713B061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E48738EA-B998-4700-B6C4-5251FCB1EE07}" type="presOf" srcId="{779CB560-247B-48D0-B4FB-2A763E4AF8AE}" destId="{F2BC9EED-9E87-4330-921C-75252A19C8DA}" srcOrd="0" destOrd="0" presId="urn:microsoft.com/office/officeart/2005/8/layout/hierarchy1"/>
    <dgm:cxn modelId="{7ACFF2F6-8E67-4458-BA71-0B28C54774D1}" type="presParOf" srcId="{30FB78C5-1134-4991-BC00-BD75FA6FA754}" destId="{6FB5C266-4478-46B4-A042-520ADE07F67D}" srcOrd="0" destOrd="0" presId="urn:microsoft.com/office/officeart/2005/8/layout/hierarchy1"/>
    <dgm:cxn modelId="{4D2D50C1-DE55-443F-B2CB-48E91146A2B8}" type="presParOf" srcId="{6FB5C266-4478-46B4-A042-520ADE07F67D}" destId="{8B8CBDC3-5791-4340-BE2E-A22A02D86520}" srcOrd="0" destOrd="0" presId="urn:microsoft.com/office/officeart/2005/8/layout/hierarchy1"/>
    <dgm:cxn modelId="{56D7CC1F-C13B-4847-973F-826F7549EF3D}" type="presParOf" srcId="{8B8CBDC3-5791-4340-BE2E-A22A02D86520}" destId="{704DCB4F-1EA4-42A5-BFF3-A661B2B5B8E4}" srcOrd="0" destOrd="0" presId="urn:microsoft.com/office/officeart/2005/8/layout/hierarchy1"/>
    <dgm:cxn modelId="{5BBB61E6-58D0-47DC-88A3-316DC282679C}" type="presParOf" srcId="{8B8CBDC3-5791-4340-BE2E-A22A02D86520}" destId="{F2BC9EED-9E87-4330-921C-75252A19C8DA}" srcOrd="1" destOrd="0" presId="urn:microsoft.com/office/officeart/2005/8/layout/hierarchy1"/>
    <dgm:cxn modelId="{921E6F1E-0BD6-4FAA-87DD-7EC50B8668DF}" type="presParOf" srcId="{6FB5C266-4478-46B4-A042-520ADE07F67D}" destId="{D1C05A7F-F824-4D72-9CFA-035134768667}" srcOrd="1" destOrd="0" presId="urn:microsoft.com/office/officeart/2005/8/layout/hierarchy1"/>
    <dgm:cxn modelId="{C94B4562-A92C-49A0-AB07-76D4E523ADFA}" type="presParOf" srcId="{D1C05A7F-F824-4D72-9CFA-035134768667}" destId="{B1EC5A2D-7A66-428D-882E-C761F9CDB9DE}" srcOrd="0" destOrd="0" presId="urn:microsoft.com/office/officeart/2005/8/layout/hierarchy1"/>
    <dgm:cxn modelId="{A66C87B0-28C3-4443-A3DF-FE6CABB1A6A4}" type="presParOf" srcId="{D1C05A7F-F824-4D72-9CFA-035134768667}" destId="{77EE1994-46BA-4AAC-B75F-A8CC1281165A}" srcOrd="1" destOrd="0" presId="urn:microsoft.com/office/officeart/2005/8/layout/hierarchy1"/>
    <dgm:cxn modelId="{0C8066D6-35B1-4055-951C-A0784519D31D}" type="presParOf" srcId="{77EE1994-46BA-4AAC-B75F-A8CC1281165A}" destId="{A0672F88-90BF-4C42-A7BE-73F652062E5B}" srcOrd="0" destOrd="0" presId="urn:microsoft.com/office/officeart/2005/8/layout/hierarchy1"/>
    <dgm:cxn modelId="{01127D40-84D1-45E9-9398-ADEDAC5F9435}" type="presParOf" srcId="{A0672F88-90BF-4C42-A7BE-73F652062E5B}" destId="{FB848A89-D29E-4F8B-8FE6-3B52EB3E00BD}" srcOrd="0" destOrd="0" presId="urn:microsoft.com/office/officeart/2005/8/layout/hierarchy1"/>
    <dgm:cxn modelId="{FD619CB5-A9BC-40C9-B0EE-A1FC5652481C}" type="presParOf" srcId="{A0672F88-90BF-4C42-A7BE-73F652062E5B}" destId="{8189E00C-A64C-4932-A813-0103FF3F1A3E}" srcOrd="1" destOrd="0" presId="urn:microsoft.com/office/officeart/2005/8/layout/hierarchy1"/>
    <dgm:cxn modelId="{35073264-7491-4C25-B16F-7E599278D14C}" type="presParOf" srcId="{77EE1994-46BA-4AAC-B75F-A8CC1281165A}" destId="{1BFA41FF-984F-49B1-9CD1-9E57AC35F788}" srcOrd="1" destOrd="0" presId="urn:microsoft.com/office/officeart/2005/8/layout/hierarchy1"/>
    <dgm:cxn modelId="{F944A1CD-9A3F-4D4E-B52B-8E72D0DF560D}" type="presParOf" srcId="{D1C05A7F-F824-4D72-9CFA-035134768667}" destId="{B948BAAC-2AC0-4161-92C5-74B664B1BC79}" srcOrd="2" destOrd="0" presId="urn:microsoft.com/office/officeart/2005/8/layout/hierarchy1"/>
    <dgm:cxn modelId="{CAF70956-86DD-4B2A-929D-2AC8BC96836B}" type="presParOf" srcId="{D1C05A7F-F824-4D72-9CFA-035134768667}" destId="{C30556F0-6616-4ECA-9F77-90DC16E3A2FB}" srcOrd="3" destOrd="0" presId="urn:microsoft.com/office/officeart/2005/8/layout/hierarchy1"/>
    <dgm:cxn modelId="{E55830C0-099C-4DFA-BDA3-39EB6A59C70B}" type="presParOf" srcId="{C30556F0-6616-4ECA-9F77-90DC16E3A2FB}" destId="{ABC5424A-2FF7-490A-A1DF-0CE82D841185}" srcOrd="0" destOrd="0" presId="urn:microsoft.com/office/officeart/2005/8/layout/hierarchy1"/>
    <dgm:cxn modelId="{6272D15E-4A33-4886-829D-E6B444EBC54A}" type="presParOf" srcId="{ABC5424A-2FF7-490A-A1DF-0CE82D841185}" destId="{34BEC984-6831-4606-B7D0-26430F7F51B3}" srcOrd="0" destOrd="0" presId="urn:microsoft.com/office/officeart/2005/8/layout/hierarchy1"/>
    <dgm:cxn modelId="{84124D51-B2BF-401A-8F5F-ABF9AD2355CA}" type="presParOf" srcId="{ABC5424A-2FF7-490A-A1DF-0CE82D841185}" destId="{2708A2E2-143D-4EF3-9CD2-1DFD0F05FF0E}" srcOrd="1" destOrd="0" presId="urn:microsoft.com/office/officeart/2005/8/layout/hierarchy1"/>
    <dgm:cxn modelId="{BEF2BE11-1289-47BD-8025-77036086FCAD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33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2F59C07-5B14-4B69-9A49-C5D186D94A47}" type="presOf" srcId="{267D5886-FBBC-44F2-8E70-C5A7D3D818C7}" destId="{B1EC5A2D-7A66-428D-882E-C761F9CDB9DE}" srcOrd="0" destOrd="0" presId="urn:microsoft.com/office/officeart/2005/8/layout/hierarchy1"/>
    <dgm:cxn modelId="{29A0531D-9BC5-437E-99CB-B369D2D2D36C}" type="presOf" srcId="{D3E1818B-672E-489D-8EAD-5FED4D99F953}" destId="{B948BAAC-2AC0-4161-92C5-74B664B1BC79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311A3754-D5E7-4CDD-90B6-98578B3CB814}" type="presOf" srcId="{779CB560-247B-48D0-B4FB-2A763E4AF8AE}" destId="{F2BC9EED-9E87-4330-921C-75252A19C8DA}" srcOrd="0" destOrd="0" presId="urn:microsoft.com/office/officeart/2005/8/layout/hierarchy1"/>
    <dgm:cxn modelId="{E18867A3-EA62-4E3B-B6C2-D5CFA531ABCB}" type="presOf" srcId="{7F0A83FE-66A9-45E4-A37B-57C29735FD54}" destId="{8189E00C-A64C-4932-A813-0103FF3F1A3E}" srcOrd="0" destOrd="0" presId="urn:microsoft.com/office/officeart/2005/8/layout/hierarchy1"/>
    <dgm:cxn modelId="{0EBE8EA4-2891-4786-A689-CC4A1AE8A65C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3C0D21AC-7372-4497-B82D-F7345E23A83B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9EBC6C10-6A7F-4739-98B7-DF131A921D79}" type="presParOf" srcId="{30FB78C5-1134-4991-BC00-BD75FA6FA754}" destId="{6FB5C266-4478-46B4-A042-520ADE07F67D}" srcOrd="0" destOrd="0" presId="urn:microsoft.com/office/officeart/2005/8/layout/hierarchy1"/>
    <dgm:cxn modelId="{F4A4AF50-7C08-4214-814B-842380098512}" type="presParOf" srcId="{6FB5C266-4478-46B4-A042-520ADE07F67D}" destId="{8B8CBDC3-5791-4340-BE2E-A22A02D86520}" srcOrd="0" destOrd="0" presId="urn:microsoft.com/office/officeart/2005/8/layout/hierarchy1"/>
    <dgm:cxn modelId="{AE3A978C-145E-44F4-A110-A2706B71E004}" type="presParOf" srcId="{8B8CBDC3-5791-4340-BE2E-A22A02D86520}" destId="{704DCB4F-1EA4-42A5-BFF3-A661B2B5B8E4}" srcOrd="0" destOrd="0" presId="urn:microsoft.com/office/officeart/2005/8/layout/hierarchy1"/>
    <dgm:cxn modelId="{D3C65D44-4AAF-4DBF-8D70-EDBF01B3631D}" type="presParOf" srcId="{8B8CBDC3-5791-4340-BE2E-A22A02D86520}" destId="{F2BC9EED-9E87-4330-921C-75252A19C8DA}" srcOrd="1" destOrd="0" presId="urn:microsoft.com/office/officeart/2005/8/layout/hierarchy1"/>
    <dgm:cxn modelId="{D46C50A8-61D6-4481-877E-08616D89593D}" type="presParOf" srcId="{6FB5C266-4478-46B4-A042-520ADE07F67D}" destId="{D1C05A7F-F824-4D72-9CFA-035134768667}" srcOrd="1" destOrd="0" presId="urn:microsoft.com/office/officeart/2005/8/layout/hierarchy1"/>
    <dgm:cxn modelId="{CAF24CFB-78D0-463B-89AF-8000435C60B3}" type="presParOf" srcId="{D1C05A7F-F824-4D72-9CFA-035134768667}" destId="{B1EC5A2D-7A66-428D-882E-C761F9CDB9DE}" srcOrd="0" destOrd="0" presId="urn:microsoft.com/office/officeart/2005/8/layout/hierarchy1"/>
    <dgm:cxn modelId="{EC5A125F-7F5C-4D07-BD63-F9B17ECB6E0D}" type="presParOf" srcId="{D1C05A7F-F824-4D72-9CFA-035134768667}" destId="{77EE1994-46BA-4AAC-B75F-A8CC1281165A}" srcOrd="1" destOrd="0" presId="urn:microsoft.com/office/officeart/2005/8/layout/hierarchy1"/>
    <dgm:cxn modelId="{5FBF1B0E-E973-45C9-BE95-14A4ADDF6612}" type="presParOf" srcId="{77EE1994-46BA-4AAC-B75F-A8CC1281165A}" destId="{A0672F88-90BF-4C42-A7BE-73F652062E5B}" srcOrd="0" destOrd="0" presId="urn:microsoft.com/office/officeart/2005/8/layout/hierarchy1"/>
    <dgm:cxn modelId="{B5BD6D39-701E-45D7-8C25-CB7370D61FCB}" type="presParOf" srcId="{A0672F88-90BF-4C42-A7BE-73F652062E5B}" destId="{FB848A89-D29E-4F8B-8FE6-3B52EB3E00BD}" srcOrd="0" destOrd="0" presId="urn:microsoft.com/office/officeart/2005/8/layout/hierarchy1"/>
    <dgm:cxn modelId="{EFBA69ED-9929-49CF-8174-795EDD0E24C9}" type="presParOf" srcId="{A0672F88-90BF-4C42-A7BE-73F652062E5B}" destId="{8189E00C-A64C-4932-A813-0103FF3F1A3E}" srcOrd="1" destOrd="0" presId="urn:microsoft.com/office/officeart/2005/8/layout/hierarchy1"/>
    <dgm:cxn modelId="{709BFAC6-4AC2-4FD5-8812-2FF2510DEE5C}" type="presParOf" srcId="{77EE1994-46BA-4AAC-B75F-A8CC1281165A}" destId="{1BFA41FF-984F-49B1-9CD1-9E57AC35F788}" srcOrd="1" destOrd="0" presId="urn:microsoft.com/office/officeart/2005/8/layout/hierarchy1"/>
    <dgm:cxn modelId="{194734B9-2378-4A2B-A318-1C006BE77361}" type="presParOf" srcId="{D1C05A7F-F824-4D72-9CFA-035134768667}" destId="{B948BAAC-2AC0-4161-92C5-74B664B1BC79}" srcOrd="2" destOrd="0" presId="urn:microsoft.com/office/officeart/2005/8/layout/hierarchy1"/>
    <dgm:cxn modelId="{9B29288C-B243-4CFC-9A6A-E62C9B5F08D1}" type="presParOf" srcId="{D1C05A7F-F824-4D72-9CFA-035134768667}" destId="{C30556F0-6616-4ECA-9F77-90DC16E3A2FB}" srcOrd="3" destOrd="0" presId="urn:microsoft.com/office/officeart/2005/8/layout/hierarchy1"/>
    <dgm:cxn modelId="{718471BA-EE81-4737-B8E6-D595FE9D7BF0}" type="presParOf" srcId="{C30556F0-6616-4ECA-9F77-90DC16E3A2FB}" destId="{ABC5424A-2FF7-490A-A1DF-0CE82D841185}" srcOrd="0" destOrd="0" presId="urn:microsoft.com/office/officeart/2005/8/layout/hierarchy1"/>
    <dgm:cxn modelId="{2B6236CF-5F08-4184-BB2D-843355A15E6D}" type="presParOf" srcId="{ABC5424A-2FF7-490A-A1DF-0CE82D841185}" destId="{34BEC984-6831-4606-B7D0-26430F7F51B3}" srcOrd="0" destOrd="0" presId="urn:microsoft.com/office/officeart/2005/8/layout/hierarchy1"/>
    <dgm:cxn modelId="{0E727822-EC9E-4400-AE33-3FC4BEE76520}" type="presParOf" srcId="{ABC5424A-2FF7-490A-A1DF-0CE82D841185}" destId="{2708A2E2-143D-4EF3-9CD2-1DFD0F05FF0E}" srcOrd="1" destOrd="0" presId="urn:microsoft.com/office/officeart/2005/8/layout/hierarchy1"/>
    <dgm:cxn modelId="{1CBD6056-D1CA-4AF2-8848-FEC6C67099C1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34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E7D60C14-E40A-43C7-817B-8677960E2ED8}" type="presOf" srcId="{D3E1818B-672E-489D-8EAD-5FED4D99F953}" destId="{B948BAAC-2AC0-4161-92C5-74B664B1BC79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63F4D751-D66B-4037-822A-74E4A684F3B4}" type="presOf" srcId="{7F0A83FE-66A9-45E4-A37B-57C29735FD54}" destId="{8189E00C-A64C-4932-A813-0103FF3F1A3E}" srcOrd="0" destOrd="0" presId="urn:microsoft.com/office/officeart/2005/8/layout/hierarchy1"/>
    <dgm:cxn modelId="{EE26E389-B5E8-49D2-9ECC-D0C856BFFD9F}" type="presOf" srcId="{267D5886-FBBC-44F2-8E70-C5A7D3D818C7}" destId="{B1EC5A2D-7A66-428D-882E-C761F9CDB9D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96C3F2BD-7F5B-4B6B-8D7E-13C553EB5401}" type="presOf" srcId="{FE9265A4-EB51-4743-ADE3-1C1EE92BDDD8}" destId="{30FB78C5-1134-4991-BC00-BD75FA6FA754}" srcOrd="0" destOrd="0" presId="urn:microsoft.com/office/officeart/2005/8/layout/hierarchy1"/>
    <dgm:cxn modelId="{4DA802C3-D514-49B3-88DD-E44D1CED87CD}" type="presOf" srcId="{2FC17958-902C-4539-A198-0720F6062468}" destId="{2708A2E2-143D-4EF3-9CD2-1DFD0F05FF0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57BAA4E4-4FE7-481F-A203-4FA0A3690A45}" type="presOf" srcId="{779CB560-247B-48D0-B4FB-2A763E4AF8AE}" destId="{F2BC9EED-9E87-4330-921C-75252A19C8DA}" srcOrd="0" destOrd="0" presId="urn:microsoft.com/office/officeart/2005/8/layout/hierarchy1"/>
    <dgm:cxn modelId="{D1F5E3CB-3DB7-4CFE-A814-D154A9E6388D}" type="presParOf" srcId="{30FB78C5-1134-4991-BC00-BD75FA6FA754}" destId="{6FB5C266-4478-46B4-A042-520ADE07F67D}" srcOrd="0" destOrd="0" presId="urn:microsoft.com/office/officeart/2005/8/layout/hierarchy1"/>
    <dgm:cxn modelId="{13118C5D-5C0D-4891-9C3D-7E9CB49EAADF}" type="presParOf" srcId="{6FB5C266-4478-46B4-A042-520ADE07F67D}" destId="{8B8CBDC3-5791-4340-BE2E-A22A02D86520}" srcOrd="0" destOrd="0" presId="urn:microsoft.com/office/officeart/2005/8/layout/hierarchy1"/>
    <dgm:cxn modelId="{7C91CF24-17EA-4AEE-B51D-8F1A4A769E26}" type="presParOf" srcId="{8B8CBDC3-5791-4340-BE2E-A22A02D86520}" destId="{704DCB4F-1EA4-42A5-BFF3-A661B2B5B8E4}" srcOrd="0" destOrd="0" presId="urn:microsoft.com/office/officeart/2005/8/layout/hierarchy1"/>
    <dgm:cxn modelId="{3794CCE8-9BDA-477F-A80B-25EEB40028D3}" type="presParOf" srcId="{8B8CBDC3-5791-4340-BE2E-A22A02D86520}" destId="{F2BC9EED-9E87-4330-921C-75252A19C8DA}" srcOrd="1" destOrd="0" presId="urn:microsoft.com/office/officeart/2005/8/layout/hierarchy1"/>
    <dgm:cxn modelId="{7C687F84-CE94-418A-921F-C2F647F183C7}" type="presParOf" srcId="{6FB5C266-4478-46B4-A042-520ADE07F67D}" destId="{D1C05A7F-F824-4D72-9CFA-035134768667}" srcOrd="1" destOrd="0" presId="urn:microsoft.com/office/officeart/2005/8/layout/hierarchy1"/>
    <dgm:cxn modelId="{B50A797A-4E60-4E9B-AB8A-1669CD5E272E}" type="presParOf" srcId="{D1C05A7F-F824-4D72-9CFA-035134768667}" destId="{B1EC5A2D-7A66-428D-882E-C761F9CDB9DE}" srcOrd="0" destOrd="0" presId="urn:microsoft.com/office/officeart/2005/8/layout/hierarchy1"/>
    <dgm:cxn modelId="{A9E483DA-970B-4C31-8068-8680E2EC6570}" type="presParOf" srcId="{D1C05A7F-F824-4D72-9CFA-035134768667}" destId="{77EE1994-46BA-4AAC-B75F-A8CC1281165A}" srcOrd="1" destOrd="0" presId="urn:microsoft.com/office/officeart/2005/8/layout/hierarchy1"/>
    <dgm:cxn modelId="{3C3393DA-55BE-403C-A7F2-56BAA00AC155}" type="presParOf" srcId="{77EE1994-46BA-4AAC-B75F-A8CC1281165A}" destId="{A0672F88-90BF-4C42-A7BE-73F652062E5B}" srcOrd="0" destOrd="0" presId="urn:microsoft.com/office/officeart/2005/8/layout/hierarchy1"/>
    <dgm:cxn modelId="{FDA64E2A-A1A5-452A-B9FC-6ABF2792BC8C}" type="presParOf" srcId="{A0672F88-90BF-4C42-A7BE-73F652062E5B}" destId="{FB848A89-D29E-4F8B-8FE6-3B52EB3E00BD}" srcOrd="0" destOrd="0" presId="urn:microsoft.com/office/officeart/2005/8/layout/hierarchy1"/>
    <dgm:cxn modelId="{708004F2-BE4B-404A-9B0F-BDBCA881662C}" type="presParOf" srcId="{A0672F88-90BF-4C42-A7BE-73F652062E5B}" destId="{8189E00C-A64C-4932-A813-0103FF3F1A3E}" srcOrd="1" destOrd="0" presId="urn:microsoft.com/office/officeart/2005/8/layout/hierarchy1"/>
    <dgm:cxn modelId="{4B85B71B-C19C-41B3-8B8B-1F016679B915}" type="presParOf" srcId="{77EE1994-46BA-4AAC-B75F-A8CC1281165A}" destId="{1BFA41FF-984F-49B1-9CD1-9E57AC35F788}" srcOrd="1" destOrd="0" presId="urn:microsoft.com/office/officeart/2005/8/layout/hierarchy1"/>
    <dgm:cxn modelId="{7F20C7B6-0D8E-4B07-B307-51DF39B69962}" type="presParOf" srcId="{D1C05A7F-F824-4D72-9CFA-035134768667}" destId="{B948BAAC-2AC0-4161-92C5-74B664B1BC79}" srcOrd="2" destOrd="0" presId="urn:microsoft.com/office/officeart/2005/8/layout/hierarchy1"/>
    <dgm:cxn modelId="{2712E694-D66D-4449-BB15-8C2DC76B6800}" type="presParOf" srcId="{D1C05A7F-F824-4D72-9CFA-035134768667}" destId="{C30556F0-6616-4ECA-9F77-90DC16E3A2FB}" srcOrd="3" destOrd="0" presId="urn:microsoft.com/office/officeart/2005/8/layout/hierarchy1"/>
    <dgm:cxn modelId="{E59A2E7E-D575-4E65-AD28-822377975FF1}" type="presParOf" srcId="{C30556F0-6616-4ECA-9F77-90DC16E3A2FB}" destId="{ABC5424A-2FF7-490A-A1DF-0CE82D841185}" srcOrd="0" destOrd="0" presId="urn:microsoft.com/office/officeart/2005/8/layout/hierarchy1"/>
    <dgm:cxn modelId="{CD77696C-8F34-4C18-8F05-2910F0B07971}" type="presParOf" srcId="{ABC5424A-2FF7-490A-A1DF-0CE82D841185}" destId="{34BEC984-6831-4606-B7D0-26430F7F51B3}" srcOrd="0" destOrd="0" presId="urn:microsoft.com/office/officeart/2005/8/layout/hierarchy1"/>
    <dgm:cxn modelId="{5CACA429-5479-4E3E-A305-A6F126A051B1}" type="presParOf" srcId="{ABC5424A-2FF7-490A-A1DF-0CE82D841185}" destId="{2708A2E2-143D-4EF3-9CD2-1DFD0F05FF0E}" srcOrd="1" destOrd="0" presId="urn:microsoft.com/office/officeart/2005/8/layout/hierarchy1"/>
    <dgm:cxn modelId="{BBB4C00C-AC52-4FBE-B9FF-FF36B7BAA3C1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35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0595981F-F6F4-4A18-AC9C-688C65287F36}" type="presOf" srcId="{A07FA86F-62DD-489E-8874-79DE78A0F0B4}" destId="{C47166C6-1FE9-4EA3-BED9-5A31EC9CE791}" srcOrd="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6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D9E16405-ED46-439A-9789-D1C4A99BB5E8}" type="presOf" srcId="{7F0A83FE-66A9-45E4-A37B-57C29735FD54}" destId="{8189E00C-A64C-4932-A813-0103FF3F1A3E}" srcOrd="0" destOrd="0" presId="urn:microsoft.com/office/officeart/2005/8/layout/hierarchy1"/>
    <dgm:cxn modelId="{F2A7140A-10FB-4161-BA0A-582627BEA928}" type="presOf" srcId="{D3E1818B-672E-489D-8EAD-5FED4D99F953}" destId="{B948BAAC-2AC0-4161-92C5-74B664B1BC79}" srcOrd="0" destOrd="0" presId="urn:microsoft.com/office/officeart/2005/8/layout/hierarchy1"/>
    <dgm:cxn modelId="{C977971D-6DAD-4CF1-8A29-48BD6A5584E1}" type="presOf" srcId="{779CB560-247B-48D0-B4FB-2A763E4AF8AE}" destId="{F2BC9EED-9E87-4330-921C-75252A19C8DA}" srcOrd="0" destOrd="0" presId="urn:microsoft.com/office/officeart/2005/8/layout/hierarchy1"/>
    <dgm:cxn modelId="{62670320-74DE-4AA1-BEB3-F6518F74B314}" type="presOf" srcId="{267D5886-FBBC-44F2-8E70-C5A7D3D818C7}" destId="{B1EC5A2D-7A66-428D-882E-C761F9CDB9D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2BA6944-85A9-4BD9-B511-C199EDE2998A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5406C7AF-6CDC-498B-906D-E13FBAE3094E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4C55212-456C-4506-A13C-8FCC8226B94E}" type="presParOf" srcId="{30FB78C5-1134-4991-BC00-BD75FA6FA754}" destId="{6FB5C266-4478-46B4-A042-520ADE07F67D}" srcOrd="0" destOrd="0" presId="urn:microsoft.com/office/officeart/2005/8/layout/hierarchy1"/>
    <dgm:cxn modelId="{A3B59448-C89E-457B-92A5-0B28DB08DE35}" type="presParOf" srcId="{6FB5C266-4478-46B4-A042-520ADE07F67D}" destId="{8B8CBDC3-5791-4340-BE2E-A22A02D86520}" srcOrd="0" destOrd="0" presId="urn:microsoft.com/office/officeart/2005/8/layout/hierarchy1"/>
    <dgm:cxn modelId="{0BD96ED5-14CB-4AAF-95A5-8B2388E91080}" type="presParOf" srcId="{8B8CBDC3-5791-4340-BE2E-A22A02D86520}" destId="{704DCB4F-1EA4-42A5-BFF3-A661B2B5B8E4}" srcOrd="0" destOrd="0" presId="urn:microsoft.com/office/officeart/2005/8/layout/hierarchy1"/>
    <dgm:cxn modelId="{78E067D5-71E0-4122-A34B-A43918D6F639}" type="presParOf" srcId="{8B8CBDC3-5791-4340-BE2E-A22A02D86520}" destId="{F2BC9EED-9E87-4330-921C-75252A19C8DA}" srcOrd="1" destOrd="0" presId="urn:microsoft.com/office/officeart/2005/8/layout/hierarchy1"/>
    <dgm:cxn modelId="{B2352D1B-0C77-4F86-84F6-B3CD207E878F}" type="presParOf" srcId="{6FB5C266-4478-46B4-A042-520ADE07F67D}" destId="{D1C05A7F-F824-4D72-9CFA-035134768667}" srcOrd="1" destOrd="0" presId="urn:microsoft.com/office/officeart/2005/8/layout/hierarchy1"/>
    <dgm:cxn modelId="{E65EFE82-E0FC-4D8B-ACE1-18FE7B74392A}" type="presParOf" srcId="{D1C05A7F-F824-4D72-9CFA-035134768667}" destId="{B1EC5A2D-7A66-428D-882E-C761F9CDB9DE}" srcOrd="0" destOrd="0" presId="urn:microsoft.com/office/officeart/2005/8/layout/hierarchy1"/>
    <dgm:cxn modelId="{3754705A-6205-4420-AD86-17FB9013E7CB}" type="presParOf" srcId="{D1C05A7F-F824-4D72-9CFA-035134768667}" destId="{77EE1994-46BA-4AAC-B75F-A8CC1281165A}" srcOrd="1" destOrd="0" presId="urn:microsoft.com/office/officeart/2005/8/layout/hierarchy1"/>
    <dgm:cxn modelId="{678658BE-2D4F-42A7-9A1B-009834014A73}" type="presParOf" srcId="{77EE1994-46BA-4AAC-B75F-A8CC1281165A}" destId="{A0672F88-90BF-4C42-A7BE-73F652062E5B}" srcOrd="0" destOrd="0" presId="urn:microsoft.com/office/officeart/2005/8/layout/hierarchy1"/>
    <dgm:cxn modelId="{5AA36803-39AA-4C4F-A0D8-2AC8E415B4EF}" type="presParOf" srcId="{A0672F88-90BF-4C42-A7BE-73F652062E5B}" destId="{FB848A89-D29E-4F8B-8FE6-3B52EB3E00BD}" srcOrd="0" destOrd="0" presId="urn:microsoft.com/office/officeart/2005/8/layout/hierarchy1"/>
    <dgm:cxn modelId="{445301B9-E206-408E-889F-77A9973F2F3B}" type="presParOf" srcId="{A0672F88-90BF-4C42-A7BE-73F652062E5B}" destId="{8189E00C-A64C-4932-A813-0103FF3F1A3E}" srcOrd="1" destOrd="0" presId="urn:microsoft.com/office/officeart/2005/8/layout/hierarchy1"/>
    <dgm:cxn modelId="{5A626400-2C0A-4967-9EF0-F6EF64C28D2C}" type="presParOf" srcId="{77EE1994-46BA-4AAC-B75F-A8CC1281165A}" destId="{1BFA41FF-984F-49B1-9CD1-9E57AC35F788}" srcOrd="1" destOrd="0" presId="urn:microsoft.com/office/officeart/2005/8/layout/hierarchy1"/>
    <dgm:cxn modelId="{3126E514-A571-4EB8-B43D-2431AD651D69}" type="presParOf" srcId="{D1C05A7F-F824-4D72-9CFA-035134768667}" destId="{B948BAAC-2AC0-4161-92C5-74B664B1BC79}" srcOrd="2" destOrd="0" presId="urn:microsoft.com/office/officeart/2005/8/layout/hierarchy1"/>
    <dgm:cxn modelId="{37D0763C-8AEA-4997-A962-7C18FAF5967C}" type="presParOf" srcId="{D1C05A7F-F824-4D72-9CFA-035134768667}" destId="{C30556F0-6616-4ECA-9F77-90DC16E3A2FB}" srcOrd="3" destOrd="0" presId="urn:microsoft.com/office/officeart/2005/8/layout/hierarchy1"/>
    <dgm:cxn modelId="{A8FF8F91-C267-4C6C-AF8D-AF5845B23518}" type="presParOf" srcId="{C30556F0-6616-4ECA-9F77-90DC16E3A2FB}" destId="{ABC5424A-2FF7-490A-A1DF-0CE82D841185}" srcOrd="0" destOrd="0" presId="urn:microsoft.com/office/officeart/2005/8/layout/hierarchy1"/>
    <dgm:cxn modelId="{DCD2EAC7-E4EA-4E67-883E-5E24FCE4A4EB}" type="presParOf" srcId="{ABC5424A-2FF7-490A-A1DF-0CE82D841185}" destId="{34BEC984-6831-4606-B7D0-26430F7F51B3}" srcOrd="0" destOrd="0" presId="urn:microsoft.com/office/officeart/2005/8/layout/hierarchy1"/>
    <dgm:cxn modelId="{D1EBAA11-B601-465D-AC0C-BEBDD20C0B85}" type="presParOf" srcId="{ABC5424A-2FF7-490A-A1DF-0CE82D841185}" destId="{2708A2E2-143D-4EF3-9CD2-1DFD0F05FF0E}" srcOrd="1" destOrd="0" presId="urn:microsoft.com/office/officeart/2005/8/layout/hierarchy1"/>
    <dgm:cxn modelId="{99277556-1070-4B2C-8472-DD47A24F176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94974201-B12F-4D2B-8C3A-B1392C7009B9}" type="presOf" srcId="{D3E1818B-672E-489D-8EAD-5FED4D99F953}" destId="{B948BAAC-2AC0-4161-92C5-74B664B1BC79}" srcOrd="0" destOrd="0" presId="urn:microsoft.com/office/officeart/2005/8/layout/hierarchy1"/>
    <dgm:cxn modelId="{2D24470C-0AD3-4F43-AFCA-2B935C7A0FAE}" type="presOf" srcId="{779CB560-247B-48D0-B4FB-2A763E4AF8AE}" destId="{F2BC9EED-9E87-4330-921C-75252A19C8DA}" srcOrd="0" destOrd="0" presId="urn:microsoft.com/office/officeart/2005/8/layout/hierarchy1"/>
    <dgm:cxn modelId="{CC1B130D-0F60-48C7-B566-AD933C3AE870}" type="presOf" srcId="{7F0A83FE-66A9-45E4-A37B-57C29735FD54}" destId="{8189E00C-A64C-4932-A813-0103FF3F1A3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E3884FA3-C15A-48AB-A93B-A876E46B3344}" type="presOf" srcId="{267D5886-FBBC-44F2-8E70-C5A7D3D818C7}" destId="{B1EC5A2D-7A66-428D-882E-C761F9CDB9DE}" srcOrd="0" destOrd="0" presId="urn:microsoft.com/office/officeart/2005/8/layout/hierarchy1"/>
    <dgm:cxn modelId="{389227A8-6F24-459E-B98F-EE6E7978BA7F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427E4E5-6751-4B4D-A179-8C754E1C7697}" type="presOf" srcId="{FE9265A4-EB51-4743-ADE3-1C1EE92BDDD8}" destId="{30FB78C5-1134-4991-BC00-BD75FA6FA754}" srcOrd="0" destOrd="0" presId="urn:microsoft.com/office/officeart/2005/8/layout/hierarchy1"/>
    <dgm:cxn modelId="{67C6BC64-E835-46F3-B483-D6E108785E5F}" type="presParOf" srcId="{30FB78C5-1134-4991-BC00-BD75FA6FA754}" destId="{6FB5C266-4478-46B4-A042-520ADE07F67D}" srcOrd="0" destOrd="0" presId="urn:microsoft.com/office/officeart/2005/8/layout/hierarchy1"/>
    <dgm:cxn modelId="{78529556-A6E1-4EDA-8CB2-5DC530F9CB4B}" type="presParOf" srcId="{6FB5C266-4478-46B4-A042-520ADE07F67D}" destId="{8B8CBDC3-5791-4340-BE2E-A22A02D86520}" srcOrd="0" destOrd="0" presId="urn:microsoft.com/office/officeart/2005/8/layout/hierarchy1"/>
    <dgm:cxn modelId="{2B0EA127-E687-4483-BBFD-A8E83629C3E4}" type="presParOf" srcId="{8B8CBDC3-5791-4340-BE2E-A22A02D86520}" destId="{704DCB4F-1EA4-42A5-BFF3-A661B2B5B8E4}" srcOrd="0" destOrd="0" presId="urn:microsoft.com/office/officeart/2005/8/layout/hierarchy1"/>
    <dgm:cxn modelId="{3E20E0C6-3236-4AAF-B84C-A5E620785CC4}" type="presParOf" srcId="{8B8CBDC3-5791-4340-BE2E-A22A02D86520}" destId="{F2BC9EED-9E87-4330-921C-75252A19C8DA}" srcOrd="1" destOrd="0" presId="urn:microsoft.com/office/officeart/2005/8/layout/hierarchy1"/>
    <dgm:cxn modelId="{75C69D45-04AE-4FDE-A949-A57EE1C7F309}" type="presParOf" srcId="{6FB5C266-4478-46B4-A042-520ADE07F67D}" destId="{D1C05A7F-F824-4D72-9CFA-035134768667}" srcOrd="1" destOrd="0" presId="urn:microsoft.com/office/officeart/2005/8/layout/hierarchy1"/>
    <dgm:cxn modelId="{99856519-6CF5-4451-895C-012A14C71185}" type="presParOf" srcId="{D1C05A7F-F824-4D72-9CFA-035134768667}" destId="{B1EC5A2D-7A66-428D-882E-C761F9CDB9DE}" srcOrd="0" destOrd="0" presId="urn:microsoft.com/office/officeart/2005/8/layout/hierarchy1"/>
    <dgm:cxn modelId="{5C8EAF7B-4CA5-4A93-BA06-A723FC0D0F67}" type="presParOf" srcId="{D1C05A7F-F824-4D72-9CFA-035134768667}" destId="{77EE1994-46BA-4AAC-B75F-A8CC1281165A}" srcOrd="1" destOrd="0" presId="urn:microsoft.com/office/officeart/2005/8/layout/hierarchy1"/>
    <dgm:cxn modelId="{DC1B4461-2A04-4530-9F80-E8339D93F5C7}" type="presParOf" srcId="{77EE1994-46BA-4AAC-B75F-A8CC1281165A}" destId="{A0672F88-90BF-4C42-A7BE-73F652062E5B}" srcOrd="0" destOrd="0" presId="urn:microsoft.com/office/officeart/2005/8/layout/hierarchy1"/>
    <dgm:cxn modelId="{E77810E5-7322-4DEE-8740-86565806245D}" type="presParOf" srcId="{A0672F88-90BF-4C42-A7BE-73F652062E5B}" destId="{FB848A89-D29E-4F8B-8FE6-3B52EB3E00BD}" srcOrd="0" destOrd="0" presId="urn:microsoft.com/office/officeart/2005/8/layout/hierarchy1"/>
    <dgm:cxn modelId="{99CDCD26-A384-408B-956E-63A338B45479}" type="presParOf" srcId="{A0672F88-90BF-4C42-A7BE-73F652062E5B}" destId="{8189E00C-A64C-4932-A813-0103FF3F1A3E}" srcOrd="1" destOrd="0" presId="urn:microsoft.com/office/officeart/2005/8/layout/hierarchy1"/>
    <dgm:cxn modelId="{358B612D-70B5-4224-9433-D8EB856D8CD3}" type="presParOf" srcId="{77EE1994-46BA-4AAC-B75F-A8CC1281165A}" destId="{1BFA41FF-984F-49B1-9CD1-9E57AC35F788}" srcOrd="1" destOrd="0" presId="urn:microsoft.com/office/officeart/2005/8/layout/hierarchy1"/>
    <dgm:cxn modelId="{0EC28DC6-F170-49AB-BAE7-3159A912264B}" type="presParOf" srcId="{D1C05A7F-F824-4D72-9CFA-035134768667}" destId="{B948BAAC-2AC0-4161-92C5-74B664B1BC79}" srcOrd="2" destOrd="0" presId="urn:microsoft.com/office/officeart/2005/8/layout/hierarchy1"/>
    <dgm:cxn modelId="{293E77F4-085A-4DC2-91FD-96DDFA175279}" type="presParOf" srcId="{D1C05A7F-F824-4D72-9CFA-035134768667}" destId="{C30556F0-6616-4ECA-9F77-90DC16E3A2FB}" srcOrd="3" destOrd="0" presId="urn:microsoft.com/office/officeart/2005/8/layout/hierarchy1"/>
    <dgm:cxn modelId="{D8BC37B8-980A-456A-B7F4-B5814FB0AF0F}" type="presParOf" srcId="{C30556F0-6616-4ECA-9F77-90DC16E3A2FB}" destId="{ABC5424A-2FF7-490A-A1DF-0CE82D841185}" srcOrd="0" destOrd="0" presId="urn:microsoft.com/office/officeart/2005/8/layout/hierarchy1"/>
    <dgm:cxn modelId="{3403D094-E290-4118-A521-1F9CD255F471}" type="presParOf" srcId="{ABC5424A-2FF7-490A-A1DF-0CE82D841185}" destId="{34BEC984-6831-4606-B7D0-26430F7F51B3}" srcOrd="0" destOrd="0" presId="urn:microsoft.com/office/officeart/2005/8/layout/hierarchy1"/>
    <dgm:cxn modelId="{844DA5BB-1DB0-497B-BBC6-4E18A33C2902}" type="presParOf" srcId="{ABC5424A-2FF7-490A-A1DF-0CE82D841185}" destId="{2708A2E2-143D-4EF3-9CD2-1DFD0F05FF0E}" srcOrd="1" destOrd="0" presId="urn:microsoft.com/office/officeart/2005/8/layout/hierarchy1"/>
    <dgm:cxn modelId="{1D00BDF7-DD98-4C2B-B660-34EF3632E092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38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383E7B55-6517-4703-AFFA-CF95F6EDCD26}" type="presOf" srcId="{267D5886-FBBC-44F2-8E70-C5A7D3D818C7}" destId="{B1EC5A2D-7A66-428D-882E-C761F9CDB9DE}" srcOrd="0" destOrd="0" presId="urn:microsoft.com/office/officeart/2005/8/layout/hierarchy1"/>
    <dgm:cxn modelId="{79D9217D-24FF-4792-BED0-73DB464090D0}" type="presOf" srcId="{D3E1818B-672E-489D-8EAD-5FED4D99F953}" destId="{B948BAAC-2AC0-4161-92C5-74B664B1BC79}" srcOrd="0" destOrd="0" presId="urn:microsoft.com/office/officeart/2005/8/layout/hierarchy1"/>
    <dgm:cxn modelId="{88886E9D-94E4-446D-91F1-23252F9038B1}" type="presOf" srcId="{779CB560-247B-48D0-B4FB-2A763E4AF8AE}" destId="{F2BC9EED-9E87-4330-921C-75252A19C8DA}" srcOrd="0" destOrd="0" presId="urn:microsoft.com/office/officeart/2005/8/layout/hierarchy1"/>
    <dgm:cxn modelId="{F3E9E49D-4FB1-4142-BD29-799EF945B11E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8C1063D7-4503-43B3-B1A0-9F991C790938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8FDACF1-AC90-49BB-B47A-BC7D9EF10304}" type="presOf" srcId="{7F0A83FE-66A9-45E4-A37B-57C29735FD54}" destId="{8189E00C-A64C-4932-A813-0103FF3F1A3E}" srcOrd="0" destOrd="0" presId="urn:microsoft.com/office/officeart/2005/8/layout/hierarchy1"/>
    <dgm:cxn modelId="{526671B1-F727-4DCB-9344-4E531BF1FA93}" type="presParOf" srcId="{30FB78C5-1134-4991-BC00-BD75FA6FA754}" destId="{6FB5C266-4478-46B4-A042-520ADE07F67D}" srcOrd="0" destOrd="0" presId="urn:microsoft.com/office/officeart/2005/8/layout/hierarchy1"/>
    <dgm:cxn modelId="{B30AB41B-360C-4F99-8B65-F42331BB6ACF}" type="presParOf" srcId="{6FB5C266-4478-46B4-A042-520ADE07F67D}" destId="{8B8CBDC3-5791-4340-BE2E-A22A02D86520}" srcOrd="0" destOrd="0" presId="urn:microsoft.com/office/officeart/2005/8/layout/hierarchy1"/>
    <dgm:cxn modelId="{4F59B803-D03F-4779-A4B0-F1130F4D5EE4}" type="presParOf" srcId="{8B8CBDC3-5791-4340-BE2E-A22A02D86520}" destId="{704DCB4F-1EA4-42A5-BFF3-A661B2B5B8E4}" srcOrd="0" destOrd="0" presId="urn:microsoft.com/office/officeart/2005/8/layout/hierarchy1"/>
    <dgm:cxn modelId="{39730F98-C1E7-4F5B-8523-5F1C2E68CE52}" type="presParOf" srcId="{8B8CBDC3-5791-4340-BE2E-A22A02D86520}" destId="{F2BC9EED-9E87-4330-921C-75252A19C8DA}" srcOrd="1" destOrd="0" presId="urn:microsoft.com/office/officeart/2005/8/layout/hierarchy1"/>
    <dgm:cxn modelId="{5F5F5B54-F59E-466B-81B8-17DBFCBD410E}" type="presParOf" srcId="{6FB5C266-4478-46B4-A042-520ADE07F67D}" destId="{D1C05A7F-F824-4D72-9CFA-035134768667}" srcOrd="1" destOrd="0" presId="urn:microsoft.com/office/officeart/2005/8/layout/hierarchy1"/>
    <dgm:cxn modelId="{FB3060C5-3A34-4EF2-8AC0-3217D21789A9}" type="presParOf" srcId="{D1C05A7F-F824-4D72-9CFA-035134768667}" destId="{B1EC5A2D-7A66-428D-882E-C761F9CDB9DE}" srcOrd="0" destOrd="0" presId="urn:microsoft.com/office/officeart/2005/8/layout/hierarchy1"/>
    <dgm:cxn modelId="{D1A21917-35C3-467A-8FEC-1E99CCC95646}" type="presParOf" srcId="{D1C05A7F-F824-4D72-9CFA-035134768667}" destId="{77EE1994-46BA-4AAC-B75F-A8CC1281165A}" srcOrd="1" destOrd="0" presId="urn:microsoft.com/office/officeart/2005/8/layout/hierarchy1"/>
    <dgm:cxn modelId="{694D0D00-C0F4-4104-A14C-BD9D2FE3D265}" type="presParOf" srcId="{77EE1994-46BA-4AAC-B75F-A8CC1281165A}" destId="{A0672F88-90BF-4C42-A7BE-73F652062E5B}" srcOrd="0" destOrd="0" presId="urn:microsoft.com/office/officeart/2005/8/layout/hierarchy1"/>
    <dgm:cxn modelId="{F4AD0C39-9B10-4D15-A116-079A619193DE}" type="presParOf" srcId="{A0672F88-90BF-4C42-A7BE-73F652062E5B}" destId="{FB848A89-D29E-4F8B-8FE6-3B52EB3E00BD}" srcOrd="0" destOrd="0" presId="urn:microsoft.com/office/officeart/2005/8/layout/hierarchy1"/>
    <dgm:cxn modelId="{36644647-FAF6-4730-94FC-4EA098E17E36}" type="presParOf" srcId="{A0672F88-90BF-4C42-A7BE-73F652062E5B}" destId="{8189E00C-A64C-4932-A813-0103FF3F1A3E}" srcOrd="1" destOrd="0" presId="urn:microsoft.com/office/officeart/2005/8/layout/hierarchy1"/>
    <dgm:cxn modelId="{EA8838D9-A05C-4C60-9B53-4887DDE59206}" type="presParOf" srcId="{77EE1994-46BA-4AAC-B75F-A8CC1281165A}" destId="{1BFA41FF-984F-49B1-9CD1-9E57AC35F788}" srcOrd="1" destOrd="0" presId="urn:microsoft.com/office/officeart/2005/8/layout/hierarchy1"/>
    <dgm:cxn modelId="{D3B68EA3-2280-4DD2-942D-0C023E7DD824}" type="presParOf" srcId="{D1C05A7F-F824-4D72-9CFA-035134768667}" destId="{B948BAAC-2AC0-4161-92C5-74B664B1BC79}" srcOrd="2" destOrd="0" presId="urn:microsoft.com/office/officeart/2005/8/layout/hierarchy1"/>
    <dgm:cxn modelId="{85CE8763-4ABE-42A5-910F-A2A2495F70B9}" type="presParOf" srcId="{D1C05A7F-F824-4D72-9CFA-035134768667}" destId="{C30556F0-6616-4ECA-9F77-90DC16E3A2FB}" srcOrd="3" destOrd="0" presId="urn:microsoft.com/office/officeart/2005/8/layout/hierarchy1"/>
    <dgm:cxn modelId="{A39478ED-3888-4E44-A900-2223197843B3}" type="presParOf" srcId="{C30556F0-6616-4ECA-9F77-90DC16E3A2FB}" destId="{ABC5424A-2FF7-490A-A1DF-0CE82D841185}" srcOrd="0" destOrd="0" presId="urn:microsoft.com/office/officeart/2005/8/layout/hierarchy1"/>
    <dgm:cxn modelId="{7FCCF7A7-6230-49DC-81F9-59FD22953532}" type="presParOf" srcId="{ABC5424A-2FF7-490A-A1DF-0CE82D841185}" destId="{34BEC984-6831-4606-B7D0-26430F7F51B3}" srcOrd="0" destOrd="0" presId="urn:microsoft.com/office/officeart/2005/8/layout/hierarchy1"/>
    <dgm:cxn modelId="{1221F46E-3296-431F-A8FD-D41922C0FD3E}" type="presParOf" srcId="{ABC5424A-2FF7-490A-A1DF-0CE82D841185}" destId="{2708A2E2-143D-4EF3-9CD2-1DFD0F05FF0E}" srcOrd="1" destOrd="0" presId="urn:microsoft.com/office/officeart/2005/8/layout/hierarchy1"/>
    <dgm:cxn modelId="{A0BD795E-8BCE-4CEA-A405-0441C0102C5B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3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A9962344-4C35-4909-B1D8-DDF30575A4FB}" type="presOf" srcId="{267D5886-FBBC-44F2-8E70-C5A7D3D818C7}" destId="{B1EC5A2D-7A66-428D-882E-C761F9CDB9DE}" srcOrd="0" destOrd="0" presId="urn:microsoft.com/office/officeart/2005/8/layout/hierarchy1"/>
    <dgm:cxn modelId="{AFD2096F-C7BE-4D2A-91C6-7472B8A209E6}" type="presOf" srcId="{779CB560-247B-48D0-B4FB-2A763E4AF8AE}" destId="{F2BC9EED-9E87-4330-921C-75252A19C8DA}" srcOrd="0" destOrd="0" presId="urn:microsoft.com/office/officeart/2005/8/layout/hierarchy1"/>
    <dgm:cxn modelId="{9B365977-628A-4D44-9756-E6C37E6F4134}" type="presOf" srcId="{2FC17958-902C-4539-A198-0720F6062468}" destId="{2708A2E2-143D-4EF3-9CD2-1DFD0F05FF0E}" srcOrd="0" destOrd="0" presId="urn:microsoft.com/office/officeart/2005/8/layout/hierarchy1"/>
    <dgm:cxn modelId="{547DE779-B7D1-4242-91D6-61DA79B79DAF}" type="presOf" srcId="{7F0A83FE-66A9-45E4-A37B-57C29735FD54}" destId="{8189E00C-A64C-4932-A813-0103FF3F1A3E}" srcOrd="0" destOrd="0" presId="urn:microsoft.com/office/officeart/2005/8/layout/hierarchy1"/>
    <dgm:cxn modelId="{B26F5182-114B-4CE2-B484-DE24E1A07B50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3C928CC4-B86C-465E-B730-4FD59FF2089F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D2393BCF-7535-49B9-B227-5ACBFC23A93B}" type="presParOf" srcId="{30FB78C5-1134-4991-BC00-BD75FA6FA754}" destId="{6FB5C266-4478-46B4-A042-520ADE07F67D}" srcOrd="0" destOrd="0" presId="urn:microsoft.com/office/officeart/2005/8/layout/hierarchy1"/>
    <dgm:cxn modelId="{68C36E8E-614B-41A7-9DA9-4802BC536CFA}" type="presParOf" srcId="{6FB5C266-4478-46B4-A042-520ADE07F67D}" destId="{8B8CBDC3-5791-4340-BE2E-A22A02D86520}" srcOrd="0" destOrd="0" presId="urn:microsoft.com/office/officeart/2005/8/layout/hierarchy1"/>
    <dgm:cxn modelId="{E2369D7F-633C-46A6-A978-56DE79F01411}" type="presParOf" srcId="{8B8CBDC3-5791-4340-BE2E-A22A02D86520}" destId="{704DCB4F-1EA4-42A5-BFF3-A661B2B5B8E4}" srcOrd="0" destOrd="0" presId="urn:microsoft.com/office/officeart/2005/8/layout/hierarchy1"/>
    <dgm:cxn modelId="{F30D7A0B-CB7F-4C13-A3E5-275CB4568D2A}" type="presParOf" srcId="{8B8CBDC3-5791-4340-BE2E-A22A02D86520}" destId="{F2BC9EED-9E87-4330-921C-75252A19C8DA}" srcOrd="1" destOrd="0" presId="urn:microsoft.com/office/officeart/2005/8/layout/hierarchy1"/>
    <dgm:cxn modelId="{5EBEDC29-4D0D-4024-8C1A-B3C7A8312FEC}" type="presParOf" srcId="{6FB5C266-4478-46B4-A042-520ADE07F67D}" destId="{D1C05A7F-F824-4D72-9CFA-035134768667}" srcOrd="1" destOrd="0" presId="urn:microsoft.com/office/officeart/2005/8/layout/hierarchy1"/>
    <dgm:cxn modelId="{A48B8B55-C127-4867-B7B1-3A58201D85D1}" type="presParOf" srcId="{D1C05A7F-F824-4D72-9CFA-035134768667}" destId="{B1EC5A2D-7A66-428D-882E-C761F9CDB9DE}" srcOrd="0" destOrd="0" presId="urn:microsoft.com/office/officeart/2005/8/layout/hierarchy1"/>
    <dgm:cxn modelId="{823B89A7-B9AF-4157-8405-9B32F59282A0}" type="presParOf" srcId="{D1C05A7F-F824-4D72-9CFA-035134768667}" destId="{77EE1994-46BA-4AAC-B75F-A8CC1281165A}" srcOrd="1" destOrd="0" presId="urn:microsoft.com/office/officeart/2005/8/layout/hierarchy1"/>
    <dgm:cxn modelId="{B6EE25C0-D74F-4AC7-B62C-9B8742A5180E}" type="presParOf" srcId="{77EE1994-46BA-4AAC-B75F-A8CC1281165A}" destId="{A0672F88-90BF-4C42-A7BE-73F652062E5B}" srcOrd="0" destOrd="0" presId="urn:microsoft.com/office/officeart/2005/8/layout/hierarchy1"/>
    <dgm:cxn modelId="{B8FF4A61-B2DB-4183-B0AB-9FC6DD4FE012}" type="presParOf" srcId="{A0672F88-90BF-4C42-A7BE-73F652062E5B}" destId="{FB848A89-D29E-4F8B-8FE6-3B52EB3E00BD}" srcOrd="0" destOrd="0" presId="urn:microsoft.com/office/officeart/2005/8/layout/hierarchy1"/>
    <dgm:cxn modelId="{1696343F-D4E9-450C-A9C4-4D7567044283}" type="presParOf" srcId="{A0672F88-90BF-4C42-A7BE-73F652062E5B}" destId="{8189E00C-A64C-4932-A813-0103FF3F1A3E}" srcOrd="1" destOrd="0" presId="urn:microsoft.com/office/officeart/2005/8/layout/hierarchy1"/>
    <dgm:cxn modelId="{FDE1D4F2-9915-458D-B102-001DD012B056}" type="presParOf" srcId="{77EE1994-46BA-4AAC-B75F-A8CC1281165A}" destId="{1BFA41FF-984F-49B1-9CD1-9E57AC35F788}" srcOrd="1" destOrd="0" presId="urn:microsoft.com/office/officeart/2005/8/layout/hierarchy1"/>
    <dgm:cxn modelId="{643ADB2E-6171-47A5-B8D1-0D6FCABFF47F}" type="presParOf" srcId="{D1C05A7F-F824-4D72-9CFA-035134768667}" destId="{B948BAAC-2AC0-4161-92C5-74B664B1BC79}" srcOrd="2" destOrd="0" presId="urn:microsoft.com/office/officeart/2005/8/layout/hierarchy1"/>
    <dgm:cxn modelId="{47506C01-D325-452A-8EC4-206393F9DD15}" type="presParOf" srcId="{D1C05A7F-F824-4D72-9CFA-035134768667}" destId="{C30556F0-6616-4ECA-9F77-90DC16E3A2FB}" srcOrd="3" destOrd="0" presId="urn:microsoft.com/office/officeart/2005/8/layout/hierarchy1"/>
    <dgm:cxn modelId="{C9B0812F-2486-424A-B57E-AFB587719BA4}" type="presParOf" srcId="{C30556F0-6616-4ECA-9F77-90DC16E3A2FB}" destId="{ABC5424A-2FF7-490A-A1DF-0CE82D841185}" srcOrd="0" destOrd="0" presId="urn:microsoft.com/office/officeart/2005/8/layout/hierarchy1"/>
    <dgm:cxn modelId="{7E1B77D0-F967-47EE-90FF-AA14E12EB7C1}" type="presParOf" srcId="{ABC5424A-2FF7-490A-A1DF-0CE82D841185}" destId="{34BEC984-6831-4606-B7D0-26430F7F51B3}" srcOrd="0" destOrd="0" presId="urn:microsoft.com/office/officeart/2005/8/layout/hierarchy1"/>
    <dgm:cxn modelId="{7E9B6BB2-CCA6-4AE0-BDB3-3E3428171148}" type="presParOf" srcId="{ABC5424A-2FF7-490A-A1DF-0CE82D841185}" destId="{2708A2E2-143D-4EF3-9CD2-1DFD0F05FF0E}" srcOrd="1" destOrd="0" presId="urn:microsoft.com/office/officeart/2005/8/layout/hierarchy1"/>
    <dgm:cxn modelId="{1ADE7879-EFD4-4E59-9F3E-A224CAAF9DB8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2_4" csCatId="accent2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Ingressi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LinFactNeighborX="-10900" custLinFactNeighborY="8963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28E0061B-ECFC-4F9B-87D6-A47C6BB1A997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E9B15FC0-977F-4F81-83C6-0426ABC69AE4}" type="presOf" srcId="{E14901F3-B27F-46EB-8C5E-CC7C49F78875}" destId="{0534CEAC-D9C6-4FC3-B63E-29BE2D2EA1AE}" srcOrd="0" destOrd="0" presId="urn:microsoft.com/office/officeart/2005/8/layout/list1"/>
    <dgm:cxn modelId="{131D8EF9-FB01-4264-B765-CA7CC86A8701}" type="presOf" srcId="{E14901F3-B27F-46EB-8C5E-CC7C49F78875}" destId="{0644E4D7-E9D0-46A8-826E-A31806E8DE22}" srcOrd="1" destOrd="0" presId="urn:microsoft.com/office/officeart/2005/8/layout/list1"/>
    <dgm:cxn modelId="{E9050FA8-76E5-4FDC-A248-6C9E5AB3732B}" type="presParOf" srcId="{C47166C6-1FE9-4EA3-BED9-5A31EC9CE791}" destId="{788F9D6C-20FD-4F03-B735-47F3D0419BC3}" srcOrd="0" destOrd="0" presId="urn:microsoft.com/office/officeart/2005/8/layout/list1"/>
    <dgm:cxn modelId="{9314CED6-B26F-4D08-A236-7CA383010E7F}" type="presParOf" srcId="{788F9D6C-20FD-4F03-B735-47F3D0419BC3}" destId="{0534CEAC-D9C6-4FC3-B63E-29BE2D2EA1AE}" srcOrd="0" destOrd="0" presId="urn:microsoft.com/office/officeart/2005/8/layout/list1"/>
    <dgm:cxn modelId="{153A793F-8053-4C88-81A6-68C4E4B759C9}" type="presParOf" srcId="{788F9D6C-20FD-4F03-B735-47F3D0419BC3}" destId="{0644E4D7-E9D0-46A8-826E-A31806E8DE22}" srcOrd="1" destOrd="0" presId="urn:microsoft.com/office/officeart/2005/8/layout/list1"/>
    <dgm:cxn modelId="{CDBE75C2-506D-4A2D-BE04-898C9AB1DFCC}" type="presParOf" srcId="{C47166C6-1FE9-4EA3-BED9-5A31EC9CE791}" destId="{B179B12E-85C4-4857-BA73-AB89CEBB28D6}" srcOrd="1" destOrd="0" presId="urn:microsoft.com/office/officeart/2005/8/layout/list1"/>
    <dgm:cxn modelId="{B435FEE7-725D-4311-8AC5-569B78913F15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40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B571D423-E121-4BEB-959A-2A69E47BBD7C}" type="presOf" srcId="{267D5886-FBBC-44F2-8E70-C5A7D3D818C7}" destId="{B1EC5A2D-7A66-428D-882E-C761F9CDB9DE}" srcOrd="0" destOrd="0" presId="urn:microsoft.com/office/officeart/2005/8/layout/hierarchy1"/>
    <dgm:cxn modelId="{59DBB16D-381B-4FF8-AF9B-3D7CB805C20D}" type="presOf" srcId="{D3E1818B-672E-489D-8EAD-5FED4D99F953}" destId="{B948BAAC-2AC0-4161-92C5-74B664B1BC79}" srcOrd="0" destOrd="0" presId="urn:microsoft.com/office/officeart/2005/8/layout/hierarchy1"/>
    <dgm:cxn modelId="{1DC5278B-A038-4E3C-933A-E0FAEA218552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3E3049AB-5C07-43A8-B936-778A25241AFB}" type="presOf" srcId="{FE9265A4-EB51-4743-ADE3-1C1EE92BDDD8}" destId="{30FB78C5-1134-4991-BC00-BD75FA6FA754}" srcOrd="0" destOrd="0" presId="urn:microsoft.com/office/officeart/2005/8/layout/hierarchy1"/>
    <dgm:cxn modelId="{7021ECD6-9201-4F0E-A81F-CE73BDFF0ADC}" type="presOf" srcId="{2FC17958-902C-4539-A198-0720F6062468}" destId="{2708A2E2-143D-4EF3-9CD2-1DFD0F05FF0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94AC3CF6-0656-4D6E-8EEE-B1BED37BB527}" type="presOf" srcId="{779CB560-247B-48D0-B4FB-2A763E4AF8AE}" destId="{F2BC9EED-9E87-4330-921C-75252A19C8DA}" srcOrd="0" destOrd="0" presId="urn:microsoft.com/office/officeart/2005/8/layout/hierarchy1"/>
    <dgm:cxn modelId="{9983BEC1-A62E-4DE5-8D9F-4A2F2C2C827D}" type="presParOf" srcId="{30FB78C5-1134-4991-BC00-BD75FA6FA754}" destId="{6FB5C266-4478-46B4-A042-520ADE07F67D}" srcOrd="0" destOrd="0" presId="urn:microsoft.com/office/officeart/2005/8/layout/hierarchy1"/>
    <dgm:cxn modelId="{31FC44BF-4CED-4B77-9594-FD92F4B4B1E9}" type="presParOf" srcId="{6FB5C266-4478-46B4-A042-520ADE07F67D}" destId="{8B8CBDC3-5791-4340-BE2E-A22A02D86520}" srcOrd="0" destOrd="0" presId="urn:microsoft.com/office/officeart/2005/8/layout/hierarchy1"/>
    <dgm:cxn modelId="{940DF13D-65F8-4C0D-8DC1-8DB99A00DA71}" type="presParOf" srcId="{8B8CBDC3-5791-4340-BE2E-A22A02D86520}" destId="{704DCB4F-1EA4-42A5-BFF3-A661B2B5B8E4}" srcOrd="0" destOrd="0" presId="urn:microsoft.com/office/officeart/2005/8/layout/hierarchy1"/>
    <dgm:cxn modelId="{EECDD845-CC13-4180-B297-864FA0C3C4AD}" type="presParOf" srcId="{8B8CBDC3-5791-4340-BE2E-A22A02D86520}" destId="{F2BC9EED-9E87-4330-921C-75252A19C8DA}" srcOrd="1" destOrd="0" presId="urn:microsoft.com/office/officeart/2005/8/layout/hierarchy1"/>
    <dgm:cxn modelId="{C845DD7C-3A22-45C5-80B8-242C325CA465}" type="presParOf" srcId="{6FB5C266-4478-46B4-A042-520ADE07F67D}" destId="{D1C05A7F-F824-4D72-9CFA-035134768667}" srcOrd="1" destOrd="0" presId="urn:microsoft.com/office/officeart/2005/8/layout/hierarchy1"/>
    <dgm:cxn modelId="{2D206BF4-69ED-4EB7-BA50-973A47F14462}" type="presParOf" srcId="{D1C05A7F-F824-4D72-9CFA-035134768667}" destId="{B1EC5A2D-7A66-428D-882E-C761F9CDB9DE}" srcOrd="0" destOrd="0" presId="urn:microsoft.com/office/officeart/2005/8/layout/hierarchy1"/>
    <dgm:cxn modelId="{05F67A99-983D-4AE4-B8F3-C653B3869901}" type="presParOf" srcId="{D1C05A7F-F824-4D72-9CFA-035134768667}" destId="{77EE1994-46BA-4AAC-B75F-A8CC1281165A}" srcOrd="1" destOrd="0" presId="urn:microsoft.com/office/officeart/2005/8/layout/hierarchy1"/>
    <dgm:cxn modelId="{0CF0EC44-FEBC-486F-8698-923594297B35}" type="presParOf" srcId="{77EE1994-46BA-4AAC-B75F-A8CC1281165A}" destId="{A0672F88-90BF-4C42-A7BE-73F652062E5B}" srcOrd="0" destOrd="0" presId="urn:microsoft.com/office/officeart/2005/8/layout/hierarchy1"/>
    <dgm:cxn modelId="{DB1686C5-B290-4092-A089-C60FC8161ACA}" type="presParOf" srcId="{A0672F88-90BF-4C42-A7BE-73F652062E5B}" destId="{FB848A89-D29E-4F8B-8FE6-3B52EB3E00BD}" srcOrd="0" destOrd="0" presId="urn:microsoft.com/office/officeart/2005/8/layout/hierarchy1"/>
    <dgm:cxn modelId="{121145C5-9703-49A5-BAE2-8C2FFC2D6FEF}" type="presParOf" srcId="{A0672F88-90BF-4C42-A7BE-73F652062E5B}" destId="{8189E00C-A64C-4932-A813-0103FF3F1A3E}" srcOrd="1" destOrd="0" presId="urn:microsoft.com/office/officeart/2005/8/layout/hierarchy1"/>
    <dgm:cxn modelId="{77ED4D9C-5FCC-4418-8134-54DE5B4B7107}" type="presParOf" srcId="{77EE1994-46BA-4AAC-B75F-A8CC1281165A}" destId="{1BFA41FF-984F-49B1-9CD1-9E57AC35F788}" srcOrd="1" destOrd="0" presId="urn:microsoft.com/office/officeart/2005/8/layout/hierarchy1"/>
    <dgm:cxn modelId="{E534C30C-FEB9-48B4-BFC3-3468725ACF21}" type="presParOf" srcId="{D1C05A7F-F824-4D72-9CFA-035134768667}" destId="{B948BAAC-2AC0-4161-92C5-74B664B1BC79}" srcOrd="2" destOrd="0" presId="urn:microsoft.com/office/officeart/2005/8/layout/hierarchy1"/>
    <dgm:cxn modelId="{45454285-6931-4C9F-9BBD-ABB0ADAE07A2}" type="presParOf" srcId="{D1C05A7F-F824-4D72-9CFA-035134768667}" destId="{C30556F0-6616-4ECA-9F77-90DC16E3A2FB}" srcOrd="3" destOrd="0" presId="urn:microsoft.com/office/officeart/2005/8/layout/hierarchy1"/>
    <dgm:cxn modelId="{E7885B9F-A340-46F2-B02B-7AB02041792D}" type="presParOf" srcId="{C30556F0-6616-4ECA-9F77-90DC16E3A2FB}" destId="{ABC5424A-2FF7-490A-A1DF-0CE82D841185}" srcOrd="0" destOrd="0" presId="urn:microsoft.com/office/officeart/2005/8/layout/hierarchy1"/>
    <dgm:cxn modelId="{87113A14-5829-4677-A651-2A6C2CF8772A}" type="presParOf" srcId="{ABC5424A-2FF7-490A-A1DF-0CE82D841185}" destId="{34BEC984-6831-4606-B7D0-26430F7F51B3}" srcOrd="0" destOrd="0" presId="urn:microsoft.com/office/officeart/2005/8/layout/hierarchy1"/>
    <dgm:cxn modelId="{3CE09190-3000-407B-8864-D9219BDA4018}" type="presParOf" srcId="{ABC5424A-2FF7-490A-A1DF-0CE82D841185}" destId="{2708A2E2-143D-4EF3-9CD2-1DFD0F05FF0E}" srcOrd="1" destOrd="0" presId="urn:microsoft.com/office/officeart/2005/8/layout/hierarchy1"/>
    <dgm:cxn modelId="{2149D57D-F002-4C11-8B4D-3CCBBC041400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4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83342427-E979-4CC0-AC7A-9FEDD14602BB}" type="presOf" srcId="{D3E1818B-672E-489D-8EAD-5FED4D99F953}" destId="{B948BAAC-2AC0-4161-92C5-74B664B1BC79}" srcOrd="0" destOrd="0" presId="urn:microsoft.com/office/officeart/2005/8/layout/hierarchy1"/>
    <dgm:cxn modelId="{D5F8CD29-6719-44CF-B04F-8E72182DBF9C}" type="presOf" srcId="{7F0A83FE-66A9-45E4-A37B-57C29735FD54}" destId="{8189E00C-A64C-4932-A813-0103FF3F1A3E}" srcOrd="0" destOrd="0" presId="urn:microsoft.com/office/officeart/2005/8/layout/hierarchy1"/>
    <dgm:cxn modelId="{8ACB0439-6BF6-45CA-BDD5-AF9B87A82DD6}" type="presOf" srcId="{267D5886-FBBC-44F2-8E70-C5A7D3D818C7}" destId="{B1EC5A2D-7A66-428D-882E-C761F9CDB9DE}" srcOrd="0" destOrd="0" presId="urn:microsoft.com/office/officeart/2005/8/layout/hierarchy1"/>
    <dgm:cxn modelId="{449EAA7C-6984-46CA-9F96-9070397CF52C}" type="presOf" srcId="{779CB560-247B-48D0-B4FB-2A763E4AF8AE}" destId="{F2BC9EED-9E87-4330-921C-75252A19C8DA}" srcOrd="0" destOrd="0" presId="urn:microsoft.com/office/officeart/2005/8/layout/hierarchy1"/>
    <dgm:cxn modelId="{15F1637E-11F8-4109-97F4-13DA0AA4B921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5643ADEC-2CC9-456F-960A-F56038B963F0}" type="presOf" srcId="{FE9265A4-EB51-4743-ADE3-1C1EE92BDDD8}" destId="{30FB78C5-1134-4991-BC00-BD75FA6FA754}" srcOrd="0" destOrd="0" presId="urn:microsoft.com/office/officeart/2005/8/layout/hierarchy1"/>
    <dgm:cxn modelId="{9FA0493B-E29C-4037-8E80-05781DAE0666}" type="presParOf" srcId="{30FB78C5-1134-4991-BC00-BD75FA6FA754}" destId="{6FB5C266-4478-46B4-A042-520ADE07F67D}" srcOrd="0" destOrd="0" presId="urn:microsoft.com/office/officeart/2005/8/layout/hierarchy1"/>
    <dgm:cxn modelId="{7F2046C1-C62B-4172-927C-DF2CAE7695A0}" type="presParOf" srcId="{6FB5C266-4478-46B4-A042-520ADE07F67D}" destId="{8B8CBDC3-5791-4340-BE2E-A22A02D86520}" srcOrd="0" destOrd="0" presId="urn:microsoft.com/office/officeart/2005/8/layout/hierarchy1"/>
    <dgm:cxn modelId="{FFA98B4B-F1F3-44F3-A9A6-ADC2517694CE}" type="presParOf" srcId="{8B8CBDC3-5791-4340-BE2E-A22A02D86520}" destId="{704DCB4F-1EA4-42A5-BFF3-A661B2B5B8E4}" srcOrd="0" destOrd="0" presId="urn:microsoft.com/office/officeart/2005/8/layout/hierarchy1"/>
    <dgm:cxn modelId="{6BFAF220-C422-4056-99BE-1B44F72F5CE7}" type="presParOf" srcId="{8B8CBDC3-5791-4340-BE2E-A22A02D86520}" destId="{F2BC9EED-9E87-4330-921C-75252A19C8DA}" srcOrd="1" destOrd="0" presId="urn:microsoft.com/office/officeart/2005/8/layout/hierarchy1"/>
    <dgm:cxn modelId="{3CCC8336-3C60-4D2A-9E8E-EF692DDC957C}" type="presParOf" srcId="{6FB5C266-4478-46B4-A042-520ADE07F67D}" destId="{D1C05A7F-F824-4D72-9CFA-035134768667}" srcOrd="1" destOrd="0" presId="urn:microsoft.com/office/officeart/2005/8/layout/hierarchy1"/>
    <dgm:cxn modelId="{196EC59A-960C-4E80-9D17-FECBDB64011F}" type="presParOf" srcId="{D1C05A7F-F824-4D72-9CFA-035134768667}" destId="{B1EC5A2D-7A66-428D-882E-C761F9CDB9DE}" srcOrd="0" destOrd="0" presId="urn:microsoft.com/office/officeart/2005/8/layout/hierarchy1"/>
    <dgm:cxn modelId="{C5910895-115C-4F41-A8F6-1CFF43FB280A}" type="presParOf" srcId="{D1C05A7F-F824-4D72-9CFA-035134768667}" destId="{77EE1994-46BA-4AAC-B75F-A8CC1281165A}" srcOrd="1" destOrd="0" presId="urn:microsoft.com/office/officeart/2005/8/layout/hierarchy1"/>
    <dgm:cxn modelId="{34601525-D8FA-4C76-BD24-17D30913E328}" type="presParOf" srcId="{77EE1994-46BA-4AAC-B75F-A8CC1281165A}" destId="{A0672F88-90BF-4C42-A7BE-73F652062E5B}" srcOrd="0" destOrd="0" presId="urn:microsoft.com/office/officeart/2005/8/layout/hierarchy1"/>
    <dgm:cxn modelId="{1692D525-58FD-4C67-AB37-553E73D6D5AC}" type="presParOf" srcId="{A0672F88-90BF-4C42-A7BE-73F652062E5B}" destId="{FB848A89-D29E-4F8B-8FE6-3B52EB3E00BD}" srcOrd="0" destOrd="0" presId="urn:microsoft.com/office/officeart/2005/8/layout/hierarchy1"/>
    <dgm:cxn modelId="{F30C0393-3C96-4B93-9E5D-FA3F672934B4}" type="presParOf" srcId="{A0672F88-90BF-4C42-A7BE-73F652062E5B}" destId="{8189E00C-A64C-4932-A813-0103FF3F1A3E}" srcOrd="1" destOrd="0" presId="urn:microsoft.com/office/officeart/2005/8/layout/hierarchy1"/>
    <dgm:cxn modelId="{DD7E3C72-9979-4660-AB07-0DC3E5E1AFD6}" type="presParOf" srcId="{77EE1994-46BA-4AAC-B75F-A8CC1281165A}" destId="{1BFA41FF-984F-49B1-9CD1-9E57AC35F788}" srcOrd="1" destOrd="0" presId="urn:microsoft.com/office/officeart/2005/8/layout/hierarchy1"/>
    <dgm:cxn modelId="{14E446E0-221C-4707-AB14-F14221237E55}" type="presParOf" srcId="{D1C05A7F-F824-4D72-9CFA-035134768667}" destId="{B948BAAC-2AC0-4161-92C5-74B664B1BC79}" srcOrd="2" destOrd="0" presId="urn:microsoft.com/office/officeart/2005/8/layout/hierarchy1"/>
    <dgm:cxn modelId="{9D12E400-4584-40CF-9689-10637A716D18}" type="presParOf" srcId="{D1C05A7F-F824-4D72-9CFA-035134768667}" destId="{C30556F0-6616-4ECA-9F77-90DC16E3A2FB}" srcOrd="3" destOrd="0" presId="urn:microsoft.com/office/officeart/2005/8/layout/hierarchy1"/>
    <dgm:cxn modelId="{DC84B0CE-1C2B-4AD2-9B65-D8E4BDFFC51A}" type="presParOf" srcId="{C30556F0-6616-4ECA-9F77-90DC16E3A2FB}" destId="{ABC5424A-2FF7-490A-A1DF-0CE82D841185}" srcOrd="0" destOrd="0" presId="urn:microsoft.com/office/officeart/2005/8/layout/hierarchy1"/>
    <dgm:cxn modelId="{4B0D53C0-4863-45FD-8076-999C0E781936}" type="presParOf" srcId="{ABC5424A-2FF7-490A-A1DF-0CE82D841185}" destId="{34BEC984-6831-4606-B7D0-26430F7F51B3}" srcOrd="0" destOrd="0" presId="urn:microsoft.com/office/officeart/2005/8/layout/hierarchy1"/>
    <dgm:cxn modelId="{AC491C85-EF30-46CA-A617-7797B8EA98B1}" type="presParOf" srcId="{ABC5424A-2FF7-490A-A1DF-0CE82D841185}" destId="{2708A2E2-143D-4EF3-9CD2-1DFD0F05FF0E}" srcOrd="1" destOrd="0" presId="urn:microsoft.com/office/officeart/2005/8/layout/hierarchy1"/>
    <dgm:cxn modelId="{1D05A70B-D41C-41FA-9D06-FD119A907CE5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2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4476B25D-FED0-4FA5-B004-33FD336E4826}" type="presOf" srcId="{E14901F3-B27F-46EB-8C5E-CC7C49F78875}" destId="{0534CEAC-D9C6-4FC3-B63E-29BE2D2EA1AE}" srcOrd="0" destOrd="0" presId="urn:microsoft.com/office/officeart/2005/8/layout/list1"/>
    <dgm:cxn modelId="{D6828C6C-2760-4358-A520-4243ADF7CBF1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2B26DCDF-3F63-43FA-BF44-68DE5B046919}" type="presOf" srcId="{E14901F3-B27F-46EB-8C5E-CC7C49F78875}" destId="{0644E4D7-E9D0-46A8-826E-A31806E8DE22}" srcOrd="1" destOrd="0" presId="urn:microsoft.com/office/officeart/2005/8/layout/list1"/>
    <dgm:cxn modelId="{6279BCF4-5FB2-4A46-95E7-8198F432DBDE}" type="presParOf" srcId="{C47166C6-1FE9-4EA3-BED9-5A31EC9CE791}" destId="{788F9D6C-20FD-4F03-B735-47F3D0419BC3}" srcOrd="0" destOrd="0" presId="urn:microsoft.com/office/officeart/2005/8/layout/list1"/>
    <dgm:cxn modelId="{E7068526-4252-4A1A-8914-BFBFE734DBC7}" type="presParOf" srcId="{788F9D6C-20FD-4F03-B735-47F3D0419BC3}" destId="{0534CEAC-D9C6-4FC3-B63E-29BE2D2EA1AE}" srcOrd="0" destOrd="0" presId="urn:microsoft.com/office/officeart/2005/8/layout/list1"/>
    <dgm:cxn modelId="{CF28D62D-4C16-4EC4-A4BB-A6AAE49ACDC6}" type="presParOf" srcId="{788F9D6C-20FD-4F03-B735-47F3D0419BC3}" destId="{0644E4D7-E9D0-46A8-826E-A31806E8DE22}" srcOrd="1" destOrd="0" presId="urn:microsoft.com/office/officeart/2005/8/layout/list1"/>
    <dgm:cxn modelId="{AE859F2B-A89F-46A4-96F2-82DC59F9A39D}" type="presParOf" srcId="{C47166C6-1FE9-4EA3-BED9-5A31EC9CE791}" destId="{B179B12E-85C4-4857-BA73-AB89CEBB28D6}" srcOrd="1" destOrd="0" presId="urn:microsoft.com/office/officeart/2005/8/layout/list1"/>
    <dgm:cxn modelId="{96E04F40-2572-4849-AFBB-7BEF24C960E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43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62014110-1085-48D5-8F27-053102B2CDB7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807E538-38E4-48CB-B8DF-41A344FFB710}" type="presOf" srcId="{FE9265A4-EB51-4743-ADE3-1C1EE92BDDD8}" destId="{30FB78C5-1134-4991-BC00-BD75FA6FA754}" srcOrd="0" destOrd="0" presId="urn:microsoft.com/office/officeart/2005/8/layout/hierarchy1"/>
    <dgm:cxn modelId="{B991FE94-2DD5-4588-A719-552B68F1D809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E48B3DE9-30FF-4ECC-A22F-9DE55058580E}" type="presOf" srcId="{7F0A83FE-66A9-45E4-A37B-57C29735FD54}" destId="{8189E00C-A64C-4932-A813-0103FF3F1A3E}" srcOrd="0" destOrd="0" presId="urn:microsoft.com/office/officeart/2005/8/layout/hierarchy1"/>
    <dgm:cxn modelId="{3606F4ED-A8F7-4DBD-BE49-B0FEAC68347E}" type="presOf" srcId="{2FC17958-902C-4539-A198-0720F6062468}" destId="{2708A2E2-143D-4EF3-9CD2-1DFD0F05FF0E}" srcOrd="0" destOrd="0" presId="urn:microsoft.com/office/officeart/2005/8/layout/hierarchy1"/>
    <dgm:cxn modelId="{B2ED35F0-D84B-452D-86F5-A584761EDBE4}" type="presOf" srcId="{267D5886-FBBC-44F2-8E70-C5A7D3D818C7}" destId="{B1EC5A2D-7A66-428D-882E-C761F9CDB9DE}" srcOrd="0" destOrd="0" presId="urn:microsoft.com/office/officeart/2005/8/layout/hierarchy1"/>
    <dgm:cxn modelId="{C7F8CAE9-B1AD-410E-B9B1-5E4B01A2C0D9}" type="presParOf" srcId="{30FB78C5-1134-4991-BC00-BD75FA6FA754}" destId="{6FB5C266-4478-46B4-A042-520ADE07F67D}" srcOrd="0" destOrd="0" presId="urn:microsoft.com/office/officeart/2005/8/layout/hierarchy1"/>
    <dgm:cxn modelId="{0E485A21-05BA-466F-A329-3C8929ECC640}" type="presParOf" srcId="{6FB5C266-4478-46B4-A042-520ADE07F67D}" destId="{8B8CBDC3-5791-4340-BE2E-A22A02D86520}" srcOrd="0" destOrd="0" presId="urn:microsoft.com/office/officeart/2005/8/layout/hierarchy1"/>
    <dgm:cxn modelId="{DE860689-57F6-4C60-BEC8-443FEE7DF616}" type="presParOf" srcId="{8B8CBDC3-5791-4340-BE2E-A22A02D86520}" destId="{704DCB4F-1EA4-42A5-BFF3-A661B2B5B8E4}" srcOrd="0" destOrd="0" presId="urn:microsoft.com/office/officeart/2005/8/layout/hierarchy1"/>
    <dgm:cxn modelId="{8D1043F2-D876-4C6D-8BC6-13CA53CCE54D}" type="presParOf" srcId="{8B8CBDC3-5791-4340-BE2E-A22A02D86520}" destId="{F2BC9EED-9E87-4330-921C-75252A19C8DA}" srcOrd="1" destOrd="0" presId="urn:microsoft.com/office/officeart/2005/8/layout/hierarchy1"/>
    <dgm:cxn modelId="{58042EF7-9AB3-4966-BDD0-CA1FAC3C58A0}" type="presParOf" srcId="{6FB5C266-4478-46B4-A042-520ADE07F67D}" destId="{D1C05A7F-F824-4D72-9CFA-035134768667}" srcOrd="1" destOrd="0" presId="urn:microsoft.com/office/officeart/2005/8/layout/hierarchy1"/>
    <dgm:cxn modelId="{F3313237-1B94-4AD4-A59B-F49B7ACD0575}" type="presParOf" srcId="{D1C05A7F-F824-4D72-9CFA-035134768667}" destId="{B1EC5A2D-7A66-428D-882E-C761F9CDB9DE}" srcOrd="0" destOrd="0" presId="urn:microsoft.com/office/officeart/2005/8/layout/hierarchy1"/>
    <dgm:cxn modelId="{5465B811-DB14-4E0D-9FA3-92E01C1F9E28}" type="presParOf" srcId="{D1C05A7F-F824-4D72-9CFA-035134768667}" destId="{77EE1994-46BA-4AAC-B75F-A8CC1281165A}" srcOrd="1" destOrd="0" presId="urn:microsoft.com/office/officeart/2005/8/layout/hierarchy1"/>
    <dgm:cxn modelId="{AF2CCBC4-7A93-4EEB-96CA-A58B57C8DC7F}" type="presParOf" srcId="{77EE1994-46BA-4AAC-B75F-A8CC1281165A}" destId="{A0672F88-90BF-4C42-A7BE-73F652062E5B}" srcOrd="0" destOrd="0" presId="urn:microsoft.com/office/officeart/2005/8/layout/hierarchy1"/>
    <dgm:cxn modelId="{FE11EA1D-74C8-4B61-B45B-56DBE00AB793}" type="presParOf" srcId="{A0672F88-90BF-4C42-A7BE-73F652062E5B}" destId="{FB848A89-D29E-4F8B-8FE6-3B52EB3E00BD}" srcOrd="0" destOrd="0" presId="urn:microsoft.com/office/officeart/2005/8/layout/hierarchy1"/>
    <dgm:cxn modelId="{59A1305B-2A53-481E-8B4F-5C1BAC50CE3B}" type="presParOf" srcId="{A0672F88-90BF-4C42-A7BE-73F652062E5B}" destId="{8189E00C-A64C-4932-A813-0103FF3F1A3E}" srcOrd="1" destOrd="0" presId="urn:microsoft.com/office/officeart/2005/8/layout/hierarchy1"/>
    <dgm:cxn modelId="{647237BA-BDAB-4B50-ADD2-942C6314B6E4}" type="presParOf" srcId="{77EE1994-46BA-4AAC-B75F-A8CC1281165A}" destId="{1BFA41FF-984F-49B1-9CD1-9E57AC35F788}" srcOrd="1" destOrd="0" presId="urn:microsoft.com/office/officeart/2005/8/layout/hierarchy1"/>
    <dgm:cxn modelId="{14FD9D0E-834D-42E8-8C83-B31C041B5516}" type="presParOf" srcId="{D1C05A7F-F824-4D72-9CFA-035134768667}" destId="{B948BAAC-2AC0-4161-92C5-74B664B1BC79}" srcOrd="2" destOrd="0" presId="urn:microsoft.com/office/officeart/2005/8/layout/hierarchy1"/>
    <dgm:cxn modelId="{10E97745-81C1-49B4-B9C5-F3F8E208C8AA}" type="presParOf" srcId="{D1C05A7F-F824-4D72-9CFA-035134768667}" destId="{C30556F0-6616-4ECA-9F77-90DC16E3A2FB}" srcOrd="3" destOrd="0" presId="urn:microsoft.com/office/officeart/2005/8/layout/hierarchy1"/>
    <dgm:cxn modelId="{A7203B53-5C0C-484D-B385-9393DC6B8F1A}" type="presParOf" srcId="{C30556F0-6616-4ECA-9F77-90DC16E3A2FB}" destId="{ABC5424A-2FF7-490A-A1DF-0CE82D841185}" srcOrd="0" destOrd="0" presId="urn:microsoft.com/office/officeart/2005/8/layout/hierarchy1"/>
    <dgm:cxn modelId="{27F5B168-16FB-48FB-B710-4E588EAF904F}" type="presParOf" srcId="{ABC5424A-2FF7-490A-A1DF-0CE82D841185}" destId="{34BEC984-6831-4606-B7D0-26430F7F51B3}" srcOrd="0" destOrd="0" presId="urn:microsoft.com/office/officeart/2005/8/layout/hierarchy1"/>
    <dgm:cxn modelId="{355ABC46-EE93-4A9F-90A3-33A4B0B70E1D}" type="presParOf" srcId="{ABC5424A-2FF7-490A-A1DF-0CE82D841185}" destId="{2708A2E2-143D-4EF3-9CD2-1DFD0F05FF0E}" srcOrd="1" destOrd="0" presId="urn:microsoft.com/office/officeart/2005/8/layout/hierarchy1"/>
    <dgm:cxn modelId="{944FF583-31EA-4AD0-A7B4-690B33CF8EC7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4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032DB80D-DA7C-4672-95C2-49522DC271AA}" type="presOf" srcId="{A07FA86F-62DD-489E-8874-79DE78A0F0B4}" destId="{C47166C6-1FE9-4EA3-BED9-5A31EC9CE791}" srcOrd="0" destOrd="0" presId="urn:microsoft.com/office/officeart/2005/8/layout/list1"/>
    <dgm:cxn modelId="{6331D01E-2A34-4A64-AC6C-6ED9AAEE5307}" type="presOf" srcId="{E14901F3-B27F-46EB-8C5E-CC7C49F78875}" destId="{0534CEAC-D9C6-4FC3-B63E-29BE2D2EA1AE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674257A0-53C8-4C68-A21A-3046E761AF95}" type="presOf" srcId="{E14901F3-B27F-46EB-8C5E-CC7C49F78875}" destId="{0644E4D7-E9D0-46A8-826E-A31806E8DE22}" srcOrd="1" destOrd="0" presId="urn:microsoft.com/office/officeart/2005/8/layout/list1"/>
    <dgm:cxn modelId="{FE77DD9F-149F-4FC4-AAE9-B998B3022FBD}" type="presParOf" srcId="{C47166C6-1FE9-4EA3-BED9-5A31EC9CE791}" destId="{788F9D6C-20FD-4F03-B735-47F3D0419BC3}" srcOrd="0" destOrd="0" presId="urn:microsoft.com/office/officeart/2005/8/layout/list1"/>
    <dgm:cxn modelId="{BD7AFB1A-7671-4A0B-A038-95114F6F3559}" type="presParOf" srcId="{788F9D6C-20FD-4F03-B735-47F3D0419BC3}" destId="{0534CEAC-D9C6-4FC3-B63E-29BE2D2EA1AE}" srcOrd="0" destOrd="0" presId="urn:microsoft.com/office/officeart/2005/8/layout/list1"/>
    <dgm:cxn modelId="{C1C81193-5AE6-45CA-A9D1-6B667C09BF9C}" type="presParOf" srcId="{788F9D6C-20FD-4F03-B735-47F3D0419BC3}" destId="{0644E4D7-E9D0-46A8-826E-A31806E8DE22}" srcOrd="1" destOrd="0" presId="urn:microsoft.com/office/officeart/2005/8/layout/list1"/>
    <dgm:cxn modelId="{21BE875A-1F46-4B45-97DD-46E5CC054E9E}" type="presParOf" srcId="{C47166C6-1FE9-4EA3-BED9-5A31EC9CE791}" destId="{B179B12E-85C4-4857-BA73-AB89CEBB28D6}" srcOrd="1" destOrd="0" presId="urn:microsoft.com/office/officeart/2005/8/layout/list1"/>
    <dgm:cxn modelId="{CD756084-AC45-406D-9A37-EF38ED638B40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45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4DBA0D08-F6F2-4B08-BC5C-EABE65E71A3A}" type="presOf" srcId="{267D5886-FBBC-44F2-8E70-C5A7D3D818C7}" destId="{B1EC5A2D-7A66-428D-882E-C761F9CDB9D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F1AF91A1-3F15-4EF0-B0C7-D0D1C37EF74D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FCA3DDAF-C526-41BD-A68A-0A8CDC3E9DF2}" type="presOf" srcId="{2FC17958-902C-4539-A198-0720F6062468}" destId="{2708A2E2-143D-4EF3-9CD2-1DFD0F05FF0E}" srcOrd="0" destOrd="0" presId="urn:microsoft.com/office/officeart/2005/8/layout/hierarchy1"/>
    <dgm:cxn modelId="{74030DDF-D18A-447F-BCFE-76E0033508CB}" type="presOf" srcId="{7F0A83FE-66A9-45E4-A37B-57C29735FD54}" destId="{8189E00C-A64C-4932-A813-0103FF3F1A3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B47542F5-5F64-4F32-B322-639851096E20}" type="presOf" srcId="{FE9265A4-EB51-4743-ADE3-1C1EE92BDDD8}" destId="{30FB78C5-1134-4991-BC00-BD75FA6FA754}" srcOrd="0" destOrd="0" presId="urn:microsoft.com/office/officeart/2005/8/layout/hierarchy1"/>
    <dgm:cxn modelId="{70BE78F9-8CAB-43EB-A0F1-DE9435D51580}" type="presOf" srcId="{779CB560-247B-48D0-B4FB-2A763E4AF8AE}" destId="{F2BC9EED-9E87-4330-921C-75252A19C8DA}" srcOrd="0" destOrd="0" presId="urn:microsoft.com/office/officeart/2005/8/layout/hierarchy1"/>
    <dgm:cxn modelId="{1F59A7FF-7F69-4A5E-AE44-F2778E73A4ED}" type="presParOf" srcId="{30FB78C5-1134-4991-BC00-BD75FA6FA754}" destId="{6FB5C266-4478-46B4-A042-520ADE07F67D}" srcOrd="0" destOrd="0" presId="urn:microsoft.com/office/officeart/2005/8/layout/hierarchy1"/>
    <dgm:cxn modelId="{042CB24E-2241-44DD-8D98-01C1FF08F21E}" type="presParOf" srcId="{6FB5C266-4478-46B4-A042-520ADE07F67D}" destId="{8B8CBDC3-5791-4340-BE2E-A22A02D86520}" srcOrd="0" destOrd="0" presId="urn:microsoft.com/office/officeart/2005/8/layout/hierarchy1"/>
    <dgm:cxn modelId="{091517B4-165D-4CEE-9C3A-BBB2D4C48519}" type="presParOf" srcId="{8B8CBDC3-5791-4340-BE2E-A22A02D86520}" destId="{704DCB4F-1EA4-42A5-BFF3-A661B2B5B8E4}" srcOrd="0" destOrd="0" presId="urn:microsoft.com/office/officeart/2005/8/layout/hierarchy1"/>
    <dgm:cxn modelId="{A39DC401-16A9-4CCB-AEAC-A25AFC69F48E}" type="presParOf" srcId="{8B8CBDC3-5791-4340-BE2E-A22A02D86520}" destId="{F2BC9EED-9E87-4330-921C-75252A19C8DA}" srcOrd="1" destOrd="0" presId="urn:microsoft.com/office/officeart/2005/8/layout/hierarchy1"/>
    <dgm:cxn modelId="{64CC8743-FB58-4FDA-B64C-35CE022D3937}" type="presParOf" srcId="{6FB5C266-4478-46B4-A042-520ADE07F67D}" destId="{D1C05A7F-F824-4D72-9CFA-035134768667}" srcOrd="1" destOrd="0" presId="urn:microsoft.com/office/officeart/2005/8/layout/hierarchy1"/>
    <dgm:cxn modelId="{422D9B14-79E6-4DAE-8254-51E4445D50DD}" type="presParOf" srcId="{D1C05A7F-F824-4D72-9CFA-035134768667}" destId="{B1EC5A2D-7A66-428D-882E-C761F9CDB9DE}" srcOrd="0" destOrd="0" presId="urn:microsoft.com/office/officeart/2005/8/layout/hierarchy1"/>
    <dgm:cxn modelId="{D9684EF4-D2E2-4FC6-BAFF-92CBBD031DD5}" type="presParOf" srcId="{D1C05A7F-F824-4D72-9CFA-035134768667}" destId="{77EE1994-46BA-4AAC-B75F-A8CC1281165A}" srcOrd="1" destOrd="0" presId="urn:microsoft.com/office/officeart/2005/8/layout/hierarchy1"/>
    <dgm:cxn modelId="{20735238-7856-46B1-A295-0683DBC93079}" type="presParOf" srcId="{77EE1994-46BA-4AAC-B75F-A8CC1281165A}" destId="{A0672F88-90BF-4C42-A7BE-73F652062E5B}" srcOrd="0" destOrd="0" presId="urn:microsoft.com/office/officeart/2005/8/layout/hierarchy1"/>
    <dgm:cxn modelId="{80DA2CB8-1C6B-4221-8992-4A8462170F8A}" type="presParOf" srcId="{A0672F88-90BF-4C42-A7BE-73F652062E5B}" destId="{FB848A89-D29E-4F8B-8FE6-3B52EB3E00BD}" srcOrd="0" destOrd="0" presId="urn:microsoft.com/office/officeart/2005/8/layout/hierarchy1"/>
    <dgm:cxn modelId="{8844DDB0-8C50-47C3-BF26-5B3A099EDB74}" type="presParOf" srcId="{A0672F88-90BF-4C42-A7BE-73F652062E5B}" destId="{8189E00C-A64C-4932-A813-0103FF3F1A3E}" srcOrd="1" destOrd="0" presId="urn:microsoft.com/office/officeart/2005/8/layout/hierarchy1"/>
    <dgm:cxn modelId="{D873A2F8-5FB3-4B20-8189-30700E5E891E}" type="presParOf" srcId="{77EE1994-46BA-4AAC-B75F-A8CC1281165A}" destId="{1BFA41FF-984F-49B1-9CD1-9E57AC35F788}" srcOrd="1" destOrd="0" presId="urn:microsoft.com/office/officeart/2005/8/layout/hierarchy1"/>
    <dgm:cxn modelId="{E33D50FF-BB63-4792-8E36-69A3FA8C8FB3}" type="presParOf" srcId="{D1C05A7F-F824-4D72-9CFA-035134768667}" destId="{B948BAAC-2AC0-4161-92C5-74B664B1BC79}" srcOrd="2" destOrd="0" presId="urn:microsoft.com/office/officeart/2005/8/layout/hierarchy1"/>
    <dgm:cxn modelId="{64E67792-32FD-4FAB-99A2-BAA37F5B2398}" type="presParOf" srcId="{D1C05A7F-F824-4D72-9CFA-035134768667}" destId="{C30556F0-6616-4ECA-9F77-90DC16E3A2FB}" srcOrd="3" destOrd="0" presId="urn:microsoft.com/office/officeart/2005/8/layout/hierarchy1"/>
    <dgm:cxn modelId="{B26AD548-DB74-49CD-A5DE-727FA3E5EDC2}" type="presParOf" srcId="{C30556F0-6616-4ECA-9F77-90DC16E3A2FB}" destId="{ABC5424A-2FF7-490A-A1DF-0CE82D841185}" srcOrd="0" destOrd="0" presId="urn:microsoft.com/office/officeart/2005/8/layout/hierarchy1"/>
    <dgm:cxn modelId="{7BDF3298-DE18-4822-B419-BE79D2E02F99}" type="presParOf" srcId="{ABC5424A-2FF7-490A-A1DF-0CE82D841185}" destId="{34BEC984-6831-4606-B7D0-26430F7F51B3}" srcOrd="0" destOrd="0" presId="urn:microsoft.com/office/officeart/2005/8/layout/hierarchy1"/>
    <dgm:cxn modelId="{805F58B6-588D-4D90-BFF4-C68B22B99957}" type="presParOf" srcId="{ABC5424A-2FF7-490A-A1DF-0CE82D841185}" destId="{2708A2E2-143D-4EF3-9CD2-1DFD0F05FF0E}" srcOrd="1" destOrd="0" presId="urn:microsoft.com/office/officeart/2005/8/layout/hierarchy1"/>
    <dgm:cxn modelId="{7A7D1536-C29D-4499-B3BF-9A17E1F160C8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46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78517F9B-486D-4748-9762-82B8EF70E2CC}" type="presOf" srcId="{A07FA86F-62DD-489E-8874-79DE78A0F0B4}" destId="{C47166C6-1FE9-4EA3-BED9-5A31EC9CE791}" srcOrd="0" destOrd="0" presId="urn:microsoft.com/office/officeart/2005/8/layout/list1"/>
    <dgm:cxn modelId="{F457B3A9-E697-4DDB-B42A-BF50CFE028A1}" type="presOf" srcId="{E14901F3-B27F-46EB-8C5E-CC7C49F78875}" destId="{0534CEAC-D9C6-4FC3-B63E-29BE2D2EA1AE}" srcOrd="0" destOrd="0" presId="urn:microsoft.com/office/officeart/2005/8/layout/list1"/>
    <dgm:cxn modelId="{268E31E2-2536-4B23-A46E-B74925899969}" type="presOf" srcId="{E14901F3-B27F-46EB-8C5E-CC7C49F78875}" destId="{0644E4D7-E9D0-46A8-826E-A31806E8DE22}" srcOrd="1" destOrd="0" presId="urn:microsoft.com/office/officeart/2005/8/layout/list1"/>
    <dgm:cxn modelId="{7D7B94F3-56C8-4BEA-9BA6-963D69B9F9C3}" type="presParOf" srcId="{C47166C6-1FE9-4EA3-BED9-5A31EC9CE791}" destId="{788F9D6C-20FD-4F03-B735-47F3D0419BC3}" srcOrd="0" destOrd="0" presId="urn:microsoft.com/office/officeart/2005/8/layout/list1"/>
    <dgm:cxn modelId="{1B792483-8221-4120-A9B1-AF5725782FCA}" type="presParOf" srcId="{788F9D6C-20FD-4F03-B735-47F3D0419BC3}" destId="{0534CEAC-D9C6-4FC3-B63E-29BE2D2EA1AE}" srcOrd="0" destOrd="0" presId="urn:microsoft.com/office/officeart/2005/8/layout/list1"/>
    <dgm:cxn modelId="{2DCCBA07-0215-4B0E-88B6-661AB2421FF9}" type="presParOf" srcId="{788F9D6C-20FD-4F03-B735-47F3D0419BC3}" destId="{0644E4D7-E9D0-46A8-826E-A31806E8DE22}" srcOrd="1" destOrd="0" presId="urn:microsoft.com/office/officeart/2005/8/layout/list1"/>
    <dgm:cxn modelId="{26DC56BC-92D0-48F8-8EC8-E64ECF0371F9}" type="presParOf" srcId="{C47166C6-1FE9-4EA3-BED9-5A31EC9CE791}" destId="{B179B12E-85C4-4857-BA73-AB89CEBB28D6}" srcOrd="1" destOrd="0" presId="urn:microsoft.com/office/officeart/2005/8/layout/list1"/>
    <dgm:cxn modelId="{47D0E06E-E318-4F80-AD2E-23BF5D82F1D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4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536B0125-01CA-4DB0-A9B3-C68CE6428193}" type="presOf" srcId="{D3E1818B-672E-489D-8EAD-5FED4D99F953}" destId="{B948BAAC-2AC0-4161-92C5-74B664B1BC79}" srcOrd="0" destOrd="0" presId="urn:microsoft.com/office/officeart/2005/8/layout/hierarchy1"/>
    <dgm:cxn modelId="{5E377268-960B-42FA-99BB-79711EDA0A7D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FAEE65B6-33B8-40BC-9FEB-8E5591826EDF}" type="presOf" srcId="{267D5886-FBBC-44F2-8E70-C5A7D3D818C7}" destId="{B1EC5A2D-7A66-428D-882E-C761F9CDB9DE}" srcOrd="0" destOrd="0" presId="urn:microsoft.com/office/officeart/2005/8/layout/hierarchy1"/>
    <dgm:cxn modelId="{D304F3BC-B6AA-4D88-B094-524568BF08BF}" type="presOf" srcId="{FE9265A4-EB51-4743-ADE3-1C1EE92BDDD8}" destId="{30FB78C5-1134-4991-BC00-BD75FA6FA754}" srcOrd="0" destOrd="0" presId="urn:microsoft.com/office/officeart/2005/8/layout/hierarchy1"/>
    <dgm:cxn modelId="{3C8F5BC5-B08B-4F09-8320-D7322E7C8975}" type="presOf" srcId="{779CB560-247B-48D0-B4FB-2A763E4AF8AE}" destId="{F2BC9EED-9E87-4330-921C-75252A19C8DA}" srcOrd="0" destOrd="0" presId="urn:microsoft.com/office/officeart/2005/8/layout/hierarchy1"/>
    <dgm:cxn modelId="{3590ECC5-BA47-44F6-9747-2F33D56F67D7}" type="presOf" srcId="{2FC17958-902C-4539-A198-0720F6062468}" destId="{2708A2E2-143D-4EF3-9CD2-1DFD0F05FF0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77A1B92D-1C36-479C-96F9-6C53A24ED79B}" type="presParOf" srcId="{30FB78C5-1134-4991-BC00-BD75FA6FA754}" destId="{6FB5C266-4478-46B4-A042-520ADE07F67D}" srcOrd="0" destOrd="0" presId="urn:microsoft.com/office/officeart/2005/8/layout/hierarchy1"/>
    <dgm:cxn modelId="{FDCE94F8-601F-4152-884D-B9CCE7C6F493}" type="presParOf" srcId="{6FB5C266-4478-46B4-A042-520ADE07F67D}" destId="{8B8CBDC3-5791-4340-BE2E-A22A02D86520}" srcOrd="0" destOrd="0" presId="urn:microsoft.com/office/officeart/2005/8/layout/hierarchy1"/>
    <dgm:cxn modelId="{FD0F65D5-5148-42E5-878A-2811BD566D0A}" type="presParOf" srcId="{8B8CBDC3-5791-4340-BE2E-A22A02D86520}" destId="{704DCB4F-1EA4-42A5-BFF3-A661B2B5B8E4}" srcOrd="0" destOrd="0" presId="urn:microsoft.com/office/officeart/2005/8/layout/hierarchy1"/>
    <dgm:cxn modelId="{CE307182-DEB8-4150-B1E6-6CBDB7A25D6C}" type="presParOf" srcId="{8B8CBDC3-5791-4340-BE2E-A22A02D86520}" destId="{F2BC9EED-9E87-4330-921C-75252A19C8DA}" srcOrd="1" destOrd="0" presId="urn:microsoft.com/office/officeart/2005/8/layout/hierarchy1"/>
    <dgm:cxn modelId="{470F2506-90C4-4166-A9B8-8210E491FB7D}" type="presParOf" srcId="{6FB5C266-4478-46B4-A042-520ADE07F67D}" destId="{D1C05A7F-F824-4D72-9CFA-035134768667}" srcOrd="1" destOrd="0" presId="urn:microsoft.com/office/officeart/2005/8/layout/hierarchy1"/>
    <dgm:cxn modelId="{A35982CA-28D1-4B08-8E84-71349E809767}" type="presParOf" srcId="{D1C05A7F-F824-4D72-9CFA-035134768667}" destId="{B1EC5A2D-7A66-428D-882E-C761F9CDB9DE}" srcOrd="0" destOrd="0" presId="urn:microsoft.com/office/officeart/2005/8/layout/hierarchy1"/>
    <dgm:cxn modelId="{EF2306D8-D538-4777-AE24-D687C7CF44B7}" type="presParOf" srcId="{D1C05A7F-F824-4D72-9CFA-035134768667}" destId="{77EE1994-46BA-4AAC-B75F-A8CC1281165A}" srcOrd="1" destOrd="0" presId="urn:microsoft.com/office/officeart/2005/8/layout/hierarchy1"/>
    <dgm:cxn modelId="{2917A4B1-FF07-4A2E-9748-44BA9BB3415F}" type="presParOf" srcId="{77EE1994-46BA-4AAC-B75F-A8CC1281165A}" destId="{A0672F88-90BF-4C42-A7BE-73F652062E5B}" srcOrd="0" destOrd="0" presId="urn:microsoft.com/office/officeart/2005/8/layout/hierarchy1"/>
    <dgm:cxn modelId="{2DEFE554-6BC5-4BEA-816F-4A9FA0357633}" type="presParOf" srcId="{A0672F88-90BF-4C42-A7BE-73F652062E5B}" destId="{FB848A89-D29E-4F8B-8FE6-3B52EB3E00BD}" srcOrd="0" destOrd="0" presId="urn:microsoft.com/office/officeart/2005/8/layout/hierarchy1"/>
    <dgm:cxn modelId="{9FF11FA5-4C62-4AA8-9762-B36DBD927286}" type="presParOf" srcId="{A0672F88-90BF-4C42-A7BE-73F652062E5B}" destId="{8189E00C-A64C-4932-A813-0103FF3F1A3E}" srcOrd="1" destOrd="0" presId="urn:microsoft.com/office/officeart/2005/8/layout/hierarchy1"/>
    <dgm:cxn modelId="{F3BB984A-9787-401D-B02E-47644C2869DB}" type="presParOf" srcId="{77EE1994-46BA-4AAC-B75F-A8CC1281165A}" destId="{1BFA41FF-984F-49B1-9CD1-9E57AC35F788}" srcOrd="1" destOrd="0" presId="urn:microsoft.com/office/officeart/2005/8/layout/hierarchy1"/>
    <dgm:cxn modelId="{31C6C9A8-6402-48B6-BF26-4344CD313140}" type="presParOf" srcId="{D1C05A7F-F824-4D72-9CFA-035134768667}" destId="{B948BAAC-2AC0-4161-92C5-74B664B1BC79}" srcOrd="2" destOrd="0" presId="urn:microsoft.com/office/officeart/2005/8/layout/hierarchy1"/>
    <dgm:cxn modelId="{BF0B5DB8-D651-40FD-9B09-46CCA09815E5}" type="presParOf" srcId="{D1C05A7F-F824-4D72-9CFA-035134768667}" destId="{C30556F0-6616-4ECA-9F77-90DC16E3A2FB}" srcOrd="3" destOrd="0" presId="urn:microsoft.com/office/officeart/2005/8/layout/hierarchy1"/>
    <dgm:cxn modelId="{B130D909-4655-4C90-87CB-155E39F67283}" type="presParOf" srcId="{C30556F0-6616-4ECA-9F77-90DC16E3A2FB}" destId="{ABC5424A-2FF7-490A-A1DF-0CE82D841185}" srcOrd="0" destOrd="0" presId="urn:microsoft.com/office/officeart/2005/8/layout/hierarchy1"/>
    <dgm:cxn modelId="{E1371325-A832-4116-BF4D-B077D5D256C7}" type="presParOf" srcId="{ABC5424A-2FF7-490A-A1DF-0CE82D841185}" destId="{34BEC984-6831-4606-B7D0-26430F7F51B3}" srcOrd="0" destOrd="0" presId="urn:microsoft.com/office/officeart/2005/8/layout/hierarchy1"/>
    <dgm:cxn modelId="{C2772A3D-81F7-4F9F-81C4-3CB5AFDD610E}" type="presParOf" srcId="{ABC5424A-2FF7-490A-A1DF-0CE82D841185}" destId="{2708A2E2-143D-4EF3-9CD2-1DFD0F05FF0E}" srcOrd="1" destOrd="0" presId="urn:microsoft.com/office/officeart/2005/8/layout/hierarchy1"/>
    <dgm:cxn modelId="{75124568-AD89-462B-8266-5F5EE372B1E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48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881F3668-D8D0-4EDC-9D12-595EC50B350B}" type="presOf" srcId="{E14901F3-B27F-46EB-8C5E-CC7C49F78875}" destId="{0534CEAC-D9C6-4FC3-B63E-29BE2D2EA1AE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11C74286-56EA-46A2-8670-13E33BB8D52C}" type="presOf" srcId="{E14901F3-B27F-46EB-8C5E-CC7C49F78875}" destId="{0644E4D7-E9D0-46A8-826E-A31806E8DE22}" srcOrd="1" destOrd="0" presId="urn:microsoft.com/office/officeart/2005/8/layout/list1"/>
    <dgm:cxn modelId="{F10A4BB3-C5AB-4AEC-8D83-2D7CB6BDEAA8}" type="presOf" srcId="{A07FA86F-62DD-489E-8874-79DE78A0F0B4}" destId="{C47166C6-1FE9-4EA3-BED9-5A31EC9CE791}" srcOrd="0" destOrd="0" presId="urn:microsoft.com/office/officeart/2005/8/layout/list1"/>
    <dgm:cxn modelId="{1832F760-C17E-4418-BEDC-B4C346E3B57F}" type="presParOf" srcId="{C47166C6-1FE9-4EA3-BED9-5A31EC9CE791}" destId="{788F9D6C-20FD-4F03-B735-47F3D0419BC3}" srcOrd="0" destOrd="0" presId="urn:microsoft.com/office/officeart/2005/8/layout/list1"/>
    <dgm:cxn modelId="{B298C87A-CD62-433F-ACD2-56DD19838EA6}" type="presParOf" srcId="{788F9D6C-20FD-4F03-B735-47F3D0419BC3}" destId="{0534CEAC-D9C6-4FC3-B63E-29BE2D2EA1AE}" srcOrd="0" destOrd="0" presId="urn:microsoft.com/office/officeart/2005/8/layout/list1"/>
    <dgm:cxn modelId="{26A583D5-EB68-4388-AC54-A3A24A7DB78C}" type="presParOf" srcId="{788F9D6C-20FD-4F03-B735-47F3D0419BC3}" destId="{0644E4D7-E9D0-46A8-826E-A31806E8DE22}" srcOrd="1" destOrd="0" presId="urn:microsoft.com/office/officeart/2005/8/layout/list1"/>
    <dgm:cxn modelId="{C6A56541-29DC-4C46-A03C-0EC094BE8954}" type="presParOf" srcId="{C47166C6-1FE9-4EA3-BED9-5A31EC9CE791}" destId="{B179B12E-85C4-4857-BA73-AB89CEBB28D6}" srcOrd="1" destOrd="0" presId="urn:microsoft.com/office/officeart/2005/8/layout/list1"/>
    <dgm:cxn modelId="{7933066A-065F-4B26-B74C-9B46D1506695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4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F1A02532-A425-4C01-8AE7-56B0448EEE93}" type="presOf" srcId="{779CB560-247B-48D0-B4FB-2A763E4AF8AE}" destId="{F2BC9EED-9E87-4330-921C-75252A19C8DA}" srcOrd="0" destOrd="0" presId="urn:microsoft.com/office/officeart/2005/8/layout/hierarchy1"/>
    <dgm:cxn modelId="{4ED13D3E-4A2C-42BF-9CBA-E4C7CDB80D48}" type="presOf" srcId="{7F0A83FE-66A9-45E4-A37B-57C29735FD54}" destId="{8189E00C-A64C-4932-A813-0103FF3F1A3E}" srcOrd="0" destOrd="0" presId="urn:microsoft.com/office/officeart/2005/8/layout/hierarchy1"/>
    <dgm:cxn modelId="{ABB35E56-3827-4517-8176-71ED21B61889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29263FC3-8216-41F4-87AC-617CE254A49A}" type="presOf" srcId="{FE9265A4-EB51-4743-ADE3-1C1EE92BDDD8}" destId="{30FB78C5-1134-4991-BC00-BD75FA6FA754}" srcOrd="0" destOrd="0" presId="urn:microsoft.com/office/officeart/2005/8/layout/hierarchy1"/>
    <dgm:cxn modelId="{953493C8-4576-4AB8-A491-63D2CA438CCE}" type="presOf" srcId="{2FC17958-902C-4539-A198-0720F6062468}" destId="{2708A2E2-143D-4EF3-9CD2-1DFD0F05FF0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0C2EBF4-D96F-4EEC-8920-52A351067EFF}" type="presOf" srcId="{267D5886-FBBC-44F2-8E70-C5A7D3D818C7}" destId="{B1EC5A2D-7A66-428D-882E-C761F9CDB9DE}" srcOrd="0" destOrd="0" presId="urn:microsoft.com/office/officeart/2005/8/layout/hierarchy1"/>
    <dgm:cxn modelId="{3AA1AB75-9F19-4D04-B4FA-22D79B0F83FE}" type="presParOf" srcId="{30FB78C5-1134-4991-BC00-BD75FA6FA754}" destId="{6FB5C266-4478-46B4-A042-520ADE07F67D}" srcOrd="0" destOrd="0" presId="urn:microsoft.com/office/officeart/2005/8/layout/hierarchy1"/>
    <dgm:cxn modelId="{34EE49F3-D838-497F-B0EE-38D93254CE43}" type="presParOf" srcId="{6FB5C266-4478-46B4-A042-520ADE07F67D}" destId="{8B8CBDC3-5791-4340-BE2E-A22A02D86520}" srcOrd="0" destOrd="0" presId="urn:microsoft.com/office/officeart/2005/8/layout/hierarchy1"/>
    <dgm:cxn modelId="{F591F002-4289-47D3-BFE7-60685B00BC17}" type="presParOf" srcId="{8B8CBDC3-5791-4340-BE2E-A22A02D86520}" destId="{704DCB4F-1EA4-42A5-BFF3-A661B2B5B8E4}" srcOrd="0" destOrd="0" presId="urn:microsoft.com/office/officeart/2005/8/layout/hierarchy1"/>
    <dgm:cxn modelId="{7F77EEF6-641C-4FBF-8631-C96EFBFBD8F4}" type="presParOf" srcId="{8B8CBDC3-5791-4340-BE2E-A22A02D86520}" destId="{F2BC9EED-9E87-4330-921C-75252A19C8DA}" srcOrd="1" destOrd="0" presId="urn:microsoft.com/office/officeart/2005/8/layout/hierarchy1"/>
    <dgm:cxn modelId="{2AA1005F-4238-4842-A680-2249E7AAC43D}" type="presParOf" srcId="{6FB5C266-4478-46B4-A042-520ADE07F67D}" destId="{D1C05A7F-F824-4D72-9CFA-035134768667}" srcOrd="1" destOrd="0" presId="urn:microsoft.com/office/officeart/2005/8/layout/hierarchy1"/>
    <dgm:cxn modelId="{76D2650C-0C01-4A31-A5BF-5E451D4E0A0E}" type="presParOf" srcId="{D1C05A7F-F824-4D72-9CFA-035134768667}" destId="{B1EC5A2D-7A66-428D-882E-C761F9CDB9DE}" srcOrd="0" destOrd="0" presId="urn:microsoft.com/office/officeart/2005/8/layout/hierarchy1"/>
    <dgm:cxn modelId="{796942F4-F6DD-400B-AB59-63C1222DF21E}" type="presParOf" srcId="{D1C05A7F-F824-4D72-9CFA-035134768667}" destId="{77EE1994-46BA-4AAC-B75F-A8CC1281165A}" srcOrd="1" destOrd="0" presId="urn:microsoft.com/office/officeart/2005/8/layout/hierarchy1"/>
    <dgm:cxn modelId="{FF406854-F002-448E-9A67-81524198BDB5}" type="presParOf" srcId="{77EE1994-46BA-4AAC-B75F-A8CC1281165A}" destId="{A0672F88-90BF-4C42-A7BE-73F652062E5B}" srcOrd="0" destOrd="0" presId="urn:microsoft.com/office/officeart/2005/8/layout/hierarchy1"/>
    <dgm:cxn modelId="{1060869F-0864-4629-80B6-EF7D5CB0439C}" type="presParOf" srcId="{A0672F88-90BF-4C42-A7BE-73F652062E5B}" destId="{FB848A89-D29E-4F8B-8FE6-3B52EB3E00BD}" srcOrd="0" destOrd="0" presId="urn:microsoft.com/office/officeart/2005/8/layout/hierarchy1"/>
    <dgm:cxn modelId="{BCF10E16-2CF7-4691-BA42-A656E3D9C67A}" type="presParOf" srcId="{A0672F88-90BF-4C42-A7BE-73F652062E5B}" destId="{8189E00C-A64C-4932-A813-0103FF3F1A3E}" srcOrd="1" destOrd="0" presId="urn:microsoft.com/office/officeart/2005/8/layout/hierarchy1"/>
    <dgm:cxn modelId="{8D3E273A-8F84-46F1-B059-6AE67FA75799}" type="presParOf" srcId="{77EE1994-46BA-4AAC-B75F-A8CC1281165A}" destId="{1BFA41FF-984F-49B1-9CD1-9E57AC35F788}" srcOrd="1" destOrd="0" presId="urn:microsoft.com/office/officeart/2005/8/layout/hierarchy1"/>
    <dgm:cxn modelId="{48F8E9D6-65AD-4F36-ADD8-266AF6A5CD06}" type="presParOf" srcId="{D1C05A7F-F824-4D72-9CFA-035134768667}" destId="{B948BAAC-2AC0-4161-92C5-74B664B1BC79}" srcOrd="2" destOrd="0" presId="urn:microsoft.com/office/officeart/2005/8/layout/hierarchy1"/>
    <dgm:cxn modelId="{F6C5E636-48B2-45E0-BB77-E29F0F5649B8}" type="presParOf" srcId="{D1C05A7F-F824-4D72-9CFA-035134768667}" destId="{C30556F0-6616-4ECA-9F77-90DC16E3A2FB}" srcOrd="3" destOrd="0" presId="urn:microsoft.com/office/officeart/2005/8/layout/hierarchy1"/>
    <dgm:cxn modelId="{4D00EFCC-684D-4F0E-B085-F61F8749BD03}" type="presParOf" srcId="{C30556F0-6616-4ECA-9F77-90DC16E3A2FB}" destId="{ABC5424A-2FF7-490A-A1DF-0CE82D841185}" srcOrd="0" destOrd="0" presId="urn:microsoft.com/office/officeart/2005/8/layout/hierarchy1"/>
    <dgm:cxn modelId="{A296E6F4-37F9-4623-94F4-35ACE7563957}" type="presParOf" srcId="{ABC5424A-2FF7-490A-A1DF-0CE82D841185}" destId="{34BEC984-6831-4606-B7D0-26430F7F51B3}" srcOrd="0" destOrd="0" presId="urn:microsoft.com/office/officeart/2005/8/layout/hierarchy1"/>
    <dgm:cxn modelId="{F2E7E5CA-83F5-4DB1-A2CF-6A9A2DB6E4A9}" type="presParOf" srcId="{ABC5424A-2FF7-490A-A1DF-0CE82D841185}" destId="{2708A2E2-143D-4EF3-9CD2-1DFD0F05FF0E}" srcOrd="1" destOrd="0" presId="urn:microsoft.com/office/officeart/2005/8/layout/hierarchy1"/>
    <dgm:cxn modelId="{74828535-354D-4AA2-8BFB-A07074B63F75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>
              <a:latin typeface="Arial Narrow" panose="020B0606020202030204" pitchFamily="34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CE57A51B-1BF2-4F99-A805-F37B5719050C}" type="presOf" srcId="{7F0A83FE-66A9-45E4-A37B-57C29735FD54}" destId="{8189E00C-A64C-4932-A813-0103FF3F1A3E}" srcOrd="0" destOrd="0" presId="urn:microsoft.com/office/officeart/2005/8/layout/hierarchy1"/>
    <dgm:cxn modelId="{A9DB621C-D624-4B33-B9C6-D6A7F48492F8}" type="presOf" srcId="{2FC17958-902C-4539-A198-0720F6062468}" destId="{2708A2E2-143D-4EF3-9CD2-1DFD0F05FF0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0A393B4F-896D-48ED-A499-210DB898347F}" type="presOf" srcId="{267D5886-FBBC-44F2-8E70-C5A7D3D818C7}" destId="{B1EC5A2D-7A66-428D-882E-C761F9CDB9DE}" srcOrd="0" destOrd="0" presId="urn:microsoft.com/office/officeart/2005/8/layout/hierarchy1"/>
    <dgm:cxn modelId="{F4059694-30DE-4855-B666-826E4A541C1C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0EB510AF-901E-41DB-8A00-91AF99886E8B}" type="presOf" srcId="{FE9265A4-EB51-4743-ADE3-1C1EE92BDDD8}" destId="{30FB78C5-1134-4991-BC00-BD75FA6FA754}" srcOrd="0" destOrd="0" presId="urn:microsoft.com/office/officeart/2005/8/layout/hierarchy1"/>
    <dgm:cxn modelId="{86E90FDC-7746-492F-A9F3-589B587DBFA8}" type="presOf" srcId="{779CB560-247B-48D0-B4FB-2A763E4AF8AE}" destId="{F2BC9EED-9E87-4330-921C-75252A19C8DA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F7C5EF83-B470-44DB-98C1-0C583F2E0DC0}" type="presParOf" srcId="{30FB78C5-1134-4991-BC00-BD75FA6FA754}" destId="{6FB5C266-4478-46B4-A042-520ADE07F67D}" srcOrd="0" destOrd="0" presId="urn:microsoft.com/office/officeart/2005/8/layout/hierarchy1"/>
    <dgm:cxn modelId="{657DBF6F-5C75-4E6F-8799-F75307DB2FF7}" type="presParOf" srcId="{6FB5C266-4478-46B4-A042-520ADE07F67D}" destId="{8B8CBDC3-5791-4340-BE2E-A22A02D86520}" srcOrd="0" destOrd="0" presId="urn:microsoft.com/office/officeart/2005/8/layout/hierarchy1"/>
    <dgm:cxn modelId="{5A929C66-93A2-4474-92B9-4C7388DD863A}" type="presParOf" srcId="{8B8CBDC3-5791-4340-BE2E-A22A02D86520}" destId="{704DCB4F-1EA4-42A5-BFF3-A661B2B5B8E4}" srcOrd="0" destOrd="0" presId="urn:microsoft.com/office/officeart/2005/8/layout/hierarchy1"/>
    <dgm:cxn modelId="{659CD28F-C770-4AA0-8C73-8645A0EF1076}" type="presParOf" srcId="{8B8CBDC3-5791-4340-BE2E-A22A02D86520}" destId="{F2BC9EED-9E87-4330-921C-75252A19C8DA}" srcOrd="1" destOrd="0" presId="urn:microsoft.com/office/officeart/2005/8/layout/hierarchy1"/>
    <dgm:cxn modelId="{EFDDE0B2-668B-4122-948C-D6863980651A}" type="presParOf" srcId="{6FB5C266-4478-46B4-A042-520ADE07F67D}" destId="{D1C05A7F-F824-4D72-9CFA-035134768667}" srcOrd="1" destOrd="0" presId="urn:microsoft.com/office/officeart/2005/8/layout/hierarchy1"/>
    <dgm:cxn modelId="{E8B0BABA-4239-44C4-92A8-A51ECC6C83B5}" type="presParOf" srcId="{D1C05A7F-F824-4D72-9CFA-035134768667}" destId="{B1EC5A2D-7A66-428D-882E-C761F9CDB9DE}" srcOrd="0" destOrd="0" presId="urn:microsoft.com/office/officeart/2005/8/layout/hierarchy1"/>
    <dgm:cxn modelId="{DD676AAF-5B96-4C88-8A6C-CEC4324A54CF}" type="presParOf" srcId="{D1C05A7F-F824-4D72-9CFA-035134768667}" destId="{77EE1994-46BA-4AAC-B75F-A8CC1281165A}" srcOrd="1" destOrd="0" presId="urn:microsoft.com/office/officeart/2005/8/layout/hierarchy1"/>
    <dgm:cxn modelId="{1DB3E2F3-1E93-4AC4-8F88-94AA3245C345}" type="presParOf" srcId="{77EE1994-46BA-4AAC-B75F-A8CC1281165A}" destId="{A0672F88-90BF-4C42-A7BE-73F652062E5B}" srcOrd="0" destOrd="0" presId="urn:microsoft.com/office/officeart/2005/8/layout/hierarchy1"/>
    <dgm:cxn modelId="{A14238A1-D760-4CF2-A3E1-5E6FB1FA9F24}" type="presParOf" srcId="{A0672F88-90BF-4C42-A7BE-73F652062E5B}" destId="{FB848A89-D29E-4F8B-8FE6-3B52EB3E00BD}" srcOrd="0" destOrd="0" presId="urn:microsoft.com/office/officeart/2005/8/layout/hierarchy1"/>
    <dgm:cxn modelId="{713C22E7-921C-428B-930B-E713731D8F41}" type="presParOf" srcId="{A0672F88-90BF-4C42-A7BE-73F652062E5B}" destId="{8189E00C-A64C-4932-A813-0103FF3F1A3E}" srcOrd="1" destOrd="0" presId="urn:microsoft.com/office/officeart/2005/8/layout/hierarchy1"/>
    <dgm:cxn modelId="{D58D2D62-513E-4CBD-801F-FD81F7C1432B}" type="presParOf" srcId="{77EE1994-46BA-4AAC-B75F-A8CC1281165A}" destId="{1BFA41FF-984F-49B1-9CD1-9E57AC35F788}" srcOrd="1" destOrd="0" presId="urn:microsoft.com/office/officeart/2005/8/layout/hierarchy1"/>
    <dgm:cxn modelId="{36AEF9A0-BED9-471E-BCE2-24404B770EEC}" type="presParOf" srcId="{D1C05A7F-F824-4D72-9CFA-035134768667}" destId="{B948BAAC-2AC0-4161-92C5-74B664B1BC79}" srcOrd="2" destOrd="0" presId="urn:microsoft.com/office/officeart/2005/8/layout/hierarchy1"/>
    <dgm:cxn modelId="{96BE6BF1-86CF-456B-B275-74557500FD10}" type="presParOf" srcId="{D1C05A7F-F824-4D72-9CFA-035134768667}" destId="{C30556F0-6616-4ECA-9F77-90DC16E3A2FB}" srcOrd="3" destOrd="0" presId="urn:microsoft.com/office/officeart/2005/8/layout/hierarchy1"/>
    <dgm:cxn modelId="{1B8EC976-2AF8-431F-B2CF-1441077A4165}" type="presParOf" srcId="{C30556F0-6616-4ECA-9F77-90DC16E3A2FB}" destId="{ABC5424A-2FF7-490A-A1DF-0CE82D841185}" srcOrd="0" destOrd="0" presId="urn:microsoft.com/office/officeart/2005/8/layout/hierarchy1"/>
    <dgm:cxn modelId="{278D348C-E8FA-407C-A26E-6745262109FC}" type="presParOf" srcId="{ABC5424A-2FF7-490A-A1DF-0CE82D841185}" destId="{34BEC984-6831-4606-B7D0-26430F7F51B3}" srcOrd="0" destOrd="0" presId="urn:microsoft.com/office/officeart/2005/8/layout/hierarchy1"/>
    <dgm:cxn modelId="{14097A34-D0FC-4889-AA00-E6C0456671F3}" type="presParOf" srcId="{ABC5424A-2FF7-490A-A1DF-0CE82D841185}" destId="{2708A2E2-143D-4EF3-9CD2-1DFD0F05FF0E}" srcOrd="1" destOrd="0" presId="urn:microsoft.com/office/officeart/2005/8/layout/hierarchy1"/>
    <dgm:cxn modelId="{390CB9CF-51D5-40B6-B680-36249BCD4A73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0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C8FB9141-BB99-4915-BB86-EB96DCD8CEAD}" type="presOf" srcId="{E14901F3-B27F-46EB-8C5E-CC7C49F78875}" destId="{0534CEAC-D9C6-4FC3-B63E-29BE2D2EA1AE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4DDC65E3-C96D-4134-99BC-623C3D5BE085}" type="presOf" srcId="{A07FA86F-62DD-489E-8874-79DE78A0F0B4}" destId="{C47166C6-1FE9-4EA3-BED9-5A31EC9CE791}" srcOrd="0" destOrd="0" presId="urn:microsoft.com/office/officeart/2005/8/layout/list1"/>
    <dgm:cxn modelId="{061FA4FF-3FBC-4D15-A077-D4A18161B40F}" type="presOf" srcId="{E14901F3-B27F-46EB-8C5E-CC7C49F78875}" destId="{0644E4D7-E9D0-46A8-826E-A31806E8DE22}" srcOrd="1" destOrd="0" presId="urn:microsoft.com/office/officeart/2005/8/layout/list1"/>
    <dgm:cxn modelId="{6E6EF817-B8BE-4966-AFED-2FE902F48427}" type="presParOf" srcId="{C47166C6-1FE9-4EA3-BED9-5A31EC9CE791}" destId="{788F9D6C-20FD-4F03-B735-47F3D0419BC3}" srcOrd="0" destOrd="0" presId="urn:microsoft.com/office/officeart/2005/8/layout/list1"/>
    <dgm:cxn modelId="{06FD4FE2-0823-4B49-B41D-5D5780CE8D81}" type="presParOf" srcId="{788F9D6C-20FD-4F03-B735-47F3D0419BC3}" destId="{0534CEAC-D9C6-4FC3-B63E-29BE2D2EA1AE}" srcOrd="0" destOrd="0" presId="urn:microsoft.com/office/officeart/2005/8/layout/list1"/>
    <dgm:cxn modelId="{8A881334-1857-4C68-A34D-140180A5083A}" type="presParOf" srcId="{788F9D6C-20FD-4F03-B735-47F3D0419BC3}" destId="{0644E4D7-E9D0-46A8-826E-A31806E8DE22}" srcOrd="1" destOrd="0" presId="urn:microsoft.com/office/officeart/2005/8/layout/list1"/>
    <dgm:cxn modelId="{01A82849-EB23-4C6E-9A1D-49D86D20B57A}" type="presParOf" srcId="{C47166C6-1FE9-4EA3-BED9-5A31EC9CE791}" destId="{B179B12E-85C4-4857-BA73-AB89CEBB28D6}" srcOrd="1" destOrd="0" presId="urn:microsoft.com/office/officeart/2005/8/layout/list1"/>
    <dgm:cxn modelId="{6A5989D8-821C-4BAB-82DF-1A486C923916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5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B479CB2A-2679-4166-BD9E-EA9D4F9C8EC3}" type="presOf" srcId="{2FC17958-902C-4539-A198-0720F6062468}" destId="{2708A2E2-143D-4EF3-9CD2-1DFD0F05FF0E}" srcOrd="0" destOrd="0" presId="urn:microsoft.com/office/officeart/2005/8/layout/hierarchy1"/>
    <dgm:cxn modelId="{0506355D-9FD6-477E-A2DE-CE17AC76826B}" type="presOf" srcId="{D3E1818B-672E-489D-8EAD-5FED4D99F953}" destId="{B948BAAC-2AC0-4161-92C5-74B664B1BC79}" srcOrd="0" destOrd="0" presId="urn:microsoft.com/office/officeart/2005/8/layout/hierarchy1"/>
    <dgm:cxn modelId="{BF06777B-005D-4345-88CD-5AD2B19BFE2A}" type="presOf" srcId="{779CB560-247B-48D0-B4FB-2A763E4AF8AE}" destId="{F2BC9EED-9E87-4330-921C-75252A19C8DA}" srcOrd="0" destOrd="0" presId="urn:microsoft.com/office/officeart/2005/8/layout/hierarchy1"/>
    <dgm:cxn modelId="{B3DF017F-F261-49A6-9406-15372F951887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038064C2-74E0-41E0-A298-9C493BFF1C77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B382FFFA-71AD-4E67-B190-9EF0B84CCCAF}" type="presOf" srcId="{267D5886-FBBC-44F2-8E70-C5A7D3D818C7}" destId="{B1EC5A2D-7A66-428D-882E-C761F9CDB9DE}" srcOrd="0" destOrd="0" presId="urn:microsoft.com/office/officeart/2005/8/layout/hierarchy1"/>
    <dgm:cxn modelId="{D42C91AF-8AAF-4180-A649-1907F0FC95C5}" type="presParOf" srcId="{30FB78C5-1134-4991-BC00-BD75FA6FA754}" destId="{6FB5C266-4478-46B4-A042-520ADE07F67D}" srcOrd="0" destOrd="0" presId="urn:microsoft.com/office/officeart/2005/8/layout/hierarchy1"/>
    <dgm:cxn modelId="{D1F07624-C665-424F-B361-78F128809C39}" type="presParOf" srcId="{6FB5C266-4478-46B4-A042-520ADE07F67D}" destId="{8B8CBDC3-5791-4340-BE2E-A22A02D86520}" srcOrd="0" destOrd="0" presId="urn:microsoft.com/office/officeart/2005/8/layout/hierarchy1"/>
    <dgm:cxn modelId="{EA6CDB7B-AE3C-4290-AF7E-B42F076EEDD3}" type="presParOf" srcId="{8B8CBDC3-5791-4340-BE2E-A22A02D86520}" destId="{704DCB4F-1EA4-42A5-BFF3-A661B2B5B8E4}" srcOrd="0" destOrd="0" presId="urn:microsoft.com/office/officeart/2005/8/layout/hierarchy1"/>
    <dgm:cxn modelId="{1E7DEE76-869B-4654-A535-5C99DC7406D4}" type="presParOf" srcId="{8B8CBDC3-5791-4340-BE2E-A22A02D86520}" destId="{F2BC9EED-9E87-4330-921C-75252A19C8DA}" srcOrd="1" destOrd="0" presId="urn:microsoft.com/office/officeart/2005/8/layout/hierarchy1"/>
    <dgm:cxn modelId="{7141B74B-00D6-49A4-A5BC-CE03900CCCF7}" type="presParOf" srcId="{6FB5C266-4478-46B4-A042-520ADE07F67D}" destId="{D1C05A7F-F824-4D72-9CFA-035134768667}" srcOrd="1" destOrd="0" presId="urn:microsoft.com/office/officeart/2005/8/layout/hierarchy1"/>
    <dgm:cxn modelId="{A49E9913-6752-4FF7-95EE-2C205928CE5F}" type="presParOf" srcId="{D1C05A7F-F824-4D72-9CFA-035134768667}" destId="{B1EC5A2D-7A66-428D-882E-C761F9CDB9DE}" srcOrd="0" destOrd="0" presId="urn:microsoft.com/office/officeart/2005/8/layout/hierarchy1"/>
    <dgm:cxn modelId="{12D47ACB-C1FD-46C8-8F87-28DDA79C521C}" type="presParOf" srcId="{D1C05A7F-F824-4D72-9CFA-035134768667}" destId="{77EE1994-46BA-4AAC-B75F-A8CC1281165A}" srcOrd="1" destOrd="0" presId="urn:microsoft.com/office/officeart/2005/8/layout/hierarchy1"/>
    <dgm:cxn modelId="{61D4B8D2-CDCE-4C60-9C63-BB48DB3398EB}" type="presParOf" srcId="{77EE1994-46BA-4AAC-B75F-A8CC1281165A}" destId="{A0672F88-90BF-4C42-A7BE-73F652062E5B}" srcOrd="0" destOrd="0" presId="urn:microsoft.com/office/officeart/2005/8/layout/hierarchy1"/>
    <dgm:cxn modelId="{FF4F47AE-2E93-4D28-83C0-1AFCBA4B8A34}" type="presParOf" srcId="{A0672F88-90BF-4C42-A7BE-73F652062E5B}" destId="{FB848A89-D29E-4F8B-8FE6-3B52EB3E00BD}" srcOrd="0" destOrd="0" presId="urn:microsoft.com/office/officeart/2005/8/layout/hierarchy1"/>
    <dgm:cxn modelId="{C3D2FCA0-2A93-446A-8B53-98264E56EC14}" type="presParOf" srcId="{A0672F88-90BF-4C42-A7BE-73F652062E5B}" destId="{8189E00C-A64C-4932-A813-0103FF3F1A3E}" srcOrd="1" destOrd="0" presId="urn:microsoft.com/office/officeart/2005/8/layout/hierarchy1"/>
    <dgm:cxn modelId="{B3BFFA73-372F-4BD4-BF78-199B7FFA355A}" type="presParOf" srcId="{77EE1994-46BA-4AAC-B75F-A8CC1281165A}" destId="{1BFA41FF-984F-49B1-9CD1-9E57AC35F788}" srcOrd="1" destOrd="0" presId="urn:microsoft.com/office/officeart/2005/8/layout/hierarchy1"/>
    <dgm:cxn modelId="{94F5E1B6-BA8F-4CFB-BB38-240CAF9B7877}" type="presParOf" srcId="{D1C05A7F-F824-4D72-9CFA-035134768667}" destId="{B948BAAC-2AC0-4161-92C5-74B664B1BC79}" srcOrd="2" destOrd="0" presId="urn:microsoft.com/office/officeart/2005/8/layout/hierarchy1"/>
    <dgm:cxn modelId="{DA837D0A-AB5E-4954-86F7-8F5F67575966}" type="presParOf" srcId="{D1C05A7F-F824-4D72-9CFA-035134768667}" destId="{C30556F0-6616-4ECA-9F77-90DC16E3A2FB}" srcOrd="3" destOrd="0" presId="urn:microsoft.com/office/officeart/2005/8/layout/hierarchy1"/>
    <dgm:cxn modelId="{ABA8E7FE-69F7-4AEE-82F5-5D71321F741E}" type="presParOf" srcId="{C30556F0-6616-4ECA-9F77-90DC16E3A2FB}" destId="{ABC5424A-2FF7-490A-A1DF-0CE82D841185}" srcOrd="0" destOrd="0" presId="urn:microsoft.com/office/officeart/2005/8/layout/hierarchy1"/>
    <dgm:cxn modelId="{7C859D86-3014-4E78-A60B-A45BDB88FC58}" type="presParOf" srcId="{ABC5424A-2FF7-490A-A1DF-0CE82D841185}" destId="{34BEC984-6831-4606-B7D0-26430F7F51B3}" srcOrd="0" destOrd="0" presId="urn:microsoft.com/office/officeart/2005/8/layout/hierarchy1"/>
    <dgm:cxn modelId="{93E4B4B6-D665-42B8-B500-9BC9093AF529}" type="presParOf" srcId="{ABC5424A-2FF7-490A-A1DF-0CE82D841185}" destId="{2708A2E2-143D-4EF3-9CD2-1DFD0F05FF0E}" srcOrd="1" destOrd="0" presId="urn:microsoft.com/office/officeart/2005/8/layout/hierarchy1"/>
    <dgm:cxn modelId="{49EF4F57-B457-4531-A05E-5A6220A31E3D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2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6ECDF74B-7743-40DA-9031-85148B7F24A6}" type="presOf" srcId="{E14901F3-B27F-46EB-8C5E-CC7C49F78875}" destId="{0644E4D7-E9D0-46A8-826E-A31806E8DE22}" srcOrd="1" destOrd="0" presId="urn:microsoft.com/office/officeart/2005/8/layout/list1"/>
    <dgm:cxn modelId="{DB345663-7D6D-4AB1-AEE1-830998CE056D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3AFADAE4-5B41-433D-906A-AD4C9B400104}" type="presOf" srcId="{E14901F3-B27F-46EB-8C5E-CC7C49F78875}" destId="{0534CEAC-D9C6-4FC3-B63E-29BE2D2EA1AE}" srcOrd="0" destOrd="0" presId="urn:microsoft.com/office/officeart/2005/8/layout/list1"/>
    <dgm:cxn modelId="{0E0BA5E1-CFA1-40B9-A969-657890FA69E8}" type="presParOf" srcId="{C47166C6-1FE9-4EA3-BED9-5A31EC9CE791}" destId="{788F9D6C-20FD-4F03-B735-47F3D0419BC3}" srcOrd="0" destOrd="0" presId="urn:microsoft.com/office/officeart/2005/8/layout/list1"/>
    <dgm:cxn modelId="{019017B9-EDC4-431B-82D5-649F68F5595A}" type="presParOf" srcId="{788F9D6C-20FD-4F03-B735-47F3D0419BC3}" destId="{0534CEAC-D9C6-4FC3-B63E-29BE2D2EA1AE}" srcOrd="0" destOrd="0" presId="urn:microsoft.com/office/officeart/2005/8/layout/list1"/>
    <dgm:cxn modelId="{51C1B7D2-DB1F-4EA9-817F-1AFCDD2D1660}" type="presParOf" srcId="{788F9D6C-20FD-4F03-B735-47F3D0419BC3}" destId="{0644E4D7-E9D0-46A8-826E-A31806E8DE22}" srcOrd="1" destOrd="0" presId="urn:microsoft.com/office/officeart/2005/8/layout/list1"/>
    <dgm:cxn modelId="{630BD002-CD1D-4E81-A8DF-EAC6A9C9597C}" type="presParOf" srcId="{C47166C6-1FE9-4EA3-BED9-5A31EC9CE791}" destId="{B179B12E-85C4-4857-BA73-AB89CEBB28D6}" srcOrd="1" destOrd="0" presId="urn:microsoft.com/office/officeart/2005/8/layout/list1"/>
    <dgm:cxn modelId="{DD92A602-55A4-431C-A0B8-AE511158AA5E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53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11901B1D-A35F-4C2E-8861-2E3727B1C8AE}" type="presOf" srcId="{7F0A83FE-66A9-45E4-A37B-57C29735FD54}" destId="{8189E00C-A64C-4932-A813-0103FF3F1A3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6243A137-E21C-4D73-9DA2-D65B3CF8250B}" type="presOf" srcId="{2FC17958-902C-4539-A198-0720F6062468}" destId="{2708A2E2-143D-4EF3-9CD2-1DFD0F05FF0E}" srcOrd="0" destOrd="0" presId="urn:microsoft.com/office/officeart/2005/8/layout/hierarchy1"/>
    <dgm:cxn modelId="{27D92F47-F4C4-41D7-B481-D16648F203F1}" type="presOf" srcId="{267D5886-FBBC-44F2-8E70-C5A7D3D818C7}" destId="{B1EC5A2D-7A66-428D-882E-C761F9CDB9DE}" srcOrd="0" destOrd="0" presId="urn:microsoft.com/office/officeart/2005/8/layout/hierarchy1"/>
    <dgm:cxn modelId="{6C131F84-1642-4BCA-8671-7B994241717D}" type="presOf" srcId="{779CB560-247B-48D0-B4FB-2A763E4AF8AE}" destId="{F2BC9EED-9E87-4330-921C-75252A19C8DA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0AD459B3-E521-4696-A843-32868E3A0790}" type="presOf" srcId="{D3E1818B-672E-489D-8EAD-5FED4D99F953}" destId="{B948BAAC-2AC0-4161-92C5-74B664B1BC79}" srcOrd="0" destOrd="0" presId="urn:microsoft.com/office/officeart/2005/8/layout/hierarchy1"/>
    <dgm:cxn modelId="{7D2479CE-594A-47C5-A7BD-4A3FAD1EAC5E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52991AE0-06E8-400B-834C-BB44FDFC984B}" type="presParOf" srcId="{30FB78C5-1134-4991-BC00-BD75FA6FA754}" destId="{6FB5C266-4478-46B4-A042-520ADE07F67D}" srcOrd="0" destOrd="0" presId="urn:microsoft.com/office/officeart/2005/8/layout/hierarchy1"/>
    <dgm:cxn modelId="{CDB2F49E-1275-4A8D-85F4-C544FD52D895}" type="presParOf" srcId="{6FB5C266-4478-46B4-A042-520ADE07F67D}" destId="{8B8CBDC3-5791-4340-BE2E-A22A02D86520}" srcOrd="0" destOrd="0" presId="urn:microsoft.com/office/officeart/2005/8/layout/hierarchy1"/>
    <dgm:cxn modelId="{3CA60873-1253-4E5B-882F-F361FCFE84B9}" type="presParOf" srcId="{8B8CBDC3-5791-4340-BE2E-A22A02D86520}" destId="{704DCB4F-1EA4-42A5-BFF3-A661B2B5B8E4}" srcOrd="0" destOrd="0" presId="urn:microsoft.com/office/officeart/2005/8/layout/hierarchy1"/>
    <dgm:cxn modelId="{20A71AB6-5CA4-4FFA-AD64-FD42D0300D2E}" type="presParOf" srcId="{8B8CBDC3-5791-4340-BE2E-A22A02D86520}" destId="{F2BC9EED-9E87-4330-921C-75252A19C8DA}" srcOrd="1" destOrd="0" presId="urn:microsoft.com/office/officeart/2005/8/layout/hierarchy1"/>
    <dgm:cxn modelId="{1E344F2A-253D-4D6E-BE4F-0B2C5D8D533A}" type="presParOf" srcId="{6FB5C266-4478-46B4-A042-520ADE07F67D}" destId="{D1C05A7F-F824-4D72-9CFA-035134768667}" srcOrd="1" destOrd="0" presId="urn:microsoft.com/office/officeart/2005/8/layout/hierarchy1"/>
    <dgm:cxn modelId="{411ECEEE-5EFE-4A27-BA9C-DE713DC8D619}" type="presParOf" srcId="{D1C05A7F-F824-4D72-9CFA-035134768667}" destId="{B1EC5A2D-7A66-428D-882E-C761F9CDB9DE}" srcOrd="0" destOrd="0" presId="urn:microsoft.com/office/officeart/2005/8/layout/hierarchy1"/>
    <dgm:cxn modelId="{0514EB21-0321-45DA-98E3-56515A997187}" type="presParOf" srcId="{D1C05A7F-F824-4D72-9CFA-035134768667}" destId="{77EE1994-46BA-4AAC-B75F-A8CC1281165A}" srcOrd="1" destOrd="0" presId="urn:microsoft.com/office/officeart/2005/8/layout/hierarchy1"/>
    <dgm:cxn modelId="{003226E3-FBBA-4C73-A0E3-8419F359225E}" type="presParOf" srcId="{77EE1994-46BA-4AAC-B75F-A8CC1281165A}" destId="{A0672F88-90BF-4C42-A7BE-73F652062E5B}" srcOrd="0" destOrd="0" presId="urn:microsoft.com/office/officeart/2005/8/layout/hierarchy1"/>
    <dgm:cxn modelId="{30F2F927-747B-4BEE-A13C-CAC4DC50A01D}" type="presParOf" srcId="{A0672F88-90BF-4C42-A7BE-73F652062E5B}" destId="{FB848A89-D29E-4F8B-8FE6-3B52EB3E00BD}" srcOrd="0" destOrd="0" presId="urn:microsoft.com/office/officeart/2005/8/layout/hierarchy1"/>
    <dgm:cxn modelId="{A48CB68E-7B3A-4D54-9C1E-D60F6DFA303F}" type="presParOf" srcId="{A0672F88-90BF-4C42-A7BE-73F652062E5B}" destId="{8189E00C-A64C-4932-A813-0103FF3F1A3E}" srcOrd="1" destOrd="0" presId="urn:microsoft.com/office/officeart/2005/8/layout/hierarchy1"/>
    <dgm:cxn modelId="{731D1E1B-9324-470D-9591-C97241B77D35}" type="presParOf" srcId="{77EE1994-46BA-4AAC-B75F-A8CC1281165A}" destId="{1BFA41FF-984F-49B1-9CD1-9E57AC35F788}" srcOrd="1" destOrd="0" presId="urn:microsoft.com/office/officeart/2005/8/layout/hierarchy1"/>
    <dgm:cxn modelId="{451174B3-CA37-482E-8608-CE2470371508}" type="presParOf" srcId="{D1C05A7F-F824-4D72-9CFA-035134768667}" destId="{B948BAAC-2AC0-4161-92C5-74B664B1BC79}" srcOrd="2" destOrd="0" presId="urn:microsoft.com/office/officeart/2005/8/layout/hierarchy1"/>
    <dgm:cxn modelId="{C074C1F7-FA04-42BA-BCBD-53B3DE0EED21}" type="presParOf" srcId="{D1C05A7F-F824-4D72-9CFA-035134768667}" destId="{C30556F0-6616-4ECA-9F77-90DC16E3A2FB}" srcOrd="3" destOrd="0" presId="urn:microsoft.com/office/officeart/2005/8/layout/hierarchy1"/>
    <dgm:cxn modelId="{ABD4F25F-83E9-4D2C-80A5-6E3DE85B17A7}" type="presParOf" srcId="{C30556F0-6616-4ECA-9F77-90DC16E3A2FB}" destId="{ABC5424A-2FF7-490A-A1DF-0CE82D841185}" srcOrd="0" destOrd="0" presId="urn:microsoft.com/office/officeart/2005/8/layout/hierarchy1"/>
    <dgm:cxn modelId="{24255B70-E7B8-44AA-B287-2F5CCDA61942}" type="presParOf" srcId="{ABC5424A-2FF7-490A-A1DF-0CE82D841185}" destId="{34BEC984-6831-4606-B7D0-26430F7F51B3}" srcOrd="0" destOrd="0" presId="urn:microsoft.com/office/officeart/2005/8/layout/hierarchy1"/>
    <dgm:cxn modelId="{0C674EA6-E1C1-4239-A05D-BFA9E1237787}" type="presParOf" srcId="{ABC5424A-2FF7-490A-A1DF-0CE82D841185}" destId="{2708A2E2-143D-4EF3-9CD2-1DFD0F05FF0E}" srcOrd="1" destOrd="0" presId="urn:microsoft.com/office/officeart/2005/8/layout/hierarchy1"/>
    <dgm:cxn modelId="{F4D03827-397C-4B48-859A-33F2B73B4A94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54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D121DADC-A709-4F43-8D29-C986A4DD87D4}" type="presOf" srcId="{E14901F3-B27F-46EB-8C5E-CC7C49F78875}" destId="{0644E4D7-E9D0-46A8-826E-A31806E8DE22}" srcOrd="1" destOrd="0" presId="urn:microsoft.com/office/officeart/2005/8/layout/list1"/>
    <dgm:cxn modelId="{E4866FF8-4781-41BE-9D49-AEEC47E9CCB0}" type="presOf" srcId="{A07FA86F-62DD-489E-8874-79DE78A0F0B4}" destId="{C47166C6-1FE9-4EA3-BED9-5A31EC9CE791}" srcOrd="0" destOrd="0" presId="urn:microsoft.com/office/officeart/2005/8/layout/list1"/>
    <dgm:cxn modelId="{6D0975FD-2004-442B-A402-18CEBA674158}" type="presOf" srcId="{E14901F3-B27F-46EB-8C5E-CC7C49F78875}" destId="{0534CEAC-D9C6-4FC3-B63E-29BE2D2EA1AE}" srcOrd="0" destOrd="0" presId="urn:microsoft.com/office/officeart/2005/8/layout/list1"/>
    <dgm:cxn modelId="{565E97E0-F5B1-4A0E-A828-2FA99B0F551B}" type="presParOf" srcId="{C47166C6-1FE9-4EA3-BED9-5A31EC9CE791}" destId="{788F9D6C-20FD-4F03-B735-47F3D0419BC3}" srcOrd="0" destOrd="0" presId="urn:microsoft.com/office/officeart/2005/8/layout/list1"/>
    <dgm:cxn modelId="{89F80757-6D11-4136-9DEB-CAD4D3C577EE}" type="presParOf" srcId="{788F9D6C-20FD-4F03-B735-47F3D0419BC3}" destId="{0534CEAC-D9C6-4FC3-B63E-29BE2D2EA1AE}" srcOrd="0" destOrd="0" presId="urn:microsoft.com/office/officeart/2005/8/layout/list1"/>
    <dgm:cxn modelId="{C476D183-77A3-40C5-9C35-5313EB9582C2}" type="presParOf" srcId="{788F9D6C-20FD-4F03-B735-47F3D0419BC3}" destId="{0644E4D7-E9D0-46A8-826E-A31806E8DE22}" srcOrd="1" destOrd="0" presId="urn:microsoft.com/office/officeart/2005/8/layout/list1"/>
    <dgm:cxn modelId="{373F8952-286D-42CF-B519-1BFB6D5A36AC}" type="presParOf" srcId="{C47166C6-1FE9-4EA3-BED9-5A31EC9CE791}" destId="{B179B12E-85C4-4857-BA73-AB89CEBB28D6}" srcOrd="1" destOrd="0" presId="urn:microsoft.com/office/officeart/2005/8/layout/list1"/>
    <dgm:cxn modelId="{1BF7EBD8-139E-4754-9B96-FF4174038D3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5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17C4FE34-E172-4732-808D-98D3E6D169E7}" type="presOf" srcId="{779CB560-247B-48D0-B4FB-2A763E4AF8AE}" destId="{F2BC9EED-9E87-4330-921C-75252A19C8DA}" srcOrd="0" destOrd="0" presId="urn:microsoft.com/office/officeart/2005/8/layout/hierarchy1"/>
    <dgm:cxn modelId="{48530640-1B60-4A22-8E52-54FFA9F86006}" type="presOf" srcId="{7F0A83FE-66A9-45E4-A37B-57C29735FD54}" destId="{8189E00C-A64C-4932-A813-0103FF3F1A3E}" srcOrd="0" destOrd="0" presId="urn:microsoft.com/office/officeart/2005/8/layout/hierarchy1"/>
    <dgm:cxn modelId="{201B2670-14AB-42E9-99F8-1611834CF84C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A8455EBE-3FE7-4116-8AB4-6E6DEB6448D1}" type="presOf" srcId="{2FC17958-902C-4539-A198-0720F6062468}" destId="{2708A2E2-143D-4EF3-9CD2-1DFD0F05FF0E}" srcOrd="0" destOrd="0" presId="urn:microsoft.com/office/officeart/2005/8/layout/hierarchy1"/>
    <dgm:cxn modelId="{048EADE0-9068-43AF-B292-0D757B6681EF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C2941F2-6AAF-44F2-9129-8FA535E44FDE}" type="presOf" srcId="{FE9265A4-EB51-4743-ADE3-1C1EE92BDDD8}" destId="{30FB78C5-1134-4991-BC00-BD75FA6FA754}" srcOrd="0" destOrd="0" presId="urn:microsoft.com/office/officeart/2005/8/layout/hierarchy1"/>
    <dgm:cxn modelId="{3D25C770-2E4A-4099-A8F1-C2570F55381F}" type="presParOf" srcId="{30FB78C5-1134-4991-BC00-BD75FA6FA754}" destId="{6FB5C266-4478-46B4-A042-520ADE07F67D}" srcOrd="0" destOrd="0" presId="urn:microsoft.com/office/officeart/2005/8/layout/hierarchy1"/>
    <dgm:cxn modelId="{EDB3574C-CA0B-4C99-B6E2-5AB257FBB4AD}" type="presParOf" srcId="{6FB5C266-4478-46B4-A042-520ADE07F67D}" destId="{8B8CBDC3-5791-4340-BE2E-A22A02D86520}" srcOrd="0" destOrd="0" presId="urn:microsoft.com/office/officeart/2005/8/layout/hierarchy1"/>
    <dgm:cxn modelId="{E5498814-0FB2-4D4E-A547-C17E94CD9A19}" type="presParOf" srcId="{8B8CBDC3-5791-4340-BE2E-A22A02D86520}" destId="{704DCB4F-1EA4-42A5-BFF3-A661B2B5B8E4}" srcOrd="0" destOrd="0" presId="urn:microsoft.com/office/officeart/2005/8/layout/hierarchy1"/>
    <dgm:cxn modelId="{5D3DF2B0-B4D3-4895-A554-825E8A25902E}" type="presParOf" srcId="{8B8CBDC3-5791-4340-BE2E-A22A02D86520}" destId="{F2BC9EED-9E87-4330-921C-75252A19C8DA}" srcOrd="1" destOrd="0" presId="urn:microsoft.com/office/officeart/2005/8/layout/hierarchy1"/>
    <dgm:cxn modelId="{3ED7F983-E34B-449C-8926-780D68394609}" type="presParOf" srcId="{6FB5C266-4478-46B4-A042-520ADE07F67D}" destId="{D1C05A7F-F824-4D72-9CFA-035134768667}" srcOrd="1" destOrd="0" presId="urn:microsoft.com/office/officeart/2005/8/layout/hierarchy1"/>
    <dgm:cxn modelId="{A0BA61EE-C760-41C3-BB66-4A7E79EA4277}" type="presParOf" srcId="{D1C05A7F-F824-4D72-9CFA-035134768667}" destId="{B1EC5A2D-7A66-428D-882E-C761F9CDB9DE}" srcOrd="0" destOrd="0" presId="urn:microsoft.com/office/officeart/2005/8/layout/hierarchy1"/>
    <dgm:cxn modelId="{FE34016B-E395-445C-8F44-0CD1DD268BA9}" type="presParOf" srcId="{D1C05A7F-F824-4D72-9CFA-035134768667}" destId="{77EE1994-46BA-4AAC-B75F-A8CC1281165A}" srcOrd="1" destOrd="0" presId="urn:microsoft.com/office/officeart/2005/8/layout/hierarchy1"/>
    <dgm:cxn modelId="{E16CAAFB-78DB-4926-8019-1D9AAFCE2C0D}" type="presParOf" srcId="{77EE1994-46BA-4AAC-B75F-A8CC1281165A}" destId="{A0672F88-90BF-4C42-A7BE-73F652062E5B}" srcOrd="0" destOrd="0" presId="urn:microsoft.com/office/officeart/2005/8/layout/hierarchy1"/>
    <dgm:cxn modelId="{8C4925B4-76F1-4039-8835-6786DE2CF098}" type="presParOf" srcId="{A0672F88-90BF-4C42-A7BE-73F652062E5B}" destId="{FB848A89-D29E-4F8B-8FE6-3B52EB3E00BD}" srcOrd="0" destOrd="0" presId="urn:microsoft.com/office/officeart/2005/8/layout/hierarchy1"/>
    <dgm:cxn modelId="{A39E251B-B52F-405D-A443-A38B764752F6}" type="presParOf" srcId="{A0672F88-90BF-4C42-A7BE-73F652062E5B}" destId="{8189E00C-A64C-4932-A813-0103FF3F1A3E}" srcOrd="1" destOrd="0" presId="urn:microsoft.com/office/officeart/2005/8/layout/hierarchy1"/>
    <dgm:cxn modelId="{522BCD35-8825-48A8-BFC0-63A28A1D2153}" type="presParOf" srcId="{77EE1994-46BA-4AAC-B75F-A8CC1281165A}" destId="{1BFA41FF-984F-49B1-9CD1-9E57AC35F788}" srcOrd="1" destOrd="0" presId="urn:microsoft.com/office/officeart/2005/8/layout/hierarchy1"/>
    <dgm:cxn modelId="{428F8D48-E955-47C0-AE13-26ECCAF45881}" type="presParOf" srcId="{D1C05A7F-F824-4D72-9CFA-035134768667}" destId="{B948BAAC-2AC0-4161-92C5-74B664B1BC79}" srcOrd="2" destOrd="0" presId="urn:microsoft.com/office/officeart/2005/8/layout/hierarchy1"/>
    <dgm:cxn modelId="{8C5ECEA4-D2FA-4EC6-81D8-59D6F33B30EA}" type="presParOf" srcId="{D1C05A7F-F824-4D72-9CFA-035134768667}" destId="{C30556F0-6616-4ECA-9F77-90DC16E3A2FB}" srcOrd="3" destOrd="0" presId="urn:microsoft.com/office/officeart/2005/8/layout/hierarchy1"/>
    <dgm:cxn modelId="{4451DDE1-2317-4261-82A1-6A3FC7D58A1E}" type="presParOf" srcId="{C30556F0-6616-4ECA-9F77-90DC16E3A2FB}" destId="{ABC5424A-2FF7-490A-A1DF-0CE82D841185}" srcOrd="0" destOrd="0" presId="urn:microsoft.com/office/officeart/2005/8/layout/hierarchy1"/>
    <dgm:cxn modelId="{716F43BC-92B7-467F-BAE4-E0CA313CDD36}" type="presParOf" srcId="{ABC5424A-2FF7-490A-A1DF-0CE82D841185}" destId="{34BEC984-6831-4606-B7D0-26430F7F51B3}" srcOrd="0" destOrd="0" presId="urn:microsoft.com/office/officeart/2005/8/layout/hierarchy1"/>
    <dgm:cxn modelId="{B6F108D7-6F9F-42BD-A174-D5DA470F8BA4}" type="presParOf" srcId="{ABC5424A-2FF7-490A-A1DF-0CE82D841185}" destId="{2708A2E2-143D-4EF3-9CD2-1DFD0F05FF0E}" srcOrd="1" destOrd="0" presId="urn:microsoft.com/office/officeart/2005/8/layout/hierarchy1"/>
    <dgm:cxn modelId="{5AE7AA56-0B8B-4488-A245-F56818A880B4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56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86D0B47B-4DD9-4D62-B3F2-9AE00B98181C}" type="presOf" srcId="{E14901F3-B27F-46EB-8C5E-CC7C49F78875}" destId="{0534CEAC-D9C6-4FC3-B63E-29BE2D2EA1AE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EBABA695-FAE3-4D09-BDAB-EA7ABED2AD74}" type="presOf" srcId="{E14901F3-B27F-46EB-8C5E-CC7C49F78875}" destId="{0644E4D7-E9D0-46A8-826E-A31806E8DE22}" srcOrd="1" destOrd="0" presId="urn:microsoft.com/office/officeart/2005/8/layout/list1"/>
    <dgm:cxn modelId="{0B3154A1-A142-4EE5-8D50-DE61CE716D9A}" type="presOf" srcId="{A07FA86F-62DD-489E-8874-79DE78A0F0B4}" destId="{C47166C6-1FE9-4EA3-BED9-5A31EC9CE791}" srcOrd="0" destOrd="0" presId="urn:microsoft.com/office/officeart/2005/8/layout/list1"/>
    <dgm:cxn modelId="{96EA4C9F-9BD3-47B0-8630-2FEA128CE2BC}" type="presParOf" srcId="{C47166C6-1FE9-4EA3-BED9-5A31EC9CE791}" destId="{788F9D6C-20FD-4F03-B735-47F3D0419BC3}" srcOrd="0" destOrd="0" presId="urn:microsoft.com/office/officeart/2005/8/layout/list1"/>
    <dgm:cxn modelId="{FF7CD774-FD9E-4DCD-853F-203628CB2602}" type="presParOf" srcId="{788F9D6C-20FD-4F03-B735-47F3D0419BC3}" destId="{0534CEAC-D9C6-4FC3-B63E-29BE2D2EA1AE}" srcOrd="0" destOrd="0" presId="urn:microsoft.com/office/officeart/2005/8/layout/list1"/>
    <dgm:cxn modelId="{6607B958-7767-4A34-B432-6F86FE4733E9}" type="presParOf" srcId="{788F9D6C-20FD-4F03-B735-47F3D0419BC3}" destId="{0644E4D7-E9D0-46A8-826E-A31806E8DE22}" srcOrd="1" destOrd="0" presId="urn:microsoft.com/office/officeart/2005/8/layout/list1"/>
    <dgm:cxn modelId="{70A30462-8F0C-4C73-B9A5-15CF495B9CF9}" type="presParOf" srcId="{C47166C6-1FE9-4EA3-BED9-5A31EC9CE791}" destId="{B179B12E-85C4-4857-BA73-AB89CEBB28D6}" srcOrd="1" destOrd="0" presId="urn:microsoft.com/office/officeart/2005/8/layout/list1"/>
    <dgm:cxn modelId="{87004A46-8597-46FA-93A1-FD0BAF5B4071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5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82476C09-AC1C-4A56-8074-79FFC93FBE52}" type="presOf" srcId="{D3E1818B-672E-489D-8EAD-5FED4D99F953}" destId="{B948BAAC-2AC0-4161-92C5-74B664B1BC79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F34B2935-D3E5-40A0-A70B-80BE335951F3}" type="presOf" srcId="{2FC17958-902C-4539-A198-0720F6062468}" destId="{2708A2E2-143D-4EF3-9CD2-1DFD0F05FF0E}" srcOrd="0" destOrd="0" presId="urn:microsoft.com/office/officeart/2005/8/layout/hierarchy1"/>
    <dgm:cxn modelId="{FF48D383-053F-411B-B91B-C5AC88264858}" type="presOf" srcId="{FE9265A4-EB51-4743-ADE3-1C1EE92BDDD8}" destId="{30FB78C5-1134-4991-BC00-BD75FA6FA754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F9578EE6-A476-4DBE-9994-CE9E0CA79CF3}" type="presOf" srcId="{779CB560-247B-48D0-B4FB-2A763E4AF8AE}" destId="{F2BC9EED-9E87-4330-921C-75252A19C8DA}" srcOrd="0" destOrd="0" presId="urn:microsoft.com/office/officeart/2005/8/layout/hierarchy1"/>
    <dgm:cxn modelId="{B9B7C7EA-F7F1-4853-ADED-8807A4FC6115}" type="presOf" srcId="{267D5886-FBBC-44F2-8E70-C5A7D3D818C7}" destId="{B1EC5A2D-7A66-428D-882E-C761F9CDB9DE}" srcOrd="0" destOrd="0" presId="urn:microsoft.com/office/officeart/2005/8/layout/hierarchy1"/>
    <dgm:cxn modelId="{D3F349F4-2D3F-4417-A214-461EB77C2C2F}" type="presOf" srcId="{7F0A83FE-66A9-45E4-A37B-57C29735FD54}" destId="{8189E00C-A64C-4932-A813-0103FF3F1A3E}" srcOrd="0" destOrd="0" presId="urn:microsoft.com/office/officeart/2005/8/layout/hierarchy1"/>
    <dgm:cxn modelId="{F8F940A8-07F0-43B5-9D6F-8A92C1B5372C}" type="presParOf" srcId="{30FB78C5-1134-4991-BC00-BD75FA6FA754}" destId="{6FB5C266-4478-46B4-A042-520ADE07F67D}" srcOrd="0" destOrd="0" presId="urn:microsoft.com/office/officeart/2005/8/layout/hierarchy1"/>
    <dgm:cxn modelId="{4FB15D9D-43FE-442D-92B3-915EC2738B32}" type="presParOf" srcId="{6FB5C266-4478-46B4-A042-520ADE07F67D}" destId="{8B8CBDC3-5791-4340-BE2E-A22A02D86520}" srcOrd="0" destOrd="0" presId="urn:microsoft.com/office/officeart/2005/8/layout/hierarchy1"/>
    <dgm:cxn modelId="{CDFD6ABC-BE13-4BAD-A63C-A1F610300AF2}" type="presParOf" srcId="{8B8CBDC3-5791-4340-BE2E-A22A02D86520}" destId="{704DCB4F-1EA4-42A5-BFF3-A661B2B5B8E4}" srcOrd="0" destOrd="0" presId="urn:microsoft.com/office/officeart/2005/8/layout/hierarchy1"/>
    <dgm:cxn modelId="{6F8CBC40-E5ED-44BD-810F-097A447923B3}" type="presParOf" srcId="{8B8CBDC3-5791-4340-BE2E-A22A02D86520}" destId="{F2BC9EED-9E87-4330-921C-75252A19C8DA}" srcOrd="1" destOrd="0" presId="urn:microsoft.com/office/officeart/2005/8/layout/hierarchy1"/>
    <dgm:cxn modelId="{8F9638BA-B1F7-43D8-A823-F59AEF3524EA}" type="presParOf" srcId="{6FB5C266-4478-46B4-A042-520ADE07F67D}" destId="{D1C05A7F-F824-4D72-9CFA-035134768667}" srcOrd="1" destOrd="0" presId="urn:microsoft.com/office/officeart/2005/8/layout/hierarchy1"/>
    <dgm:cxn modelId="{0C70BC8A-B759-4867-B062-71498C19ADDF}" type="presParOf" srcId="{D1C05A7F-F824-4D72-9CFA-035134768667}" destId="{B1EC5A2D-7A66-428D-882E-C761F9CDB9DE}" srcOrd="0" destOrd="0" presId="urn:microsoft.com/office/officeart/2005/8/layout/hierarchy1"/>
    <dgm:cxn modelId="{80B4EAB3-4781-4B98-A3AF-D912679560F9}" type="presParOf" srcId="{D1C05A7F-F824-4D72-9CFA-035134768667}" destId="{77EE1994-46BA-4AAC-B75F-A8CC1281165A}" srcOrd="1" destOrd="0" presId="urn:microsoft.com/office/officeart/2005/8/layout/hierarchy1"/>
    <dgm:cxn modelId="{0CA509F9-1EA8-4050-8D61-41C78F0C2608}" type="presParOf" srcId="{77EE1994-46BA-4AAC-B75F-A8CC1281165A}" destId="{A0672F88-90BF-4C42-A7BE-73F652062E5B}" srcOrd="0" destOrd="0" presId="urn:microsoft.com/office/officeart/2005/8/layout/hierarchy1"/>
    <dgm:cxn modelId="{0B92D0D0-A12F-49C6-9F91-BA26831B3DC6}" type="presParOf" srcId="{A0672F88-90BF-4C42-A7BE-73F652062E5B}" destId="{FB848A89-D29E-4F8B-8FE6-3B52EB3E00BD}" srcOrd="0" destOrd="0" presId="urn:microsoft.com/office/officeart/2005/8/layout/hierarchy1"/>
    <dgm:cxn modelId="{C9A183C2-DF44-4EC0-A13E-693CBC9669D7}" type="presParOf" srcId="{A0672F88-90BF-4C42-A7BE-73F652062E5B}" destId="{8189E00C-A64C-4932-A813-0103FF3F1A3E}" srcOrd="1" destOrd="0" presId="urn:microsoft.com/office/officeart/2005/8/layout/hierarchy1"/>
    <dgm:cxn modelId="{173DBE60-0BAC-4A09-963D-D48CDDFA3150}" type="presParOf" srcId="{77EE1994-46BA-4AAC-B75F-A8CC1281165A}" destId="{1BFA41FF-984F-49B1-9CD1-9E57AC35F788}" srcOrd="1" destOrd="0" presId="urn:microsoft.com/office/officeart/2005/8/layout/hierarchy1"/>
    <dgm:cxn modelId="{E8F82853-9D1F-4BAA-9096-243AD5913705}" type="presParOf" srcId="{D1C05A7F-F824-4D72-9CFA-035134768667}" destId="{B948BAAC-2AC0-4161-92C5-74B664B1BC79}" srcOrd="2" destOrd="0" presId="urn:microsoft.com/office/officeart/2005/8/layout/hierarchy1"/>
    <dgm:cxn modelId="{2FFE12DB-C971-4631-9788-040773EB3EC6}" type="presParOf" srcId="{D1C05A7F-F824-4D72-9CFA-035134768667}" destId="{C30556F0-6616-4ECA-9F77-90DC16E3A2FB}" srcOrd="3" destOrd="0" presId="urn:microsoft.com/office/officeart/2005/8/layout/hierarchy1"/>
    <dgm:cxn modelId="{B96BA910-A01E-4162-BF2B-7653446FC55D}" type="presParOf" srcId="{C30556F0-6616-4ECA-9F77-90DC16E3A2FB}" destId="{ABC5424A-2FF7-490A-A1DF-0CE82D841185}" srcOrd="0" destOrd="0" presId="urn:microsoft.com/office/officeart/2005/8/layout/hierarchy1"/>
    <dgm:cxn modelId="{6A9F8811-642C-482F-9ACF-14A2F413D1D7}" type="presParOf" srcId="{ABC5424A-2FF7-490A-A1DF-0CE82D841185}" destId="{34BEC984-6831-4606-B7D0-26430F7F51B3}" srcOrd="0" destOrd="0" presId="urn:microsoft.com/office/officeart/2005/8/layout/hierarchy1"/>
    <dgm:cxn modelId="{348F9FB5-2A40-4A22-A565-1FCA39751786}" type="presParOf" srcId="{ABC5424A-2FF7-490A-A1DF-0CE82D841185}" destId="{2708A2E2-143D-4EF3-9CD2-1DFD0F05FF0E}" srcOrd="1" destOrd="0" presId="urn:microsoft.com/office/officeart/2005/8/layout/hierarchy1"/>
    <dgm:cxn modelId="{FAFABEC9-83CC-4A21-A1A0-3E4420E908C7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58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12579E38-6E16-47FE-9AF4-F86688550BD0}" type="presOf" srcId="{E14901F3-B27F-46EB-8C5E-CC7C49F78875}" destId="{0534CEAC-D9C6-4FC3-B63E-29BE2D2EA1AE}" srcOrd="0" destOrd="0" presId="urn:microsoft.com/office/officeart/2005/8/layout/list1"/>
    <dgm:cxn modelId="{8ECED545-87CB-466B-9EE6-42E8F3C8CA5A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04F1DDA6-8BE9-4882-9A27-C5C659D7CE09}" type="presOf" srcId="{A07FA86F-62DD-489E-8874-79DE78A0F0B4}" destId="{C47166C6-1FE9-4EA3-BED9-5A31EC9CE791}" srcOrd="0" destOrd="0" presId="urn:microsoft.com/office/officeart/2005/8/layout/list1"/>
    <dgm:cxn modelId="{B8763105-B345-4BBB-BC35-2EA03EE28E30}" type="presParOf" srcId="{C47166C6-1FE9-4EA3-BED9-5A31EC9CE791}" destId="{788F9D6C-20FD-4F03-B735-47F3D0419BC3}" srcOrd="0" destOrd="0" presId="urn:microsoft.com/office/officeart/2005/8/layout/list1"/>
    <dgm:cxn modelId="{9DDF64D9-B720-4EC3-A5E9-481EF9443E9D}" type="presParOf" srcId="{788F9D6C-20FD-4F03-B735-47F3D0419BC3}" destId="{0534CEAC-D9C6-4FC3-B63E-29BE2D2EA1AE}" srcOrd="0" destOrd="0" presId="urn:microsoft.com/office/officeart/2005/8/layout/list1"/>
    <dgm:cxn modelId="{98B3CF3A-0EF0-4D2F-8025-BFE51FA853C3}" type="presParOf" srcId="{788F9D6C-20FD-4F03-B735-47F3D0419BC3}" destId="{0644E4D7-E9D0-46A8-826E-A31806E8DE22}" srcOrd="1" destOrd="0" presId="urn:microsoft.com/office/officeart/2005/8/layout/list1"/>
    <dgm:cxn modelId="{FBB4A628-46D3-4E11-9191-1E17BBBABD30}" type="presParOf" srcId="{C47166C6-1FE9-4EA3-BED9-5A31EC9CE791}" destId="{B179B12E-85C4-4857-BA73-AB89CEBB28D6}" srcOrd="1" destOrd="0" presId="urn:microsoft.com/office/officeart/2005/8/layout/list1"/>
    <dgm:cxn modelId="{80516D19-B0D1-410B-9B7F-A0CD610D31D6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5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2017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2190950B-6B85-41DD-A79B-CDEB1579F22F}" type="presOf" srcId="{7F0A83FE-66A9-45E4-A37B-57C29735FD54}" destId="{8189E00C-A64C-4932-A813-0103FF3F1A3E}" srcOrd="0" destOrd="0" presId="urn:microsoft.com/office/officeart/2005/8/layout/hierarchy1"/>
    <dgm:cxn modelId="{B708C316-55A3-4AA1-B767-D9414ADFE617}" type="presOf" srcId="{D3E1818B-672E-489D-8EAD-5FED4D99F953}" destId="{B948BAAC-2AC0-4161-92C5-74B664B1BC79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A690793B-8AF9-4993-BB62-44C9DF554EFF}" type="presOf" srcId="{779CB560-247B-48D0-B4FB-2A763E4AF8AE}" destId="{F2BC9EED-9E87-4330-921C-75252A19C8DA}" srcOrd="0" destOrd="0" presId="urn:microsoft.com/office/officeart/2005/8/layout/hierarchy1"/>
    <dgm:cxn modelId="{92C04443-EC15-4C2C-8741-981179201BCE}" type="presOf" srcId="{2FC17958-902C-4539-A198-0720F6062468}" destId="{2708A2E2-143D-4EF3-9CD2-1DFD0F05FF0E}" srcOrd="0" destOrd="0" presId="urn:microsoft.com/office/officeart/2005/8/layout/hierarchy1"/>
    <dgm:cxn modelId="{07C90F62-7109-4DBF-99ED-E8FDB2F6848B}" type="presOf" srcId="{FE9265A4-EB51-4743-ADE3-1C1EE92BDDD8}" destId="{30FB78C5-1134-4991-BC00-BD75FA6FA754}" srcOrd="0" destOrd="0" presId="urn:microsoft.com/office/officeart/2005/8/layout/hierarchy1"/>
    <dgm:cxn modelId="{866C92A4-18E1-4D9C-AEB9-E9A4986C9AF3}" type="presOf" srcId="{267D5886-FBBC-44F2-8E70-C5A7D3D818C7}" destId="{B1EC5A2D-7A66-428D-882E-C761F9CDB9D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1AFE9E2-0726-44DD-8B5D-65B7BC09B389}" type="presParOf" srcId="{30FB78C5-1134-4991-BC00-BD75FA6FA754}" destId="{6FB5C266-4478-46B4-A042-520ADE07F67D}" srcOrd="0" destOrd="0" presId="urn:microsoft.com/office/officeart/2005/8/layout/hierarchy1"/>
    <dgm:cxn modelId="{7BFBA4EE-5BE0-42B1-92C7-5B665D88C575}" type="presParOf" srcId="{6FB5C266-4478-46B4-A042-520ADE07F67D}" destId="{8B8CBDC3-5791-4340-BE2E-A22A02D86520}" srcOrd="0" destOrd="0" presId="urn:microsoft.com/office/officeart/2005/8/layout/hierarchy1"/>
    <dgm:cxn modelId="{1499751F-5339-4C3C-9376-B0FD2882F5C9}" type="presParOf" srcId="{8B8CBDC3-5791-4340-BE2E-A22A02D86520}" destId="{704DCB4F-1EA4-42A5-BFF3-A661B2B5B8E4}" srcOrd="0" destOrd="0" presId="urn:microsoft.com/office/officeart/2005/8/layout/hierarchy1"/>
    <dgm:cxn modelId="{AD125F41-A288-49D6-A8F1-9AFE6F5EB0F9}" type="presParOf" srcId="{8B8CBDC3-5791-4340-BE2E-A22A02D86520}" destId="{F2BC9EED-9E87-4330-921C-75252A19C8DA}" srcOrd="1" destOrd="0" presId="urn:microsoft.com/office/officeart/2005/8/layout/hierarchy1"/>
    <dgm:cxn modelId="{61A4F943-682B-41ED-9A23-1EB0A2FF25DD}" type="presParOf" srcId="{6FB5C266-4478-46B4-A042-520ADE07F67D}" destId="{D1C05A7F-F824-4D72-9CFA-035134768667}" srcOrd="1" destOrd="0" presId="urn:microsoft.com/office/officeart/2005/8/layout/hierarchy1"/>
    <dgm:cxn modelId="{0788A31F-A19F-4810-AF48-92716C947998}" type="presParOf" srcId="{D1C05A7F-F824-4D72-9CFA-035134768667}" destId="{B1EC5A2D-7A66-428D-882E-C761F9CDB9DE}" srcOrd="0" destOrd="0" presId="urn:microsoft.com/office/officeart/2005/8/layout/hierarchy1"/>
    <dgm:cxn modelId="{7E8127D2-6759-4327-B441-36B1EB5E9ADD}" type="presParOf" srcId="{D1C05A7F-F824-4D72-9CFA-035134768667}" destId="{77EE1994-46BA-4AAC-B75F-A8CC1281165A}" srcOrd="1" destOrd="0" presId="urn:microsoft.com/office/officeart/2005/8/layout/hierarchy1"/>
    <dgm:cxn modelId="{07327986-C8B7-47E0-8C28-4115575425A4}" type="presParOf" srcId="{77EE1994-46BA-4AAC-B75F-A8CC1281165A}" destId="{A0672F88-90BF-4C42-A7BE-73F652062E5B}" srcOrd="0" destOrd="0" presId="urn:microsoft.com/office/officeart/2005/8/layout/hierarchy1"/>
    <dgm:cxn modelId="{AFDEFBE6-06F6-4A2C-9CA8-B7828CD8CCF7}" type="presParOf" srcId="{A0672F88-90BF-4C42-A7BE-73F652062E5B}" destId="{FB848A89-D29E-4F8B-8FE6-3B52EB3E00BD}" srcOrd="0" destOrd="0" presId="urn:microsoft.com/office/officeart/2005/8/layout/hierarchy1"/>
    <dgm:cxn modelId="{0F9406F9-F0C8-4383-A82F-BE198510E001}" type="presParOf" srcId="{A0672F88-90BF-4C42-A7BE-73F652062E5B}" destId="{8189E00C-A64C-4932-A813-0103FF3F1A3E}" srcOrd="1" destOrd="0" presId="urn:microsoft.com/office/officeart/2005/8/layout/hierarchy1"/>
    <dgm:cxn modelId="{441AFE11-2DAD-4B97-8D21-4760A417C1FE}" type="presParOf" srcId="{77EE1994-46BA-4AAC-B75F-A8CC1281165A}" destId="{1BFA41FF-984F-49B1-9CD1-9E57AC35F788}" srcOrd="1" destOrd="0" presId="urn:microsoft.com/office/officeart/2005/8/layout/hierarchy1"/>
    <dgm:cxn modelId="{E4DEFBBD-9555-46BF-89FD-DB26992663E6}" type="presParOf" srcId="{D1C05A7F-F824-4D72-9CFA-035134768667}" destId="{B948BAAC-2AC0-4161-92C5-74B664B1BC79}" srcOrd="2" destOrd="0" presId="urn:microsoft.com/office/officeart/2005/8/layout/hierarchy1"/>
    <dgm:cxn modelId="{5915ACB1-CEA5-44E9-9FD4-795570DC79FB}" type="presParOf" srcId="{D1C05A7F-F824-4D72-9CFA-035134768667}" destId="{C30556F0-6616-4ECA-9F77-90DC16E3A2FB}" srcOrd="3" destOrd="0" presId="urn:microsoft.com/office/officeart/2005/8/layout/hierarchy1"/>
    <dgm:cxn modelId="{8DA86A0B-7AC9-4BDD-B8FD-19C1735B5650}" type="presParOf" srcId="{C30556F0-6616-4ECA-9F77-90DC16E3A2FB}" destId="{ABC5424A-2FF7-490A-A1DF-0CE82D841185}" srcOrd="0" destOrd="0" presId="urn:microsoft.com/office/officeart/2005/8/layout/hierarchy1"/>
    <dgm:cxn modelId="{97207084-A88D-467F-9B13-AC263D1C592D}" type="presParOf" srcId="{ABC5424A-2FF7-490A-A1DF-0CE82D841185}" destId="{34BEC984-6831-4606-B7D0-26430F7F51B3}" srcOrd="0" destOrd="0" presId="urn:microsoft.com/office/officeart/2005/8/layout/hierarchy1"/>
    <dgm:cxn modelId="{99309249-1E44-426F-9057-C3C2727C4B6E}" type="presParOf" srcId="{ABC5424A-2FF7-490A-A1DF-0CE82D841185}" destId="{2708A2E2-143D-4EF3-9CD2-1DFD0F05FF0E}" srcOrd="1" destOrd="0" presId="urn:microsoft.com/office/officeart/2005/8/layout/hierarchy1"/>
    <dgm:cxn modelId="{372A27C0-0F92-4BCB-8EA1-7C06FEB399C6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2_4" csCatId="accent2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>
        <a:solidFill>
          <a:schemeClr val="bg2">
            <a:lumMod val="90000"/>
          </a:schemeClr>
        </a:solidFill>
      </dgm:spPr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Presenze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65018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959" custLinFactNeighborY="-5612">
        <dgm:presLayoutVars>
          <dgm:bulletEnabled val="1"/>
        </dgm:presLayoutVars>
      </dgm:prSet>
      <dgm:spPr>
        <a:ln>
          <a:solidFill>
            <a:schemeClr val="bg2">
              <a:lumMod val="25000"/>
            </a:schemeClr>
          </a:solidFill>
        </a:ln>
        <a:scene3d>
          <a:camera prst="orthographicFront"/>
          <a:lightRig rig="threePt" dir="t"/>
        </a:scene3d>
        <a:sp3d>
          <a:bevelT/>
        </a:sp3d>
      </dgm:spPr>
    </dgm:pt>
  </dgm:ptLst>
  <dgm:cxnLst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F4435292-5FA4-4F1E-A5CF-E3E4F3494745}" type="presOf" srcId="{E14901F3-B27F-46EB-8C5E-CC7C49F78875}" destId="{0644E4D7-E9D0-46A8-826E-A31806E8DE22}" srcOrd="1" destOrd="0" presId="urn:microsoft.com/office/officeart/2005/8/layout/list1"/>
    <dgm:cxn modelId="{1EA835BF-2EB2-49E5-BB2D-996744C4E136}" type="presOf" srcId="{A07FA86F-62DD-489E-8874-79DE78A0F0B4}" destId="{C47166C6-1FE9-4EA3-BED9-5A31EC9CE791}" srcOrd="0" destOrd="0" presId="urn:microsoft.com/office/officeart/2005/8/layout/list1"/>
    <dgm:cxn modelId="{C33BE2BF-889E-46B7-BC39-8AF9C6ABE342}" type="presOf" srcId="{E14901F3-B27F-46EB-8C5E-CC7C49F78875}" destId="{0534CEAC-D9C6-4FC3-B63E-29BE2D2EA1AE}" srcOrd="0" destOrd="0" presId="urn:microsoft.com/office/officeart/2005/8/layout/list1"/>
    <dgm:cxn modelId="{6A48D88F-F78F-46A7-BC4D-684E11F92970}" type="presParOf" srcId="{C47166C6-1FE9-4EA3-BED9-5A31EC9CE791}" destId="{788F9D6C-20FD-4F03-B735-47F3D0419BC3}" srcOrd="0" destOrd="0" presId="urn:microsoft.com/office/officeart/2005/8/layout/list1"/>
    <dgm:cxn modelId="{375F93C2-9C43-4270-B2CC-25F2E900E95A}" type="presParOf" srcId="{788F9D6C-20FD-4F03-B735-47F3D0419BC3}" destId="{0534CEAC-D9C6-4FC3-B63E-29BE2D2EA1AE}" srcOrd="0" destOrd="0" presId="urn:microsoft.com/office/officeart/2005/8/layout/list1"/>
    <dgm:cxn modelId="{6AD83D87-BFAA-4E2A-B75C-6D74E66C2E60}" type="presParOf" srcId="{788F9D6C-20FD-4F03-B735-47F3D0419BC3}" destId="{0644E4D7-E9D0-46A8-826E-A31806E8DE22}" srcOrd="1" destOrd="0" presId="urn:microsoft.com/office/officeart/2005/8/layout/list1"/>
    <dgm:cxn modelId="{357E307B-329D-47ED-8F81-ABD5EBE4E8F6}" type="presParOf" srcId="{C47166C6-1FE9-4EA3-BED9-5A31EC9CE791}" destId="{B179B12E-85C4-4857-BA73-AB89CEBB28D6}" srcOrd="1" destOrd="0" presId="urn:microsoft.com/office/officeart/2005/8/layout/list1"/>
    <dgm:cxn modelId="{9FABB00B-249F-4637-B618-CCCB32CC8457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60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16526A2F-0C3A-4D4A-85B0-9F98F993804B}" type="presOf" srcId="{E14901F3-B27F-46EB-8C5E-CC7C49F78875}" destId="{0534CEAC-D9C6-4FC3-B63E-29BE2D2EA1AE}" srcOrd="0" destOrd="0" presId="urn:microsoft.com/office/officeart/2005/8/layout/list1"/>
    <dgm:cxn modelId="{DFCB4071-C5AB-40C9-84D5-3BB8B4CAEF19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0219E9BD-41BE-4774-848A-57F5012ECC31}" type="presOf" srcId="{E14901F3-B27F-46EB-8C5E-CC7C49F78875}" destId="{0644E4D7-E9D0-46A8-826E-A31806E8DE22}" srcOrd="1" destOrd="0" presId="urn:microsoft.com/office/officeart/2005/8/layout/list1"/>
    <dgm:cxn modelId="{2F58CE42-D12C-44F5-8B5A-25EB87332671}" type="presParOf" srcId="{C47166C6-1FE9-4EA3-BED9-5A31EC9CE791}" destId="{788F9D6C-20FD-4F03-B735-47F3D0419BC3}" srcOrd="0" destOrd="0" presId="urn:microsoft.com/office/officeart/2005/8/layout/list1"/>
    <dgm:cxn modelId="{F623C63E-8577-4F5A-954E-98A7ECC80857}" type="presParOf" srcId="{788F9D6C-20FD-4F03-B735-47F3D0419BC3}" destId="{0534CEAC-D9C6-4FC3-B63E-29BE2D2EA1AE}" srcOrd="0" destOrd="0" presId="urn:microsoft.com/office/officeart/2005/8/layout/list1"/>
    <dgm:cxn modelId="{DF7E20E8-6EDA-4C9E-8809-FB67EC765335}" type="presParOf" srcId="{788F9D6C-20FD-4F03-B735-47F3D0419BC3}" destId="{0644E4D7-E9D0-46A8-826E-A31806E8DE22}" srcOrd="1" destOrd="0" presId="urn:microsoft.com/office/officeart/2005/8/layout/list1"/>
    <dgm:cxn modelId="{AA6D7FF3-8AF8-467A-B64C-3006A2032942}" type="presParOf" srcId="{C47166C6-1FE9-4EA3-BED9-5A31EC9CE791}" destId="{B179B12E-85C4-4857-BA73-AB89CEBB28D6}" srcOrd="1" destOrd="0" presId="urn:microsoft.com/office/officeart/2005/8/layout/list1"/>
    <dgm:cxn modelId="{80A371A9-372C-48B5-9422-7726739197BA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3_1" csCatId="accent3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89996420-2D3B-4512-B551-B9111BCA84CF}" type="presOf" srcId="{FE9265A4-EB51-4743-ADE3-1C1EE92BDDD8}" destId="{30FB78C5-1134-4991-BC00-BD75FA6FA754}" srcOrd="0" destOrd="0" presId="urn:microsoft.com/office/officeart/2005/8/layout/hierarchy1"/>
    <dgm:cxn modelId="{AFB04F3B-72DA-4919-BF84-826A57EDBA22}" type="presOf" srcId="{2FC17958-902C-4539-A198-0720F6062468}" destId="{2708A2E2-143D-4EF3-9CD2-1DFD0F05FF0E}" srcOrd="0" destOrd="0" presId="urn:microsoft.com/office/officeart/2005/8/layout/hierarchy1"/>
    <dgm:cxn modelId="{A4600963-209C-4301-A00A-1B6993DF22F4}" type="presOf" srcId="{267D5886-FBBC-44F2-8E70-C5A7D3D818C7}" destId="{B1EC5A2D-7A66-428D-882E-C761F9CDB9DE}" srcOrd="0" destOrd="0" presId="urn:microsoft.com/office/officeart/2005/8/layout/hierarchy1"/>
    <dgm:cxn modelId="{D0EC1079-10F5-48DF-BA7F-C967C89EDF01}" type="presOf" srcId="{D3E1818B-672E-489D-8EAD-5FED4D99F953}" destId="{B948BAAC-2AC0-4161-92C5-74B664B1BC79}" srcOrd="0" destOrd="0" presId="urn:microsoft.com/office/officeart/2005/8/layout/hierarchy1"/>
    <dgm:cxn modelId="{70ABCA7A-B790-464F-B927-0FDECB991F7D}" type="presOf" srcId="{7F0A83FE-66A9-45E4-A37B-57C29735FD54}" destId="{8189E00C-A64C-4932-A813-0103FF3F1A3E}" srcOrd="0" destOrd="0" presId="urn:microsoft.com/office/officeart/2005/8/layout/hierarchy1"/>
    <dgm:cxn modelId="{0D0A339E-3084-4A5F-9865-7C3646DB9735}" type="presOf" srcId="{779CB560-247B-48D0-B4FB-2A763E4AF8AE}" destId="{F2BC9EED-9E87-4330-921C-75252A19C8DA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D5820D8-3ABD-4855-8EC6-53583DE1B30B}" type="presParOf" srcId="{30FB78C5-1134-4991-BC00-BD75FA6FA754}" destId="{6FB5C266-4478-46B4-A042-520ADE07F67D}" srcOrd="0" destOrd="0" presId="urn:microsoft.com/office/officeart/2005/8/layout/hierarchy1"/>
    <dgm:cxn modelId="{A46996BD-B582-4B1E-9E19-211EAD1A0D78}" type="presParOf" srcId="{6FB5C266-4478-46B4-A042-520ADE07F67D}" destId="{8B8CBDC3-5791-4340-BE2E-A22A02D86520}" srcOrd="0" destOrd="0" presId="urn:microsoft.com/office/officeart/2005/8/layout/hierarchy1"/>
    <dgm:cxn modelId="{AAF92920-9CDB-4976-8318-57E56EBD6915}" type="presParOf" srcId="{8B8CBDC3-5791-4340-BE2E-A22A02D86520}" destId="{704DCB4F-1EA4-42A5-BFF3-A661B2B5B8E4}" srcOrd="0" destOrd="0" presId="urn:microsoft.com/office/officeart/2005/8/layout/hierarchy1"/>
    <dgm:cxn modelId="{DE6D339B-C1F4-46D7-9AD5-18A9378E456C}" type="presParOf" srcId="{8B8CBDC3-5791-4340-BE2E-A22A02D86520}" destId="{F2BC9EED-9E87-4330-921C-75252A19C8DA}" srcOrd="1" destOrd="0" presId="urn:microsoft.com/office/officeart/2005/8/layout/hierarchy1"/>
    <dgm:cxn modelId="{1C7298FD-C3CF-4B11-B84A-4654A5FC075E}" type="presParOf" srcId="{6FB5C266-4478-46B4-A042-520ADE07F67D}" destId="{D1C05A7F-F824-4D72-9CFA-035134768667}" srcOrd="1" destOrd="0" presId="urn:microsoft.com/office/officeart/2005/8/layout/hierarchy1"/>
    <dgm:cxn modelId="{B3294FEB-394D-4234-974B-31F4793FF6BF}" type="presParOf" srcId="{D1C05A7F-F824-4D72-9CFA-035134768667}" destId="{B1EC5A2D-7A66-428D-882E-C761F9CDB9DE}" srcOrd="0" destOrd="0" presId="urn:microsoft.com/office/officeart/2005/8/layout/hierarchy1"/>
    <dgm:cxn modelId="{40B91D9E-79BE-41AF-87DB-7B2EB50A1A6B}" type="presParOf" srcId="{D1C05A7F-F824-4D72-9CFA-035134768667}" destId="{77EE1994-46BA-4AAC-B75F-A8CC1281165A}" srcOrd="1" destOrd="0" presId="urn:microsoft.com/office/officeart/2005/8/layout/hierarchy1"/>
    <dgm:cxn modelId="{2A035AD1-93AA-4A76-B06E-EBEEAC53ADFE}" type="presParOf" srcId="{77EE1994-46BA-4AAC-B75F-A8CC1281165A}" destId="{A0672F88-90BF-4C42-A7BE-73F652062E5B}" srcOrd="0" destOrd="0" presId="urn:microsoft.com/office/officeart/2005/8/layout/hierarchy1"/>
    <dgm:cxn modelId="{35E68655-F82F-423E-B21B-77A330D184FF}" type="presParOf" srcId="{A0672F88-90BF-4C42-A7BE-73F652062E5B}" destId="{FB848A89-D29E-4F8B-8FE6-3B52EB3E00BD}" srcOrd="0" destOrd="0" presId="urn:microsoft.com/office/officeart/2005/8/layout/hierarchy1"/>
    <dgm:cxn modelId="{05AFD2FC-67A7-4898-9459-B3A575D2CEC3}" type="presParOf" srcId="{A0672F88-90BF-4C42-A7BE-73F652062E5B}" destId="{8189E00C-A64C-4932-A813-0103FF3F1A3E}" srcOrd="1" destOrd="0" presId="urn:microsoft.com/office/officeart/2005/8/layout/hierarchy1"/>
    <dgm:cxn modelId="{8B169921-085F-4FA7-ADA9-31687A62606C}" type="presParOf" srcId="{77EE1994-46BA-4AAC-B75F-A8CC1281165A}" destId="{1BFA41FF-984F-49B1-9CD1-9E57AC35F788}" srcOrd="1" destOrd="0" presId="urn:microsoft.com/office/officeart/2005/8/layout/hierarchy1"/>
    <dgm:cxn modelId="{DCF4DB82-A354-498E-9849-A2C213DFDF23}" type="presParOf" srcId="{D1C05A7F-F824-4D72-9CFA-035134768667}" destId="{B948BAAC-2AC0-4161-92C5-74B664B1BC79}" srcOrd="2" destOrd="0" presId="urn:microsoft.com/office/officeart/2005/8/layout/hierarchy1"/>
    <dgm:cxn modelId="{2B31AFEB-5358-47A3-96FF-0DF3A256ED60}" type="presParOf" srcId="{D1C05A7F-F824-4D72-9CFA-035134768667}" destId="{C30556F0-6616-4ECA-9F77-90DC16E3A2FB}" srcOrd="3" destOrd="0" presId="urn:microsoft.com/office/officeart/2005/8/layout/hierarchy1"/>
    <dgm:cxn modelId="{8ECC3384-C59E-4B48-88C4-A659D87B75BD}" type="presParOf" srcId="{C30556F0-6616-4ECA-9F77-90DC16E3A2FB}" destId="{ABC5424A-2FF7-490A-A1DF-0CE82D841185}" srcOrd="0" destOrd="0" presId="urn:microsoft.com/office/officeart/2005/8/layout/hierarchy1"/>
    <dgm:cxn modelId="{28F047C5-F8E6-4DB5-8877-30B0B0580247}" type="presParOf" srcId="{ABC5424A-2FF7-490A-A1DF-0CE82D841185}" destId="{34BEC984-6831-4606-B7D0-26430F7F51B3}" srcOrd="0" destOrd="0" presId="urn:microsoft.com/office/officeart/2005/8/layout/hierarchy1"/>
    <dgm:cxn modelId="{98AE3B88-B6B7-45F9-AEBB-934A69CAE5F9}" type="presParOf" srcId="{ABC5424A-2FF7-490A-A1DF-0CE82D841185}" destId="{2708A2E2-143D-4EF3-9CD2-1DFD0F05FF0E}" srcOrd="1" destOrd="0" presId="urn:microsoft.com/office/officeart/2005/8/layout/hierarchy1"/>
    <dgm:cxn modelId="{8C755A41-4793-4343-BD65-3A209B7A80D9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3_4" csCatId="accent3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al botteghino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LinFactNeighborX="-9639" custLinFactNeighborY="1434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EC02198B-D64E-4654-AF4B-518B30C23E27}" type="presOf" srcId="{E14901F3-B27F-46EB-8C5E-CC7C49F78875}" destId="{0644E4D7-E9D0-46A8-826E-A31806E8DE22}" srcOrd="1" destOrd="0" presId="urn:microsoft.com/office/officeart/2005/8/layout/list1"/>
    <dgm:cxn modelId="{CE5815A0-59DA-47A3-A18A-89C1002F00E0}" type="presOf" srcId="{A07FA86F-62DD-489E-8874-79DE78A0F0B4}" destId="{C47166C6-1FE9-4EA3-BED9-5A31EC9CE791}" srcOrd="0" destOrd="0" presId="urn:microsoft.com/office/officeart/2005/8/layout/list1"/>
    <dgm:cxn modelId="{B400C7DE-C2B4-4CFC-9AC1-989129D8FBD8}" type="presOf" srcId="{E14901F3-B27F-46EB-8C5E-CC7C49F78875}" destId="{0534CEAC-D9C6-4FC3-B63E-29BE2D2EA1AE}" srcOrd="0" destOrd="0" presId="urn:microsoft.com/office/officeart/2005/8/layout/list1"/>
    <dgm:cxn modelId="{EBC2AE83-D11C-4263-9E1D-87A547AD9F5F}" type="presParOf" srcId="{C47166C6-1FE9-4EA3-BED9-5A31EC9CE791}" destId="{788F9D6C-20FD-4F03-B735-47F3D0419BC3}" srcOrd="0" destOrd="0" presId="urn:microsoft.com/office/officeart/2005/8/layout/list1"/>
    <dgm:cxn modelId="{86719740-B12D-4058-A5A8-BCDBC9198593}" type="presParOf" srcId="{788F9D6C-20FD-4F03-B735-47F3D0419BC3}" destId="{0534CEAC-D9C6-4FC3-B63E-29BE2D2EA1AE}" srcOrd="0" destOrd="0" presId="urn:microsoft.com/office/officeart/2005/8/layout/list1"/>
    <dgm:cxn modelId="{F4E99EEA-DCD4-4F65-8A56-A91B5AC9CA67}" type="presParOf" srcId="{788F9D6C-20FD-4F03-B735-47F3D0419BC3}" destId="{0644E4D7-E9D0-46A8-826E-A31806E8DE22}" srcOrd="1" destOrd="0" presId="urn:microsoft.com/office/officeart/2005/8/layout/list1"/>
    <dgm:cxn modelId="{B6461489-6F2F-489E-8461-E49EC926CF0A}" type="presParOf" srcId="{C47166C6-1FE9-4EA3-BED9-5A31EC9CE791}" destId="{B179B12E-85C4-4857-BA73-AB89CEBB28D6}" srcOrd="1" destOrd="0" presId="urn:microsoft.com/office/officeart/2005/8/layout/list1"/>
    <dgm:cxn modelId="{68D9A7D7-86EE-4AEF-A02B-8E06A415D85E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2017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32970D18-30FB-411E-A37C-5F6F0EF368DB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0982524C-1CA8-4A64-984D-F74035191143}" type="presOf" srcId="{2FC17958-902C-4539-A198-0720F6062468}" destId="{2708A2E2-143D-4EF3-9CD2-1DFD0F05FF0E}" srcOrd="0" destOrd="0" presId="urn:microsoft.com/office/officeart/2005/8/layout/hierarchy1"/>
    <dgm:cxn modelId="{D6F21E60-771E-4B04-9863-35FD5F8D48AA}" type="presOf" srcId="{779CB560-247B-48D0-B4FB-2A763E4AF8AE}" destId="{F2BC9EED-9E87-4330-921C-75252A19C8DA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EC77C6E4-2761-440B-8107-8CEE0657B788}" type="presOf" srcId="{D3E1818B-672E-489D-8EAD-5FED4D99F953}" destId="{B948BAAC-2AC0-4161-92C5-74B664B1BC79}" srcOrd="0" destOrd="0" presId="urn:microsoft.com/office/officeart/2005/8/layout/hierarchy1"/>
    <dgm:cxn modelId="{4CE42DEB-98E6-47C3-A4CE-3DE9414BAD14}" type="presOf" srcId="{267D5886-FBBC-44F2-8E70-C5A7D3D818C7}" destId="{B1EC5A2D-7A66-428D-882E-C761F9CDB9DE}" srcOrd="0" destOrd="0" presId="urn:microsoft.com/office/officeart/2005/8/layout/hierarchy1"/>
    <dgm:cxn modelId="{AAAD8FF1-0E13-4731-B12A-7D49300DAB4F}" type="presOf" srcId="{7F0A83FE-66A9-45E4-A37B-57C29735FD54}" destId="{8189E00C-A64C-4932-A813-0103FF3F1A3E}" srcOrd="0" destOrd="0" presId="urn:microsoft.com/office/officeart/2005/8/layout/hierarchy1"/>
    <dgm:cxn modelId="{63409BED-F320-41DB-8CB2-797AD768FEB1}" type="presParOf" srcId="{30FB78C5-1134-4991-BC00-BD75FA6FA754}" destId="{6FB5C266-4478-46B4-A042-520ADE07F67D}" srcOrd="0" destOrd="0" presId="urn:microsoft.com/office/officeart/2005/8/layout/hierarchy1"/>
    <dgm:cxn modelId="{88E79FB8-D8DF-4DCA-82F9-2A9FDD451CD8}" type="presParOf" srcId="{6FB5C266-4478-46B4-A042-520ADE07F67D}" destId="{8B8CBDC3-5791-4340-BE2E-A22A02D86520}" srcOrd="0" destOrd="0" presId="urn:microsoft.com/office/officeart/2005/8/layout/hierarchy1"/>
    <dgm:cxn modelId="{F83B9190-832C-4CC2-8886-C42BE68A431C}" type="presParOf" srcId="{8B8CBDC3-5791-4340-BE2E-A22A02D86520}" destId="{704DCB4F-1EA4-42A5-BFF3-A661B2B5B8E4}" srcOrd="0" destOrd="0" presId="urn:microsoft.com/office/officeart/2005/8/layout/hierarchy1"/>
    <dgm:cxn modelId="{046E2121-2461-4FDA-9D71-1C62EDAF3638}" type="presParOf" srcId="{8B8CBDC3-5791-4340-BE2E-A22A02D86520}" destId="{F2BC9EED-9E87-4330-921C-75252A19C8DA}" srcOrd="1" destOrd="0" presId="urn:microsoft.com/office/officeart/2005/8/layout/hierarchy1"/>
    <dgm:cxn modelId="{870A2307-707F-4F25-A0EE-33CE7FDFDBFB}" type="presParOf" srcId="{6FB5C266-4478-46B4-A042-520ADE07F67D}" destId="{D1C05A7F-F824-4D72-9CFA-035134768667}" srcOrd="1" destOrd="0" presId="urn:microsoft.com/office/officeart/2005/8/layout/hierarchy1"/>
    <dgm:cxn modelId="{AC3A04A3-B45E-441E-BFA1-B627DB68337C}" type="presParOf" srcId="{D1C05A7F-F824-4D72-9CFA-035134768667}" destId="{B1EC5A2D-7A66-428D-882E-C761F9CDB9DE}" srcOrd="0" destOrd="0" presId="urn:microsoft.com/office/officeart/2005/8/layout/hierarchy1"/>
    <dgm:cxn modelId="{63427FFF-C96A-4094-A158-10A9E9FC9C75}" type="presParOf" srcId="{D1C05A7F-F824-4D72-9CFA-035134768667}" destId="{77EE1994-46BA-4AAC-B75F-A8CC1281165A}" srcOrd="1" destOrd="0" presId="urn:microsoft.com/office/officeart/2005/8/layout/hierarchy1"/>
    <dgm:cxn modelId="{E6008BC4-441D-47AC-89D2-7005C4699FFE}" type="presParOf" srcId="{77EE1994-46BA-4AAC-B75F-A8CC1281165A}" destId="{A0672F88-90BF-4C42-A7BE-73F652062E5B}" srcOrd="0" destOrd="0" presId="urn:microsoft.com/office/officeart/2005/8/layout/hierarchy1"/>
    <dgm:cxn modelId="{A5CF26D0-3E4B-4445-9F0B-10CE2ED6B883}" type="presParOf" srcId="{A0672F88-90BF-4C42-A7BE-73F652062E5B}" destId="{FB848A89-D29E-4F8B-8FE6-3B52EB3E00BD}" srcOrd="0" destOrd="0" presId="urn:microsoft.com/office/officeart/2005/8/layout/hierarchy1"/>
    <dgm:cxn modelId="{D87CA6C0-992C-4580-BB85-EA90635671B3}" type="presParOf" srcId="{A0672F88-90BF-4C42-A7BE-73F652062E5B}" destId="{8189E00C-A64C-4932-A813-0103FF3F1A3E}" srcOrd="1" destOrd="0" presId="urn:microsoft.com/office/officeart/2005/8/layout/hierarchy1"/>
    <dgm:cxn modelId="{03900914-DF49-4E05-8F64-5E8D7150566E}" type="presParOf" srcId="{77EE1994-46BA-4AAC-B75F-A8CC1281165A}" destId="{1BFA41FF-984F-49B1-9CD1-9E57AC35F788}" srcOrd="1" destOrd="0" presId="urn:microsoft.com/office/officeart/2005/8/layout/hierarchy1"/>
    <dgm:cxn modelId="{5E1641D3-5B60-4FA5-8EA6-DBD27A03D207}" type="presParOf" srcId="{D1C05A7F-F824-4D72-9CFA-035134768667}" destId="{B948BAAC-2AC0-4161-92C5-74B664B1BC79}" srcOrd="2" destOrd="0" presId="urn:microsoft.com/office/officeart/2005/8/layout/hierarchy1"/>
    <dgm:cxn modelId="{9793191F-772A-4E99-9DAB-7AB0280B3DA4}" type="presParOf" srcId="{D1C05A7F-F824-4D72-9CFA-035134768667}" destId="{C30556F0-6616-4ECA-9F77-90DC16E3A2FB}" srcOrd="3" destOrd="0" presId="urn:microsoft.com/office/officeart/2005/8/layout/hierarchy1"/>
    <dgm:cxn modelId="{43BCE0B8-5749-4BB9-9FD0-497D8BE760C3}" type="presParOf" srcId="{C30556F0-6616-4ECA-9F77-90DC16E3A2FB}" destId="{ABC5424A-2FF7-490A-A1DF-0CE82D841185}" srcOrd="0" destOrd="0" presId="urn:microsoft.com/office/officeart/2005/8/layout/hierarchy1"/>
    <dgm:cxn modelId="{C35AAE71-4B8A-4A17-ABCF-2247127FAD63}" type="presParOf" srcId="{ABC5424A-2FF7-490A-A1DF-0CE82D841185}" destId="{34BEC984-6831-4606-B7D0-26430F7F51B3}" srcOrd="0" destOrd="0" presId="urn:microsoft.com/office/officeart/2005/8/layout/hierarchy1"/>
    <dgm:cxn modelId="{FA920057-A327-483D-BA53-9B799ED143C9}" type="presParOf" srcId="{ABC5424A-2FF7-490A-A1DF-0CE82D841185}" destId="{2708A2E2-143D-4EF3-9CD2-1DFD0F05FF0E}" srcOrd="1" destOrd="0" presId="urn:microsoft.com/office/officeart/2005/8/layout/hierarchy1"/>
    <dgm:cxn modelId="{C9E52AB6-3833-4481-8E31-6361960C1CAA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62870" y="106361"/>
          <a:ext cx="429677" cy="2381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2525"/>
              </a:lnTo>
              <a:lnTo>
                <a:pt x="429677" y="182525"/>
              </a:lnTo>
              <a:lnTo>
                <a:pt x="429677" y="2381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189918" y="106361"/>
          <a:ext cx="472951" cy="238359"/>
        </a:xfrm>
        <a:custGeom>
          <a:avLst/>
          <a:gdLst/>
          <a:ahLst/>
          <a:cxnLst/>
          <a:rect l="0" t="0" r="0" b="0"/>
          <a:pathLst>
            <a:path>
              <a:moveTo>
                <a:pt x="472951" y="0"/>
              </a:moveTo>
              <a:lnTo>
                <a:pt x="472951" y="182765"/>
              </a:lnTo>
              <a:lnTo>
                <a:pt x="0" y="182765"/>
              </a:lnTo>
              <a:lnTo>
                <a:pt x="0" y="23835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887832" y="-63345"/>
          <a:ext cx="1550075" cy="16970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54512" y="0"/>
          <a:ext cx="1550075" cy="169707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59483" y="4971"/>
        <a:ext cx="1540133" cy="159765"/>
      </dsp:txXfrm>
    </dsp:sp>
    <dsp:sp modelId="{FB848A89-D29E-4F8B-8FE6-3B52EB3E00BD}">
      <dsp:nvSpPr>
        <dsp:cNvPr id="0" name=""/>
        <dsp:cNvSpPr/>
      </dsp:nvSpPr>
      <dsp:spPr>
        <a:xfrm>
          <a:off x="916577" y="344721"/>
          <a:ext cx="546681" cy="19658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983256" y="408066"/>
          <a:ext cx="546681" cy="196588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2017</a:t>
          </a:r>
        </a:p>
      </dsp:txBody>
      <dsp:txXfrm>
        <a:off x="989014" y="413824"/>
        <a:ext cx="535165" cy="185072"/>
      </dsp:txXfrm>
    </dsp:sp>
    <dsp:sp modelId="{34BEC984-6831-4606-B7D0-26430F7F51B3}">
      <dsp:nvSpPr>
        <dsp:cNvPr id="0" name=""/>
        <dsp:cNvSpPr/>
      </dsp:nvSpPr>
      <dsp:spPr>
        <a:xfrm>
          <a:off x="1819206" y="344481"/>
          <a:ext cx="546681" cy="19658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885886" y="407826"/>
          <a:ext cx="546681" cy="196588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2018</a:t>
          </a:r>
        </a:p>
      </dsp:txBody>
      <dsp:txXfrm>
        <a:off x="1891644" y="413584"/>
        <a:ext cx="535165" cy="185072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9891"/>
          <a:ext cx="3467100" cy="453600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73355" y="2309"/>
          <a:ext cx="2426970" cy="531360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91734" tIns="0" rIns="9173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199294" y="28248"/>
        <a:ext cx="2375092" cy="479482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9398" y="100304"/>
          <a:ext cx="405207" cy="2246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182"/>
              </a:lnTo>
              <a:lnTo>
                <a:pt x="405207" y="172182"/>
              </a:lnTo>
              <a:lnTo>
                <a:pt x="405207" y="224610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443381" y="100304"/>
          <a:ext cx="446017" cy="224836"/>
        </a:xfrm>
        <a:custGeom>
          <a:avLst/>
          <a:gdLst/>
          <a:ahLst/>
          <a:cxnLst/>
          <a:rect l="0" t="0" r="0" b="0"/>
          <a:pathLst>
            <a:path>
              <a:moveTo>
                <a:pt x="446017" y="0"/>
              </a:moveTo>
              <a:lnTo>
                <a:pt x="446017" y="172409"/>
              </a:lnTo>
              <a:lnTo>
                <a:pt x="0" y="172409"/>
              </a:lnTo>
              <a:lnTo>
                <a:pt x="0" y="224836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158500" y="-59737"/>
          <a:ext cx="1461797" cy="16004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221382" y="0"/>
          <a:ext cx="1461797" cy="160042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226069" y="4687"/>
        <a:ext cx="1452423" cy="150668"/>
      </dsp:txXfrm>
    </dsp:sp>
    <dsp:sp modelId="{FB848A89-D29E-4F8B-8FE6-3B52EB3E00BD}">
      <dsp:nvSpPr>
        <dsp:cNvPr id="0" name=""/>
        <dsp:cNvSpPr/>
      </dsp:nvSpPr>
      <dsp:spPr>
        <a:xfrm>
          <a:off x="1185608" y="325141"/>
          <a:ext cx="515547" cy="1853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248490" y="384879"/>
          <a:ext cx="515547" cy="185392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2017</a:t>
          </a:r>
        </a:p>
      </dsp:txBody>
      <dsp:txXfrm>
        <a:off x="1253920" y="390309"/>
        <a:ext cx="504687" cy="174532"/>
      </dsp:txXfrm>
    </dsp:sp>
    <dsp:sp modelId="{34BEC984-6831-4606-B7D0-26430F7F51B3}">
      <dsp:nvSpPr>
        <dsp:cNvPr id="0" name=""/>
        <dsp:cNvSpPr/>
      </dsp:nvSpPr>
      <dsp:spPr>
        <a:xfrm>
          <a:off x="2036832" y="324914"/>
          <a:ext cx="515547" cy="1853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99714" y="384652"/>
          <a:ext cx="515547" cy="185392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2018</a:t>
          </a:r>
        </a:p>
      </dsp:txBody>
      <dsp:txXfrm>
        <a:off x="2105144" y="390082"/>
        <a:ext cx="504687" cy="174532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198437"/>
          <a:ext cx="3995954" cy="428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797" y="19483"/>
          <a:ext cx="2797167" cy="501840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726" tIns="0" rIns="10572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4295" y="43981"/>
        <a:ext cx="2748171" cy="452844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91471" y="106817"/>
          <a:ext cx="537328" cy="23907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241"/>
              </a:lnTo>
              <a:lnTo>
                <a:pt x="537328" y="183241"/>
              </a:lnTo>
              <a:lnTo>
                <a:pt x="537328" y="23907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16491" y="106817"/>
          <a:ext cx="474980" cy="239248"/>
        </a:xfrm>
        <a:custGeom>
          <a:avLst/>
          <a:gdLst/>
          <a:ahLst/>
          <a:cxnLst/>
          <a:rect l="0" t="0" r="0" b="0"/>
          <a:pathLst>
            <a:path>
              <a:moveTo>
                <a:pt x="474980" y="0"/>
              </a:moveTo>
              <a:lnTo>
                <a:pt x="474980" y="183416"/>
              </a:lnTo>
              <a:lnTo>
                <a:pt x="0" y="183416"/>
              </a:lnTo>
              <a:lnTo>
                <a:pt x="0" y="23924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13110" y="-63617"/>
          <a:ext cx="1556722" cy="17043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80075" y="0"/>
          <a:ext cx="1556722" cy="170435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85067" y="4992"/>
        <a:ext cx="1546738" cy="160451"/>
      </dsp:txXfrm>
    </dsp:sp>
    <dsp:sp modelId="{FB848A89-D29E-4F8B-8FE6-3B52EB3E00BD}">
      <dsp:nvSpPr>
        <dsp:cNvPr id="0" name=""/>
        <dsp:cNvSpPr/>
      </dsp:nvSpPr>
      <dsp:spPr>
        <a:xfrm>
          <a:off x="1041978" y="346066"/>
          <a:ext cx="549025" cy="19743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08943" y="409683"/>
          <a:ext cx="549025" cy="197431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Dosis" panose="02010503020202060003" pitchFamily="2" charset="0"/>
            </a:rPr>
            <a:t>2017</a:t>
          </a:r>
        </a:p>
      </dsp:txBody>
      <dsp:txXfrm>
        <a:off x="1114726" y="415466"/>
        <a:ext cx="537459" cy="185865"/>
      </dsp:txXfrm>
    </dsp:sp>
    <dsp:sp modelId="{34BEC984-6831-4606-B7D0-26430F7F51B3}">
      <dsp:nvSpPr>
        <dsp:cNvPr id="0" name=""/>
        <dsp:cNvSpPr/>
      </dsp:nvSpPr>
      <dsp:spPr>
        <a:xfrm>
          <a:off x="2054286" y="345891"/>
          <a:ext cx="549025" cy="19743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21252" y="409509"/>
          <a:ext cx="549025" cy="197431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Dosis" panose="02010503020202060003" pitchFamily="2" charset="0"/>
            </a:rPr>
            <a:t>2018</a:t>
          </a:r>
        </a:p>
      </dsp:txBody>
      <dsp:txXfrm>
        <a:off x="2127035" y="415292"/>
        <a:ext cx="537459" cy="185865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4617"/>
          <a:ext cx="2943224" cy="403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47161" y="18457"/>
          <a:ext cx="2060257" cy="47232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7873" tIns="0" rIns="7787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70218" y="41514"/>
        <a:ext cx="2014143" cy="426206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47248" y="106798"/>
          <a:ext cx="537289" cy="2390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263"/>
              </a:lnTo>
              <a:lnTo>
                <a:pt x="537289" y="183263"/>
              </a:lnTo>
              <a:lnTo>
                <a:pt x="537289" y="2390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72356" y="106798"/>
          <a:ext cx="474892" cy="239316"/>
        </a:xfrm>
        <a:custGeom>
          <a:avLst/>
          <a:gdLst/>
          <a:ahLst/>
          <a:cxnLst/>
          <a:rect l="0" t="0" r="0" b="0"/>
          <a:pathLst>
            <a:path>
              <a:moveTo>
                <a:pt x="474892" y="0"/>
              </a:moveTo>
              <a:lnTo>
                <a:pt x="474892" y="183494"/>
              </a:lnTo>
              <a:lnTo>
                <a:pt x="0" y="183494"/>
              </a:lnTo>
              <a:lnTo>
                <a:pt x="0" y="23931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69031" y="-63605"/>
          <a:ext cx="1556434" cy="1704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35984" y="0"/>
          <a:ext cx="1556434" cy="170403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40975" y="4991"/>
        <a:ext cx="1546452" cy="160421"/>
      </dsp:txXfrm>
    </dsp:sp>
    <dsp:sp modelId="{FB848A89-D29E-4F8B-8FE6-3B52EB3E00BD}">
      <dsp:nvSpPr>
        <dsp:cNvPr id="0" name=""/>
        <dsp:cNvSpPr/>
      </dsp:nvSpPr>
      <dsp:spPr>
        <a:xfrm>
          <a:off x="997894" y="346114"/>
          <a:ext cx="548924" cy="1973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64847" y="409720"/>
          <a:ext cx="548924" cy="197394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70628" y="415501"/>
        <a:ext cx="537362" cy="185832"/>
      </dsp:txXfrm>
    </dsp:sp>
    <dsp:sp modelId="{34BEC984-6831-4606-B7D0-26430F7F51B3}">
      <dsp:nvSpPr>
        <dsp:cNvPr id="0" name=""/>
        <dsp:cNvSpPr/>
      </dsp:nvSpPr>
      <dsp:spPr>
        <a:xfrm>
          <a:off x="2010075" y="345884"/>
          <a:ext cx="548924" cy="1973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77028" y="409489"/>
          <a:ext cx="548924" cy="197394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82809" y="415270"/>
        <a:ext cx="537362" cy="185832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4617"/>
          <a:ext cx="2943224" cy="403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47161" y="18457"/>
          <a:ext cx="2060257" cy="47232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7873" tIns="0" rIns="7787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70218" y="41514"/>
        <a:ext cx="2014143" cy="426206"/>
      </dsp:txXfrm>
    </dsp:sp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47248" y="106798"/>
          <a:ext cx="537289" cy="2390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263"/>
              </a:lnTo>
              <a:lnTo>
                <a:pt x="537289" y="183263"/>
              </a:lnTo>
              <a:lnTo>
                <a:pt x="537289" y="2390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72356" y="106798"/>
          <a:ext cx="474892" cy="239316"/>
        </a:xfrm>
        <a:custGeom>
          <a:avLst/>
          <a:gdLst/>
          <a:ahLst/>
          <a:cxnLst/>
          <a:rect l="0" t="0" r="0" b="0"/>
          <a:pathLst>
            <a:path>
              <a:moveTo>
                <a:pt x="474892" y="0"/>
              </a:moveTo>
              <a:lnTo>
                <a:pt x="474892" y="183494"/>
              </a:lnTo>
              <a:lnTo>
                <a:pt x="0" y="183494"/>
              </a:lnTo>
              <a:lnTo>
                <a:pt x="0" y="23931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69031" y="-63605"/>
          <a:ext cx="1556434" cy="1704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35984" y="0"/>
          <a:ext cx="1556434" cy="170403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40975" y="4991"/>
        <a:ext cx="1546452" cy="160421"/>
      </dsp:txXfrm>
    </dsp:sp>
    <dsp:sp modelId="{FB848A89-D29E-4F8B-8FE6-3B52EB3E00BD}">
      <dsp:nvSpPr>
        <dsp:cNvPr id="0" name=""/>
        <dsp:cNvSpPr/>
      </dsp:nvSpPr>
      <dsp:spPr>
        <a:xfrm>
          <a:off x="997894" y="346114"/>
          <a:ext cx="548924" cy="1973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64847" y="409720"/>
          <a:ext cx="548924" cy="197394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70628" y="415501"/>
        <a:ext cx="537362" cy="185832"/>
      </dsp:txXfrm>
    </dsp:sp>
    <dsp:sp modelId="{34BEC984-6831-4606-B7D0-26430F7F51B3}">
      <dsp:nvSpPr>
        <dsp:cNvPr id="0" name=""/>
        <dsp:cNvSpPr/>
      </dsp:nvSpPr>
      <dsp:spPr>
        <a:xfrm>
          <a:off x="2010075" y="345884"/>
          <a:ext cx="548924" cy="1973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77028" y="409489"/>
          <a:ext cx="548924" cy="197394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82809" y="415270"/>
        <a:ext cx="537362" cy="185832"/>
      </dsp:txXfrm>
    </dsp:sp>
  </dsp:spTree>
</dsp:drawing>
</file>

<file path=xl/diagrams/drawing1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4617"/>
          <a:ext cx="2943224" cy="403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47161" y="18457"/>
          <a:ext cx="2060257" cy="47232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7873" tIns="0" rIns="7787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70218" y="41514"/>
        <a:ext cx="2014143" cy="426206"/>
      </dsp:txXfrm>
    </dsp:sp>
  </dsp:spTree>
</dsp:drawing>
</file>

<file path=xl/diagrams/drawing1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47248" y="106798"/>
          <a:ext cx="537289" cy="2390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263"/>
              </a:lnTo>
              <a:lnTo>
                <a:pt x="537289" y="183263"/>
              </a:lnTo>
              <a:lnTo>
                <a:pt x="537289" y="2390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72356" y="106798"/>
          <a:ext cx="474892" cy="239316"/>
        </a:xfrm>
        <a:custGeom>
          <a:avLst/>
          <a:gdLst/>
          <a:ahLst/>
          <a:cxnLst/>
          <a:rect l="0" t="0" r="0" b="0"/>
          <a:pathLst>
            <a:path>
              <a:moveTo>
                <a:pt x="474892" y="0"/>
              </a:moveTo>
              <a:lnTo>
                <a:pt x="474892" y="183494"/>
              </a:lnTo>
              <a:lnTo>
                <a:pt x="0" y="183494"/>
              </a:lnTo>
              <a:lnTo>
                <a:pt x="0" y="23931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69031" y="-63605"/>
          <a:ext cx="1556434" cy="1704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35984" y="0"/>
          <a:ext cx="1556434" cy="170403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40975" y="4991"/>
        <a:ext cx="1546452" cy="160421"/>
      </dsp:txXfrm>
    </dsp:sp>
    <dsp:sp modelId="{FB848A89-D29E-4F8B-8FE6-3B52EB3E00BD}">
      <dsp:nvSpPr>
        <dsp:cNvPr id="0" name=""/>
        <dsp:cNvSpPr/>
      </dsp:nvSpPr>
      <dsp:spPr>
        <a:xfrm>
          <a:off x="997894" y="346114"/>
          <a:ext cx="548924" cy="1973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64847" y="409720"/>
          <a:ext cx="548924" cy="197394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Dosis" panose="02010503020202060003" pitchFamily="2" charset="0"/>
            </a:rPr>
            <a:t>2017</a:t>
          </a:r>
        </a:p>
      </dsp:txBody>
      <dsp:txXfrm>
        <a:off x="1070628" y="415501"/>
        <a:ext cx="537362" cy="185832"/>
      </dsp:txXfrm>
    </dsp:sp>
    <dsp:sp modelId="{34BEC984-6831-4606-B7D0-26430F7F51B3}">
      <dsp:nvSpPr>
        <dsp:cNvPr id="0" name=""/>
        <dsp:cNvSpPr/>
      </dsp:nvSpPr>
      <dsp:spPr>
        <a:xfrm>
          <a:off x="2010075" y="345884"/>
          <a:ext cx="548924" cy="1973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77028" y="409489"/>
          <a:ext cx="548924" cy="197394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82809" y="415270"/>
        <a:ext cx="537362" cy="18583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67989"/>
          <a:ext cx="401955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10501" y="107083"/>
          <a:ext cx="2813685" cy="53136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351" tIns="0" rIns="10635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236440" y="133022"/>
        <a:ext cx="2761807" cy="479482"/>
      </dsp:txXfrm>
    </dsp:sp>
  </dsp:spTree>
</dsp:drawing>
</file>

<file path=xl/diagrams/drawing2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4617"/>
          <a:ext cx="2943224" cy="403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47161" y="18457"/>
          <a:ext cx="2060257" cy="47232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7873" tIns="0" rIns="7787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70218" y="41514"/>
        <a:ext cx="2014143" cy="426206"/>
      </dsp:txXfrm>
    </dsp:sp>
  </dsp:spTree>
</dsp:drawing>
</file>

<file path=xl/diagrams/drawing2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47248" y="106798"/>
          <a:ext cx="537289" cy="2390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263"/>
              </a:lnTo>
              <a:lnTo>
                <a:pt x="537289" y="183263"/>
              </a:lnTo>
              <a:lnTo>
                <a:pt x="537289" y="2390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72356" y="106798"/>
          <a:ext cx="474892" cy="239316"/>
        </a:xfrm>
        <a:custGeom>
          <a:avLst/>
          <a:gdLst/>
          <a:ahLst/>
          <a:cxnLst/>
          <a:rect l="0" t="0" r="0" b="0"/>
          <a:pathLst>
            <a:path>
              <a:moveTo>
                <a:pt x="474892" y="0"/>
              </a:moveTo>
              <a:lnTo>
                <a:pt x="474892" y="183494"/>
              </a:lnTo>
              <a:lnTo>
                <a:pt x="0" y="183494"/>
              </a:lnTo>
              <a:lnTo>
                <a:pt x="0" y="23931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69031" y="-63605"/>
          <a:ext cx="1556434" cy="1704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35984" y="0"/>
          <a:ext cx="1556434" cy="170403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40975" y="4991"/>
        <a:ext cx="1546452" cy="160421"/>
      </dsp:txXfrm>
    </dsp:sp>
    <dsp:sp modelId="{FB848A89-D29E-4F8B-8FE6-3B52EB3E00BD}">
      <dsp:nvSpPr>
        <dsp:cNvPr id="0" name=""/>
        <dsp:cNvSpPr/>
      </dsp:nvSpPr>
      <dsp:spPr>
        <a:xfrm>
          <a:off x="997894" y="346114"/>
          <a:ext cx="548924" cy="1973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64847" y="409720"/>
          <a:ext cx="548924" cy="197394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70628" y="415501"/>
        <a:ext cx="537362" cy="185832"/>
      </dsp:txXfrm>
    </dsp:sp>
    <dsp:sp modelId="{34BEC984-6831-4606-B7D0-26430F7F51B3}">
      <dsp:nvSpPr>
        <dsp:cNvPr id="0" name=""/>
        <dsp:cNvSpPr/>
      </dsp:nvSpPr>
      <dsp:spPr>
        <a:xfrm>
          <a:off x="2010075" y="345884"/>
          <a:ext cx="548924" cy="1973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77028" y="409489"/>
          <a:ext cx="548924" cy="197394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82809" y="415270"/>
        <a:ext cx="537362" cy="185832"/>
      </dsp:txXfrm>
    </dsp:sp>
  </dsp:spTree>
</dsp:drawing>
</file>

<file path=xl/diagrams/drawing2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4617"/>
          <a:ext cx="2943224" cy="403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47161" y="18457"/>
          <a:ext cx="2060257" cy="47232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7873" tIns="0" rIns="7787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70218" y="41514"/>
        <a:ext cx="2014143" cy="426206"/>
      </dsp:txXfrm>
    </dsp:sp>
  </dsp:spTree>
</dsp:drawing>
</file>

<file path=xl/diagrams/drawing2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903823" y="163756"/>
          <a:ext cx="471623" cy="232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8673"/>
              </a:lnTo>
              <a:lnTo>
                <a:pt x="471623" y="168673"/>
              </a:lnTo>
              <a:lnTo>
                <a:pt x="471623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341216" y="163756"/>
          <a:ext cx="562606" cy="232612"/>
        </a:xfrm>
        <a:custGeom>
          <a:avLst/>
          <a:gdLst/>
          <a:ahLst/>
          <a:cxnLst/>
          <a:rect l="0" t="0" r="0" b="0"/>
          <a:pathLst>
            <a:path>
              <a:moveTo>
                <a:pt x="562606" y="0"/>
              </a:moveTo>
              <a:lnTo>
                <a:pt x="562606" y="168673"/>
              </a:lnTo>
              <a:lnTo>
                <a:pt x="0" y="168673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2439" y="-31426"/>
          <a:ext cx="1782767" cy="19518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89128" y="41428"/>
          <a:ext cx="1782767" cy="195183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4845" y="47145"/>
        <a:ext cx="1771333" cy="183749"/>
      </dsp:txXfrm>
    </dsp:sp>
    <dsp:sp modelId="{FB848A89-D29E-4F8B-8FE6-3B52EB3E00BD}">
      <dsp:nvSpPr>
        <dsp:cNvPr id="0" name=""/>
        <dsp:cNvSpPr/>
      </dsp:nvSpPr>
      <dsp:spPr>
        <a:xfrm>
          <a:off x="2684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353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0154" y="475846"/>
        <a:ext cx="615503" cy="212855"/>
      </dsp:txXfrm>
    </dsp:sp>
    <dsp:sp modelId="{34BEC984-6831-4606-B7D0-26430F7F51B3}">
      <dsp:nvSpPr>
        <dsp:cNvPr id="0" name=""/>
        <dsp:cNvSpPr/>
      </dsp:nvSpPr>
      <dsp:spPr>
        <a:xfrm>
          <a:off x="106107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13776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44384" y="475846"/>
        <a:ext cx="615503" cy="212855"/>
      </dsp:txXfrm>
    </dsp:sp>
  </dsp:spTree>
</dsp:drawing>
</file>

<file path=xl/diagrams/drawing2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903823" y="163756"/>
          <a:ext cx="471623" cy="232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8673"/>
              </a:lnTo>
              <a:lnTo>
                <a:pt x="471623" y="168673"/>
              </a:lnTo>
              <a:lnTo>
                <a:pt x="471623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341216" y="163756"/>
          <a:ext cx="562606" cy="232612"/>
        </a:xfrm>
        <a:custGeom>
          <a:avLst/>
          <a:gdLst/>
          <a:ahLst/>
          <a:cxnLst/>
          <a:rect l="0" t="0" r="0" b="0"/>
          <a:pathLst>
            <a:path>
              <a:moveTo>
                <a:pt x="562606" y="0"/>
              </a:moveTo>
              <a:lnTo>
                <a:pt x="562606" y="168673"/>
              </a:lnTo>
              <a:lnTo>
                <a:pt x="0" y="168673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2439" y="-31426"/>
          <a:ext cx="1782767" cy="19518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89128" y="41428"/>
          <a:ext cx="1782767" cy="195183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4845" y="47145"/>
        <a:ext cx="1771333" cy="183749"/>
      </dsp:txXfrm>
    </dsp:sp>
    <dsp:sp modelId="{FB848A89-D29E-4F8B-8FE6-3B52EB3E00BD}">
      <dsp:nvSpPr>
        <dsp:cNvPr id="0" name=""/>
        <dsp:cNvSpPr/>
      </dsp:nvSpPr>
      <dsp:spPr>
        <a:xfrm>
          <a:off x="2684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353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0154" y="475846"/>
        <a:ext cx="615503" cy="212855"/>
      </dsp:txXfrm>
    </dsp:sp>
    <dsp:sp modelId="{34BEC984-6831-4606-B7D0-26430F7F51B3}">
      <dsp:nvSpPr>
        <dsp:cNvPr id="0" name=""/>
        <dsp:cNvSpPr/>
      </dsp:nvSpPr>
      <dsp:spPr>
        <a:xfrm>
          <a:off x="106107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13776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44384" y="475846"/>
        <a:ext cx="615503" cy="212855"/>
      </dsp:txXfrm>
    </dsp:sp>
  </dsp:spTree>
</dsp:drawing>
</file>

<file path=xl/diagrams/drawing2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903823" y="163756"/>
          <a:ext cx="471623" cy="232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8673"/>
              </a:lnTo>
              <a:lnTo>
                <a:pt x="471623" y="168673"/>
              </a:lnTo>
              <a:lnTo>
                <a:pt x="471623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341216" y="163756"/>
          <a:ext cx="562606" cy="232612"/>
        </a:xfrm>
        <a:custGeom>
          <a:avLst/>
          <a:gdLst/>
          <a:ahLst/>
          <a:cxnLst/>
          <a:rect l="0" t="0" r="0" b="0"/>
          <a:pathLst>
            <a:path>
              <a:moveTo>
                <a:pt x="562606" y="0"/>
              </a:moveTo>
              <a:lnTo>
                <a:pt x="562606" y="168673"/>
              </a:lnTo>
              <a:lnTo>
                <a:pt x="0" y="168673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2439" y="-31426"/>
          <a:ext cx="1782767" cy="19518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89128" y="41428"/>
          <a:ext cx="1782767" cy="195183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4845" y="47145"/>
        <a:ext cx="1771333" cy="183749"/>
      </dsp:txXfrm>
    </dsp:sp>
    <dsp:sp modelId="{FB848A89-D29E-4F8B-8FE6-3B52EB3E00BD}">
      <dsp:nvSpPr>
        <dsp:cNvPr id="0" name=""/>
        <dsp:cNvSpPr/>
      </dsp:nvSpPr>
      <dsp:spPr>
        <a:xfrm>
          <a:off x="2684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353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0154" y="475846"/>
        <a:ext cx="615503" cy="212855"/>
      </dsp:txXfrm>
    </dsp:sp>
    <dsp:sp modelId="{34BEC984-6831-4606-B7D0-26430F7F51B3}">
      <dsp:nvSpPr>
        <dsp:cNvPr id="0" name=""/>
        <dsp:cNvSpPr/>
      </dsp:nvSpPr>
      <dsp:spPr>
        <a:xfrm>
          <a:off x="106107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13776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44384" y="475846"/>
        <a:ext cx="615503" cy="212855"/>
      </dsp:txXfrm>
    </dsp:sp>
  </dsp:spTree>
</dsp:drawing>
</file>

<file path=xl/diagrams/drawing2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903823" y="163756"/>
          <a:ext cx="471623" cy="232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8673"/>
              </a:lnTo>
              <a:lnTo>
                <a:pt x="471623" y="168673"/>
              </a:lnTo>
              <a:lnTo>
                <a:pt x="471623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341216" y="163756"/>
          <a:ext cx="562606" cy="232612"/>
        </a:xfrm>
        <a:custGeom>
          <a:avLst/>
          <a:gdLst/>
          <a:ahLst/>
          <a:cxnLst/>
          <a:rect l="0" t="0" r="0" b="0"/>
          <a:pathLst>
            <a:path>
              <a:moveTo>
                <a:pt x="562606" y="0"/>
              </a:moveTo>
              <a:lnTo>
                <a:pt x="562606" y="168673"/>
              </a:lnTo>
              <a:lnTo>
                <a:pt x="0" y="168673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2439" y="-31426"/>
          <a:ext cx="1782767" cy="19518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89128" y="41428"/>
          <a:ext cx="1782767" cy="195183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4845" y="47145"/>
        <a:ext cx="1771333" cy="183749"/>
      </dsp:txXfrm>
    </dsp:sp>
    <dsp:sp modelId="{FB848A89-D29E-4F8B-8FE6-3B52EB3E00BD}">
      <dsp:nvSpPr>
        <dsp:cNvPr id="0" name=""/>
        <dsp:cNvSpPr/>
      </dsp:nvSpPr>
      <dsp:spPr>
        <a:xfrm>
          <a:off x="2684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353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0154" y="475846"/>
        <a:ext cx="615503" cy="212855"/>
      </dsp:txXfrm>
    </dsp:sp>
    <dsp:sp modelId="{34BEC984-6831-4606-B7D0-26430F7F51B3}">
      <dsp:nvSpPr>
        <dsp:cNvPr id="0" name=""/>
        <dsp:cNvSpPr/>
      </dsp:nvSpPr>
      <dsp:spPr>
        <a:xfrm>
          <a:off x="106107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13776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44384" y="475846"/>
        <a:ext cx="615503" cy="212855"/>
      </dsp:txXfrm>
    </dsp:sp>
  </dsp:spTree>
</dsp:drawing>
</file>

<file path=xl/diagrams/drawing2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903823" y="163756"/>
          <a:ext cx="471623" cy="232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8673"/>
              </a:lnTo>
              <a:lnTo>
                <a:pt x="471623" y="168673"/>
              </a:lnTo>
              <a:lnTo>
                <a:pt x="471623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341216" y="163756"/>
          <a:ext cx="562606" cy="232612"/>
        </a:xfrm>
        <a:custGeom>
          <a:avLst/>
          <a:gdLst/>
          <a:ahLst/>
          <a:cxnLst/>
          <a:rect l="0" t="0" r="0" b="0"/>
          <a:pathLst>
            <a:path>
              <a:moveTo>
                <a:pt x="562606" y="0"/>
              </a:moveTo>
              <a:lnTo>
                <a:pt x="562606" y="168673"/>
              </a:lnTo>
              <a:lnTo>
                <a:pt x="0" y="168673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2439" y="-31426"/>
          <a:ext cx="1782767" cy="19518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89128" y="41428"/>
          <a:ext cx="1782767" cy="195183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4845" y="47145"/>
        <a:ext cx="1771333" cy="183749"/>
      </dsp:txXfrm>
    </dsp:sp>
    <dsp:sp modelId="{FB848A89-D29E-4F8B-8FE6-3B52EB3E00BD}">
      <dsp:nvSpPr>
        <dsp:cNvPr id="0" name=""/>
        <dsp:cNvSpPr/>
      </dsp:nvSpPr>
      <dsp:spPr>
        <a:xfrm>
          <a:off x="2684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353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0154" y="475846"/>
        <a:ext cx="615503" cy="212855"/>
      </dsp:txXfrm>
    </dsp:sp>
    <dsp:sp modelId="{34BEC984-6831-4606-B7D0-26430F7F51B3}">
      <dsp:nvSpPr>
        <dsp:cNvPr id="0" name=""/>
        <dsp:cNvSpPr/>
      </dsp:nvSpPr>
      <dsp:spPr>
        <a:xfrm>
          <a:off x="1061072" y="396369"/>
          <a:ext cx="628747" cy="2260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137762" y="469224"/>
          <a:ext cx="628747" cy="22609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44384" y="475846"/>
        <a:ext cx="615503" cy="212855"/>
      </dsp:txXfrm>
    </dsp:sp>
  </dsp:spTree>
</dsp:drawing>
</file>

<file path=xl/diagrams/drawing2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46444" y="105830"/>
          <a:ext cx="427532" cy="2367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450"/>
              </a:lnTo>
              <a:lnTo>
                <a:pt x="427532" y="181450"/>
              </a:lnTo>
              <a:lnTo>
                <a:pt x="427532" y="236766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175853" y="105830"/>
          <a:ext cx="470590" cy="236841"/>
        </a:xfrm>
        <a:custGeom>
          <a:avLst/>
          <a:gdLst/>
          <a:ahLst/>
          <a:cxnLst/>
          <a:rect l="0" t="0" r="0" b="0"/>
          <a:pathLst>
            <a:path>
              <a:moveTo>
                <a:pt x="470590" y="0"/>
              </a:moveTo>
              <a:lnTo>
                <a:pt x="470590" y="181525"/>
              </a:lnTo>
              <a:lnTo>
                <a:pt x="0" y="181525"/>
              </a:lnTo>
              <a:lnTo>
                <a:pt x="0" y="236841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875276" y="-63029"/>
          <a:ext cx="1542335" cy="16885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41623" y="0"/>
          <a:ext cx="1542335" cy="168859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46569" y="4946"/>
        <a:ext cx="1532443" cy="158967"/>
      </dsp:txXfrm>
    </dsp:sp>
    <dsp:sp modelId="{FB848A89-D29E-4F8B-8FE6-3B52EB3E00BD}">
      <dsp:nvSpPr>
        <dsp:cNvPr id="0" name=""/>
        <dsp:cNvSpPr/>
      </dsp:nvSpPr>
      <dsp:spPr>
        <a:xfrm>
          <a:off x="903878" y="342672"/>
          <a:ext cx="543951" cy="19560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970224" y="405701"/>
          <a:ext cx="543951" cy="195606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2017</a:t>
          </a:r>
        </a:p>
      </dsp:txBody>
      <dsp:txXfrm>
        <a:off x="975953" y="411430"/>
        <a:ext cx="532493" cy="184148"/>
      </dsp:txXfrm>
    </dsp:sp>
    <dsp:sp modelId="{34BEC984-6831-4606-B7D0-26430F7F51B3}">
      <dsp:nvSpPr>
        <dsp:cNvPr id="0" name=""/>
        <dsp:cNvSpPr/>
      </dsp:nvSpPr>
      <dsp:spPr>
        <a:xfrm>
          <a:off x="1802000" y="342597"/>
          <a:ext cx="543951" cy="19560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868347" y="405626"/>
          <a:ext cx="543951" cy="195606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2018</a:t>
          </a:r>
        </a:p>
      </dsp:txBody>
      <dsp:txXfrm>
        <a:off x="1874076" y="411355"/>
        <a:ext cx="532493" cy="184148"/>
      </dsp:txXfrm>
    </dsp:sp>
  </dsp:spTree>
</dsp:drawing>
</file>

<file path=xl/diagrams/drawing3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431" y="117276"/>
          <a:ext cx="445047" cy="2317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373"/>
              </a:lnTo>
              <a:lnTo>
                <a:pt x="445047" y="175373"/>
              </a:lnTo>
              <a:lnTo>
                <a:pt x="445047" y="231718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2659" y="117276"/>
          <a:ext cx="469772" cy="231823"/>
        </a:xfrm>
        <a:custGeom>
          <a:avLst/>
          <a:gdLst/>
          <a:ahLst/>
          <a:cxnLst/>
          <a:rect l="0" t="0" r="0" b="0"/>
          <a:pathLst>
            <a:path>
              <a:moveTo>
                <a:pt x="469772" y="0"/>
              </a:moveTo>
              <a:lnTo>
                <a:pt x="469772" y="175478"/>
              </a:lnTo>
              <a:lnTo>
                <a:pt x="0" y="175478"/>
              </a:lnTo>
              <a:lnTo>
                <a:pt x="0" y="231823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6926" y="-54723"/>
          <a:ext cx="1571009" cy="1719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4506" y="9478"/>
          <a:ext cx="1571009" cy="171999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9544" y="14516"/>
        <a:ext cx="1560933" cy="161923"/>
      </dsp:txXfrm>
    </dsp:sp>
    <dsp:sp modelId="{FB848A89-D29E-4F8B-8FE6-3B52EB3E00BD}">
      <dsp:nvSpPr>
        <dsp:cNvPr id="0" name=""/>
        <dsp:cNvSpPr/>
      </dsp:nvSpPr>
      <dsp:spPr>
        <a:xfrm>
          <a:off x="1025626" y="349099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3206" y="413300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99042" y="419136"/>
        <a:ext cx="542392" cy="187571"/>
      </dsp:txXfrm>
    </dsp:sp>
    <dsp:sp modelId="{34BEC984-6831-4606-B7D0-26430F7F51B3}">
      <dsp:nvSpPr>
        <dsp:cNvPr id="0" name=""/>
        <dsp:cNvSpPr/>
      </dsp:nvSpPr>
      <dsp:spPr>
        <a:xfrm>
          <a:off x="1940446" y="348994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027" y="413195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3863" y="419031"/>
        <a:ext cx="542392" cy="187571"/>
      </dsp:txXfrm>
    </dsp:sp>
  </dsp:spTree>
</dsp:drawing>
</file>

<file path=xl/diagrams/drawing3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431" y="117276"/>
          <a:ext cx="445047" cy="2317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373"/>
              </a:lnTo>
              <a:lnTo>
                <a:pt x="445047" y="175373"/>
              </a:lnTo>
              <a:lnTo>
                <a:pt x="445047" y="231718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2659" y="117276"/>
          <a:ext cx="469772" cy="231823"/>
        </a:xfrm>
        <a:custGeom>
          <a:avLst/>
          <a:gdLst/>
          <a:ahLst/>
          <a:cxnLst/>
          <a:rect l="0" t="0" r="0" b="0"/>
          <a:pathLst>
            <a:path>
              <a:moveTo>
                <a:pt x="469772" y="0"/>
              </a:moveTo>
              <a:lnTo>
                <a:pt x="469772" y="175478"/>
              </a:lnTo>
              <a:lnTo>
                <a:pt x="0" y="175478"/>
              </a:lnTo>
              <a:lnTo>
                <a:pt x="0" y="231823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6926" y="-54723"/>
          <a:ext cx="1571009" cy="1719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4506" y="9478"/>
          <a:ext cx="1571009" cy="171999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9544" y="14516"/>
        <a:ext cx="1560933" cy="161923"/>
      </dsp:txXfrm>
    </dsp:sp>
    <dsp:sp modelId="{FB848A89-D29E-4F8B-8FE6-3B52EB3E00BD}">
      <dsp:nvSpPr>
        <dsp:cNvPr id="0" name=""/>
        <dsp:cNvSpPr/>
      </dsp:nvSpPr>
      <dsp:spPr>
        <a:xfrm>
          <a:off x="1025626" y="349099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3206" y="413300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99042" y="419136"/>
        <a:ext cx="542392" cy="187571"/>
      </dsp:txXfrm>
    </dsp:sp>
    <dsp:sp modelId="{34BEC984-6831-4606-B7D0-26430F7F51B3}">
      <dsp:nvSpPr>
        <dsp:cNvPr id="0" name=""/>
        <dsp:cNvSpPr/>
      </dsp:nvSpPr>
      <dsp:spPr>
        <a:xfrm>
          <a:off x="1940446" y="348994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027" y="413195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3863" y="419031"/>
        <a:ext cx="542392" cy="187571"/>
      </dsp:txXfrm>
    </dsp:sp>
  </dsp:spTree>
</dsp:drawing>
</file>

<file path=xl/diagrams/drawing3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114" y="119123"/>
          <a:ext cx="451965" cy="2353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099"/>
              </a:lnTo>
              <a:lnTo>
                <a:pt x="451965" y="178099"/>
              </a:lnTo>
              <a:lnTo>
                <a:pt x="451965" y="235320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95040" y="119123"/>
          <a:ext cx="477074" cy="235451"/>
        </a:xfrm>
        <a:custGeom>
          <a:avLst/>
          <a:gdLst/>
          <a:ahLst/>
          <a:cxnLst/>
          <a:rect l="0" t="0" r="0" b="0"/>
          <a:pathLst>
            <a:path>
              <a:moveTo>
                <a:pt x="477074" y="0"/>
              </a:moveTo>
              <a:lnTo>
                <a:pt x="477074" y="178230"/>
              </a:lnTo>
              <a:lnTo>
                <a:pt x="0" y="178230"/>
              </a:lnTo>
              <a:lnTo>
                <a:pt x="0" y="235451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74399" y="-55548"/>
          <a:ext cx="1595429" cy="17467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43030" y="9650"/>
          <a:ext cx="1595429" cy="174672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48146" y="14766"/>
        <a:ext cx="1585197" cy="164440"/>
      </dsp:txXfrm>
    </dsp:sp>
    <dsp:sp modelId="{FB848A89-D29E-4F8B-8FE6-3B52EB3E00BD}">
      <dsp:nvSpPr>
        <dsp:cNvPr id="0" name=""/>
        <dsp:cNvSpPr/>
      </dsp:nvSpPr>
      <dsp:spPr>
        <a:xfrm>
          <a:off x="1013701" y="354575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82332" y="419774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88258" y="425700"/>
        <a:ext cx="550825" cy="190488"/>
      </dsp:txXfrm>
    </dsp:sp>
    <dsp:sp modelId="{34BEC984-6831-4606-B7D0-26430F7F51B3}">
      <dsp:nvSpPr>
        <dsp:cNvPr id="0" name=""/>
        <dsp:cNvSpPr/>
      </dsp:nvSpPr>
      <dsp:spPr>
        <a:xfrm>
          <a:off x="1942742" y="354444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11372" y="419643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7298" y="425569"/>
        <a:ext cx="550825" cy="190488"/>
      </dsp:txXfrm>
    </dsp:sp>
  </dsp:spTree>
</dsp:drawing>
</file>

<file path=xl/diagrams/drawing3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431" y="117276"/>
          <a:ext cx="445047" cy="2317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373"/>
              </a:lnTo>
              <a:lnTo>
                <a:pt x="445047" y="175373"/>
              </a:lnTo>
              <a:lnTo>
                <a:pt x="445047" y="231718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2659" y="117276"/>
          <a:ext cx="469772" cy="231823"/>
        </a:xfrm>
        <a:custGeom>
          <a:avLst/>
          <a:gdLst/>
          <a:ahLst/>
          <a:cxnLst/>
          <a:rect l="0" t="0" r="0" b="0"/>
          <a:pathLst>
            <a:path>
              <a:moveTo>
                <a:pt x="469772" y="0"/>
              </a:moveTo>
              <a:lnTo>
                <a:pt x="469772" y="175478"/>
              </a:lnTo>
              <a:lnTo>
                <a:pt x="0" y="175478"/>
              </a:lnTo>
              <a:lnTo>
                <a:pt x="0" y="231823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6926" y="-54723"/>
          <a:ext cx="1571009" cy="1719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4506" y="9478"/>
          <a:ext cx="1571009" cy="171999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9544" y="14516"/>
        <a:ext cx="1560933" cy="161923"/>
      </dsp:txXfrm>
    </dsp:sp>
    <dsp:sp modelId="{FB848A89-D29E-4F8B-8FE6-3B52EB3E00BD}">
      <dsp:nvSpPr>
        <dsp:cNvPr id="0" name=""/>
        <dsp:cNvSpPr/>
      </dsp:nvSpPr>
      <dsp:spPr>
        <a:xfrm>
          <a:off x="1025626" y="349099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3206" y="413300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99042" y="419136"/>
        <a:ext cx="542392" cy="187571"/>
      </dsp:txXfrm>
    </dsp:sp>
    <dsp:sp modelId="{34BEC984-6831-4606-B7D0-26430F7F51B3}">
      <dsp:nvSpPr>
        <dsp:cNvPr id="0" name=""/>
        <dsp:cNvSpPr/>
      </dsp:nvSpPr>
      <dsp:spPr>
        <a:xfrm>
          <a:off x="1940446" y="348994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027" y="413195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3863" y="419031"/>
        <a:ext cx="542392" cy="187571"/>
      </dsp:txXfrm>
    </dsp:sp>
  </dsp:spTree>
</dsp:drawing>
</file>

<file path=xl/diagrams/drawing3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431" y="117276"/>
          <a:ext cx="445047" cy="2317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373"/>
              </a:lnTo>
              <a:lnTo>
                <a:pt x="445047" y="175373"/>
              </a:lnTo>
              <a:lnTo>
                <a:pt x="445047" y="231718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2659" y="117276"/>
          <a:ext cx="469772" cy="231823"/>
        </a:xfrm>
        <a:custGeom>
          <a:avLst/>
          <a:gdLst/>
          <a:ahLst/>
          <a:cxnLst/>
          <a:rect l="0" t="0" r="0" b="0"/>
          <a:pathLst>
            <a:path>
              <a:moveTo>
                <a:pt x="469772" y="0"/>
              </a:moveTo>
              <a:lnTo>
                <a:pt x="469772" y="175478"/>
              </a:lnTo>
              <a:lnTo>
                <a:pt x="0" y="175478"/>
              </a:lnTo>
              <a:lnTo>
                <a:pt x="0" y="231823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6926" y="-54723"/>
          <a:ext cx="1571009" cy="1719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4506" y="9478"/>
          <a:ext cx="1571009" cy="171999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9544" y="14516"/>
        <a:ext cx="1560933" cy="161923"/>
      </dsp:txXfrm>
    </dsp:sp>
    <dsp:sp modelId="{FB848A89-D29E-4F8B-8FE6-3B52EB3E00BD}">
      <dsp:nvSpPr>
        <dsp:cNvPr id="0" name=""/>
        <dsp:cNvSpPr/>
      </dsp:nvSpPr>
      <dsp:spPr>
        <a:xfrm>
          <a:off x="1025626" y="349099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3206" y="413300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99042" y="419136"/>
        <a:ext cx="542392" cy="187571"/>
      </dsp:txXfrm>
    </dsp:sp>
    <dsp:sp modelId="{34BEC984-6831-4606-B7D0-26430F7F51B3}">
      <dsp:nvSpPr>
        <dsp:cNvPr id="0" name=""/>
        <dsp:cNvSpPr/>
      </dsp:nvSpPr>
      <dsp:spPr>
        <a:xfrm>
          <a:off x="1940446" y="348994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027" y="413195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3863" y="419031"/>
        <a:ext cx="542392" cy="187571"/>
      </dsp:txXfrm>
    </dsp:sp>
  </dsp:spTree>
</dsp:drawing>
</file>

<file path=xl/diagrams/drawing3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1995" y="117642"/>
          <a:ext cx="446687" cy="2325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019"/>
              </a:lnTo>
              <a:lnTo>
                <a:pt x="446687" y="176019"/>
              </a:lnTo>
              <a:lnTo>
                <a:pt x="446687" y="23257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0492" y="117642"/>
          <a:ext cx="471502" cy="232612"/>
        </a:xfrm>
        <a:custGeom>
          <a:avLst/>
          <a:gdLst/>
          <a:ahLst/>
          <a:cxnLst/>
          <a:rect l="0" t="0" r="0" b="0"/>
          <a:pathLst>
            <a:path>
              <a:moveTo>
                <a:pt x="471502" y="0"/>
              </a:moveTo>
              <a:lnTo>
                <a:pt x="471502" y="176059"/>
              </a:lnTo>
              <a:lnTo>
                <a:pt x="0" y="176059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3596" y="-54989"/>
          <a:ext cx="1576797" cy="1726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1425" y="9447"/>
          <a:ext cx="1576797" cy="172632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6481" y="14503"/>
        <a:ext cx="1566685" cy="162520"/>
      </dsp:txXfrm>
    </dsp:sp>
    <dsp:sp modelId="{FB848A89-D29E-4F8B-8FE6-3B52EB3E00BD}">
      <dsp:nvSpPr>
        <dsp:cNvPr id="0" name=""/>
        <dsp:cNvSpPr/>
      </dsp:nvSpPr>
      <dsp:spPr>
        <a:xfrm>
          <a:off x="1022439" y="35025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0268" y="41469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96125" y="420549"/>
        <a:ext cx="544391" cy="188263"/>
      </dsp:txXfrm>
    </dsp:sp>
    <dsp:sp modelId="{34BEC984-6831-4606-B7D0-26430F7F51B3}">
      <dsp:nvSpPr>
        <dsp:cNvPr id="0" name=""/>
        <dsp:cNvSpPr/>
      </dsp:nvSpPr>
      <dsp:spPr>
        <a:xfrm>
          <a:off x="1940629" y="35021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458" y="41465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4315" y="420509"/>
        <a:ext cx="544391" cy="188263"/>
      </dsp:txXfrm>
    </dsp:sp>
  </dsp:spTree>
</dsp:drawing>
</file>

<file path=xl/diagrams/drawing3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428" y="117844"/>
          <a:ext cx="446213" cy="2323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833"/>
              </a:lnTo>
              <a:lnTo>
                <a:pt x="446213" y="175833"/>
              </a:lnTo>
              <a:lnTo>
                <a:pt x="446213" y="232325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1425" y="117844"/>
          <a:ext cx="471002" cy="232569"/>
        </a:xfrm>
        <a:custGeom>
          <a:avLst/>
          <a:gdLst/>
          <a:ahLst/>
          <a:cxnLst/>
          <a:rect l="0" t="0" r="0" b="0"/>
          <a:pathLst>
            <a:path>
              <a:moveTo>
                <a:pt x="471002" y="0"/>
              </a:moveTo>
              <a:lnTo>
                <a:pt x="471002" y="176076"/>
              </a:lnTo>
              <a:lnTo>
                <a:pt x="0" y="176076"/>
              </a:lnTo>
              <a:lnTo>
                <a:pt x="0" y="232569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4866" y="-54605"/>
          <a:ext cx="1575123" cy="17244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2623" y="9763"/>
          <a:ext cx="1575123" cy="172449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7674" y="14814"/>
        <a:ext cx="1565021" cy="162347"/>
      </dsp:txXfrm>
    </dsp:sp>
    <dsp:sp modelId="{FB848A89-D29E-4F8B-8FE6-3B52EB3E00BD}">
      <dsp:nvSpPr>
        <dsp:cNvPr id="0" name=""/>
        <dsp:cNvSpPr/>
      </dsp:nvSpPr>
      <dsp:spPr>
        <a:xfrm>
          <a:off x="1023667" y="350413"/>
          <a:ext cx="555515" cy="19976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1425" y="414782"/>
          <a:ext cx="555515" cy="199765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97276" y="420633"/>
        <a:ext cx="543813" cy="188063"/>
      </dsp:txXfrm>
    </dsp:sp>
    <dsp:sp modelId="{34BEC984-6831-4606-B7D0-26430F7F51B3}">
      <dsp:nvSpPr>
        <dsp:cNvPr id="0" name=""/>
        <dsp:cNvSpPr/>
      </dsp:nvSpPr>
      <dsp:spPr>
        <a:xfrm>
          <a:off x="1940883" y="350169"/>
          <a:ext cx="555515" cy="19976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640" y="414538"/>
          <a:ext cx="555515" cy="199765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4491" y="420389"/>
        <a:ext cx="543813" cy="188063"/>
      </dsp:txXfrm>
    </dsp:sp>
  </dsp:spTree>
</dsp:drawing>
</file>

<file path=xl/diagrams/drawing3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1995" y="117642"/>
          <a:ext cx="446687" cy="2325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019"/>
              </a:lnTo>
              <a:lnTo>
                <a:pt x="446687" y="176019"/>
              </a:lnTo>
              <a:lnTo>
                <a:pt x="446687" y="23257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0492" y="117642"/>
          <a:ext cx="471502" cy="232612"/>
        </a:xfrm>
        <a:custGeom>
          <a:avLst/>
          <a:gdLst/>
          <a:ahLst/>
          <a:cxnLst/>
          <a:rect l="0" t="0" r="0" b="0"/>
          <a:pathLst>
            <a:path>
              <a:moveTo>
                <a:pt x="471502" y="0"/>
              </a:moveTo>
              <a:lnTo>
                <a:pt x="471502" y="176059"/>
              </a:lnTo>
              <a:lnTo>
                <a:pt x="0" y="176059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3596" y="-54989"/>
          <a:ext cx="1576797" cy="1726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1425" y="9447"/>
          <a:ext cx="1576797" cy="172632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6481" y="14503"/>
        <a:ext cx="1566685" cy="162520"/>
      </dsp:txXfrm>
    </dsp:sp>
    <dsp:sp modelId="{FB848A89-D29E-4F8B-8FE6-3B52EB3E00BD}">
      <dsp:nvSpPr>
        <dsp:cNvPr id="0" name=""/>
        <dsp:cNvSpPr/>
      </dsp:nvSpPr>
      <dsp:spPr>
        <a:xfrm>
          <a:off x="1022439" y="35025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0268" y="41469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96125" y="420549"/>
        <a:ext cx="544391" cy="188263"/>
      </dsp:txXfrm>
    </dsp:sp>
    <dsp:sp modelId="{34BEC984-6831-4606-B7D0-26430F7F51B3}">
      <dsp:nvSpPr>
        <dsp:cNvPr id="0" name=""/>
        <dsp:cNvSpPr/>
      </dsp:nvSpPr>
      <dsp:spPr>
        <a:xfrm>
          <a:off x="1940629" y="35021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458" y="41465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4315" y="420509"/>
        <a:ext cx="544391" cy="188263"/>
      </dsp:txXfrm>
    </dsp:sp>
  </dsp:spTree>
</dsp:drawing>
</file>

<file path=xl/diagrams/drawing3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1995" y="117642"/>
          <a:ext cx="446687" cy="2325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019"/>
              </a:lnTo>
              <a:lnTo>
                <a:pt x="446687" y="176019"/>
              </a:lnTo>
              <a:lnTo>
                <a:pt x="446687" y="23257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0492" y="117642"/>
          <a:ext cx="471502" cy="232612"/>
        </a:xfrm>
        <a:custGeom>
          <a:avLst/>
          <a:gdLst/>
          <a:ahLst/>
          <a:cxnLst/>
          <a:rect l="0" t="0" r="0" b="0"/>
          <a:pathLst>
            <a:path>
              <a:moveTo>
                <a:pt x="471502" y="0"/>
              </a:moveTo>
              <a:lnTo>
                <a:pt x="471502" y="176059"/>
              </a:lnTo>
              <a:lnTo>
                <a:pt x="0" y="176059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3596" y="-54989"/>
          <a:ext cx="1576797" cy="1726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1425" y="9447"/>
          <a:ext cx="1576797" cy="172632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6481" y="14503"/>
        <a:ext cx="1566685" cy="162520"/>
      </dsp:txXfrm>
    </dsp:sp>
    <dsp:sp modelId="{FB848A89-D29E-4F8B-8FE6-3B52EB3E00BD}">
      <dsp:nvSpPr>
        <dsp:cNvPr id="0" name=""/>
        <dsp:cNvSpPr/>
      </dsp:nvSpPr>
      <dsp:spPr>
        <a:xfrm>
          <a:off x="1022439" y="35025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0268" y="41469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96125" y="420549"/>
        <a:ext cx="544391" cy="188263"/>
      </dsp:txXfrm>
    </dsp:sp>
    <dsp:sp modelId="{34BEC984-6831-4606-B7D0-26430F7F51B3}">
      <dsp:nvSpPr>
        <dsp:cNvPr id="0" name=""/>
        <dsp:cNvSpPr/>
      </dsp:nvSpPr>
      <dsp:spPr>
        <a:xfrm>
          <a:off x="1940629" y="35021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458" y="41465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4315" y="420509"/>
        <a:ext cx="544391" cy="188263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191790"/>
          <a:ext cx="3952875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76100" y="49935"/>
          <a:ext cx="2767012" cy="531360"/>
        </a:xfrm>
        <a:prstGeom prst="roundRect">
          <a:avLst/>
        </a:prstGeom>
        <a:gradFill rotWithShape="0">
          <a:gsLst>
            <a:gs pos="0">
              <a:schemeClr val="accent2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2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2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4586" tIns="0" rIns="10458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Ingressi</a:t>
          </a:r>
        </a:p>
      </dsp:txBody>
      <dsp:txXfrm>
        <a:off x="202039" y="75874"/>
        <a:ext cx="2715134" cy="479482"/>
      </dsp:txXfrm>
    </dsp:sp>
  </dsp:spTree>
</dsp:drawing>
</file>

<file path=xl/diagrams/drawing4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428" y="117844"/>
          <a:ext cx="446213" cy="2323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833"/>
              </a:lnTo>
              <a:lnTo>
                <a:pt x="446213" y="175833"/>
              </a:lnTo>
              <a:lnTo>
                <a:pt x="446213" y="232325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1425" y="117844"/>
          <a:ext cx="471002" cy="232569"/>
        </a:xfrm>
        <a:custGeom>
          <a:avLst/>
          <a:gdLst/>
          <a:ahLst/>
          <a:cxnLst/>
          <a:rect l="0" t="0" r="0" b="0"/>
          <a:pathLst>
            <a:path>
              <a:moveTo>
                <a:pt x="471002" y="0"/>
              </a:moveTo>
              <a:lnTo>
                <a:pt x="471002" y="176076"/>
              </a:lnTo>
              <a:lnTo>
                <a:pt x="0" y="176076"/>
              </a:lnTo>
              <a:lnTo>
                <a:pt x="0" y="232569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4866" y="-54605"/>
          <a:ext cx="1575123" cy="17244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2623" y="9763"/>
          <a:ext cx="1575123" cy="172449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7674" y="14814"/>
        <a:ext cx="1565021" cy="162347"/>
      </dsp:txXfrm>
    </dsp:sp>
    <dsp:sp modelId="{FB848A89-D29E-4F8B-8FE6-3B52EB3E00BD}">
      <dsp:nvSpPr>
        <dsp:cNvPr id="0" name=""/>
        <dsp:cNvSpPr/>
      </dsp:nvSpPr>
      <dsp:spPr>
        <a:xfrm>
          <a:off x="1023667" y="350413"/>
          <a:ext cx="555515" cy="19976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1425" y="414782"/>
          <a:ext cx="555515" cy="199765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97276" y="420633"/>
        <a:ext cx="543813" cy="188063"/>
      </dsp:txXfrm>
    </dsp:sp>
    <dsp:sp modelId="{34BEC984-6831-4606-B7D0-26430F7F51B3}">
      <dsp:nvSpPr>
        <dsp:cNvPr id="0" name=""/>
        <dsp:cNvSpPr/>
      </dsp:nvSpPr>
      <dsp:spPr>
        <a:xfrm>
          <a:off x="1940883" y="350169"/>
          <a:ext cx="555515" cy="19976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640" y="414538"/>
          <a:ext cx="555515" cy="199765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014491" y="420389"/>
        <a:ext cx="543813" cy="188063"/>
      </dsp:txXfrm>
    </dsp:sp>
  </dsp:spTree>
</dsp:drawing>
</file>

<file path=xl/diagrams/drawing4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5603" y="107283"/>
          <a:ext cx="433403" cy="2403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234"/>
              </a:lnTo>
              <a:lnTo>
                <a:pt x="433403" y="184234"/>
              </a:lnTo>
              <a:lnTo>
                <a:pt x="433403" y="24031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8551" y="107283"/>
          <a:ext cx="477052" cy="240552"/>
        </a:xfrm>
        <a:custGeom>
          <a:avLst/>
          <a:gdLst/>
          <a:ahLst/>
          <a:cxnLst/>
          <a:rect l="0" t="0" r="0" b="0"/>
          <a:pathLst>
            <a:path>
              <a:moveTo>
                <a:pt x="477052" y="0"/>
              </a:moveTo>
              <a:lnTo>
                <a:pt x="477052" y="184476"/>
              </a:lnTo>
              <a:lnTo>
                <a:pt x="0" y="184476"/>
              </a:lnTo>
              <a:lnTo>
                <a:pt x="0" y="240552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03846" y="-63894"/>
          <a:ext cx="1563515" cy="17117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71103" y="0"/>
          <a:ext cx="1563515" cy="171178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76117" y="5014"/>
        <a:ext cx="1553487" cy="161150"/>
      </dsp:txXfrm>
    </dsp:sp>
    <dsp:sp modelId="{FB848A89-D29E-4F8B-8FE6-3B52EB3E00BD}">
      <dsp:nvSpPr>
        <dsp:cNvPr id="0" name=""/>
        <dsp:cNvSpPr/>
      </dsp:nvSpPr>
      <dsp:spPr>
        <a:xfrm>
          <a:off x="932840" y="347836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00097" y="411731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05905" y="417539"/>
        <a:ext cx="539805" cy="186676"/>
      </dsp:txXfrm>
    </dsp:sp>
    <dsp:sp modelId="{34BEC984-6831-4606-B7D0-26430F7F51B3}">
      <dsp:nvSpPr>
        <dsp:cNvPr id="0" name=""/>
        <dsp:cNvSpPr/>
      </dsp:nvSpPr>
      <dsp:spPr>
        <a:xfrm>
          <a:off x="1843296" y="347594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10553" y="411489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916361" y="417297"/>
        <a:ext cx="539805" cy="186676"/>
      </dsp:txXfrm>
    </dsp:sp>
  </dsp:spTree>
</dsp:drawing>
</file>

<file path=xl/diagrams/drawing4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1062"/>
          <a:ext cx="4007458" cy="577081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470" y="240169"/>
          <a:ext cx="2802481" cy="546302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031" tIns="0" rIns="10603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7138" y="266837"/>
        <a:ext cx="2749145" cy="492966"/>
      </dsp:txXfrm>
    </dsp:sp>
  </dsp:spTree>
</dsp:drawing>
</file>

<file path=xl/diagrams/drawing4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5471" y="108605"/>
          <a:ext cx="438740" cy="24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6253"/>
              </a:lnTo>
              <a:lnTo>
                <a:pt x="438740" y="186253"/>
              </a:lnTo>
              <a:lnTo>
                <a:pt x="438740" y="24302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2543" y="108605"/>
          <a:ext cx="482927" cy="243143"/>
        </a:xfrm>
        <a:custGeom>
          <a:avLst/>
          <a:gdLst/>
          <a:ahLst/>
          <a:cxnLst/>
          <a:rect l="0" t="0" r="0" b="0"/>
          <a:pathLst>
            <a:path>
              <a:moveTo>
                <a:pt x="482927" y="0"/>
              </a:moveTo>
              <a:lnTo>
                <a:pt x="482927" y="186376"/>
              </a:lnTo>
              <a:lnTo>
                <a:pt x="0" y="186376"/>
              </a:lnTo>
              <a:lnTo>
                <a:pt x="0" y="243143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894086" y="-64681"/>
          <a:ext cx="1582770" cy="17328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62172" y="0"/>
          <a:ext cx="1582770" cy="173286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67247" y="5075"/>
        <a:ext cx="1572620" cy="163136"/>
      </dsp:txXfrm>
    </dsp:sp>
    <dsp:sp modelId="{FB848A89-D29E-4F8B-8FE6-3B52EB3E00BD}">
      <dsp:nvSpPr>
        <dsp:cNvPr id="0" name=""/>
        <dsp:cNvSpPr/>
      </dsp:nvSpPr>
      <dsp:spPr>
        <a:xfrm>
          <a:off x="923437" y="351748"/>
          <a:ext cx="558212" cy="20073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991523" y="416430"/>
          <a:ext cx="558212" cy="200734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997402" y="422309"/>
        <a:ext cx="546454" cy="188976"/>
      </dsp:txXfrm>
    </dsp:sp>
    <dsp:sp modelId="{34BEC984-6831-4606-B7D0-26430F7F51B3}">
      <dsp:nvSpPr>
        <dsp:cNvPr id="0" name=""/>
        <dsp:cNvSpPr/>
      </dsp:nvSpPr>
      <dsp:spPr>
        <a:xfrm>
          <a:off x="1845105" y="351625"/>
          <a:ext cx="558212" cy="20073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13191" y="416306"/>
          <a:ext cx="558212" cy="200734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919070" y="422185"/>
        <a:ext cx="546454" cy="188976"/>
      </dsp:txXfrm>
    </dsp:sp>
  </dsp:spTree>
</dsp:drawing>
</file>

<file path=xl/diagrams/drawing4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5917"/>
          <a:ext cx="4007458" cy="583639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470" y="242967"/>
          <a:ext cx="2802481" cy="552510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031" tIns="0" rIns="10603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7441" y="269938"/>
        <a:ext cx="2748539" cy="498568"/>
      </dsp:txXfrm>
    </dsp:sp>
  </dsp:spTree>
</dsp:drawing>
</file>

<file path=xl/diagrams/drawing4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5603" y="107283"/>
          <a:ext cx="433403" cy="2403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234"/>
              </a:lnTo>
              <a:lnTo>
                <a:pt x="433403" y="184234"/>
              </a:lnTo>
              <a:lnTo>
                <a:pt x="433403" y="24031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8551" y="107283"/>
          <a:ext cx="477052" cy="240552"/>
        </a:xfrm>
        <a:custGeom>
          <a:avLst/>
          <a:gdLst/>
          <a:ahLst/>
          <a:cxnLst/>
          <a:rect l="0" t="0" r="0" b="0"/>
          <a:pathLst>
            <a:path>
              <a:moveTo>
                <a:pt x="477052" y="0"/>
              </a:moveTo>
              <a:lnTo>
                <a:pt x="477052" y="184476"/>
              </a:lnTo>
              <a:lnTo>
                <a:pt x="0" y="184476"/>
              </a:lnTo>
              <a:lnTo>
                <a:pt x="0" y="240552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03846" y="-63894"/>
          <a:ext cx="1563515" cy="17117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71103" y="0"/>
          <a:ext cx="1563515" cy="171178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76117" y="5014"/>
        <a:ext cx="1553487" cy="161150"/>
      </dsp:txXfrm>
    </dsp:sp>
    <dsp:sp modelId="{FB848A89-D29E-4F8B-8FE6-3B52EB3E00BD}">
      <dsp:nvSpPr>
        <dsp:cNvPr id="0" name=""/>
        <dsp:cNvSpPr/>
      </dsp:nvSpPr>
      <dsp:spPr>
        <a:xfrm>
          <a:off x="932840" y="347836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00097" y="411731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05905" y="417539"/>
        <a:ext cx="539805" cy="186676"/>
      </dsp:txXfrm>
    </dsp:sp>
    <dsp:sp modelId="{34BEC984-6831-4606-B7D0-26430F7F51B3}">
      <dsp:nvSpPr>
        <dsp:cNvPr id="0" name=""/>
        <dsp:cNvSpPr/>
      </dsp:nvSpPr>
      <dsp:spPr>
        <a:xfrm>
          <a:off x="1843296" y="347594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10553" y="411489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916361" y="417297"/>
        <a:ext cx="539805" cy="186676"/>
      </dsp:txXfrm>
    </dsp:sp>
  </dsp:spTree>
</dsp:drawing>
</file>

<file path=xl/diagrams/drawing4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1062"/>
          <a:ext cx="4007458" cy="577081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470" y="240169"/>
          <a:ext cx="2802481" cy="546302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031" tIns="0" rIns="10603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7138" y="266837"/>
        <a:ext cx="2749145" cy="492966"/>
      </dsp:txXfrm>
    </dsp:sp>
  </dsp:spTree>
</dsp:drawing>
</file>

<file path=xl/diagrams/drawing4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5603" y="107283"/>
          <a:ext cx="433403" cy="2403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234"/>
              </a:lnTo>
              <a:lnTo>
                <a:pt x="433403" y="184234"/>
              </a:lnTo>
              <a:lnTo>
                <a:pt x="433403" y="24031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8551" y="107283"/>
          <a:ext cx="477052" cy="240552"/>
        </a:xfrm>
        <a:custGeom>
          <a:avLst/>
          <a:gdLst/>
          <a:ahLst/>
          <a:cxnLst/>
          <a:rect l="0" t="0" r="0" b="0"/>
          <a:pathLst>
            <a:path>
              <a:moveTo>
                <a:pt x="477052" y="0"/>
              </a:moveTo>
              <a:lnTo>
                <a:pt x="477052" y="184476"/>
              </a:lnTo>
              <a:lnTo>
                <a:pt x="0" y="184476"/>
              </a:lnTo>
              <a:lnTo>
                <a:pt x="0" y="240552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03846" y="-63894"/>
          <a:ext cx="1563515" cy="17117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71103" y="0"/>
          <a:ext cx="1563515" cy="171178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76117" y="5014"/>
        <a:ext cx="1553487" cy="161150"/>
      </dsp:txXfrm>
    </dsp:sp>
    <dsp:sp modelId="{FB848A89-D29E-4F8B-8FE6-3B52EB3E00BD}">
      <dsp:nvSpPr>
        <dsp:cNvPr id="0" name=""/>
        <dsp:cNvSpPr/>
      </dsp:nvSpPr>
      <dsp:spPr>
        <a:xfrm>
          <a:off x="932840" y="347836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00097" y="411731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005905" y="417539"/>
        <a:ext cx="539805" cy="186676"/>
      </dsp:txXfrm>
    </dsp:sp>
    <dsp:sp modelId="{34BEC984-6831-4606-B7D0-26430F7F51B3}">
      <dsp:nvSpPr>
        <dsp:cNvPr id="0" name=""/>
        <dsp:cNvSpPr/>
      </dsp:nvSpPr>
      <dsp:spPr>
        <a:xfrm>
          <a:off x="1843296" y="347594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10553" y="411489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916361" y="417297"/>
        <a:ext cx="539805" cy="186676"/>
      </dsp:txXfrm>
    </dsp:sp>
  </dsp:spTree>
</dsp:drawing>
</file>

<file path=xl/diagrams/drawing4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1062"/>
          <a:ext cx="4007458" cy="577081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470" y="240169"/>
          <a:ext cx="2802481" cy="546302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031" tIns="0" rIns="10603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7138" y="266837"/>
        <a:ext cx="2749145" cy="492966"/>
      </dsp:txXfrm>
    </dsp:sp>
  </dsp:spTree>
</dsp:drawing>
</file>

<file path=xl/diagrams/drawing4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5471" y="108605"/>
          <a:ext cx="438740" cy="243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6253"/>
              </a:lnTo>
              <a:lnTo>
                <a:pt x="438740" y="186253"/>
              </a:lnTo>
              <a:lnTo>
                <a:pt x="438740" y="24302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2543" y="108605"/>
          <a:ext cx="482927" cy="243143"/>
        </a:xfrm>
        <a:custGeom>
          <a:avLst/>
          <a:gdLst/>
          <a:ahLst/>
          <a:cxnLst/>
          <a:rect l="0" t="0" r="0" b="0"/>
          <a:pathLst>
            <a:path>
              <a:moveTo>
                <a:pt x="482927" y="0"/>
              </a:moveTo>
              <a:lnTo>
                <a:pt x="482927" y="186376"/>
              </a:lnTo>
              <a:lnTo>
                <a:pt x="0" y="186376"/>
              </a:lnTo>
              <a:lnTo>
                <a:pt x="0" y="243143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894086" y="-64681"/>
          <a:ext cx="1582770" cy="17328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62172" y="0"/>
          <a:ext cx="1582770" cy="173286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67247" y="5075"/>
        <a:ext cx="1572620" cy="163136"/>
      </dsp:txXfrm>
    </dsp:sp>
    <dsp:sp modelId="{FB848A89-D29E-4F8B-8FE6-3B52EB3E00BD}">
      <dsp:nvSpPr>
        <dsp:cNvPr id="0" name=""/>
        <dsp:cNvSpPr/>
      </dsp:nvSpPr>
      <dsp:spPr>
        <a:xfrm>
          <a:off x="923437" y="351748"/>
          <a:ext cx="558212" cy="20073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991523" y="416430"/>
          <a:ext cx="558212" cy="200734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997402" y="422309"/>
        <a:ext cx="546454" cy="188976"/>
      </dsp:txXfrm>
    </dsp:sp>
    <dsp:sp modelId="{34BEC984-6831-4606-B7D0-26430F7F51B3}">
      <dsp:nvSpPr>
        <dsp:cNvPr id="0" name=""/>
        <dsp:cNvSpPr/>
      </dsp:nvSpPr>
      <dsp:spPr>
        <a:xfrm>
          <a:off x="1845105" y="351625"/>
          <a:ext cx="558212" cy="20073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13191" y="416306"/>
          <a:ext cx="558212" cy="200734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919070" y="422185"/>
        <a:ext cx="546454" cy="188976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18295" y="107341"/>
          <a:ext cx="433635" cy="2402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170"/>
              </a:lnTo>
              <a:lnTo>
                <a:pt x="433635" y="184170"/>
              </a:lnTo>
              <a:lnTo>
                <a:pt x="433635" y="240276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140987" y="107341"/>
          <a:ext cx="477308" cy="240482"/>
        </a:xfrm>
        <a:custGeom>
          <a:avLst/>
          <a:gdLst/>
          <a:ahLst/>
          <a:cxnLst/>
          <a:rect l="0" t="0" r="0" b="0"/>
          <a:pathLst>
            <a:path>
              <a:moveTo>
                <a:pt x="477308" y="0"/>
              </a:moveTo>
              <a:lnTo>
                <a:pt x="477308" y="184376"/>
              </a:lnTo>
              <a:lnTo>
                <a:pt x="0" y="184376"/>
              </a:lnTo>
              <a:lnTo>
                <a:pt x="0" y="24048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836118" y="-63929"/>
          <a:ext cx="1564352" cy="1712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03412" y="0"/>
          <a:ext cx="1564352" cy="17127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08428" y="5016"/>
        <a:ext cx="1554320" cy="161238"/>
      </dsp:txXfrm>
    </dsp:sp>
    <dsp:sp modelId="{FB848A89-D29E-4F8B-8FE6-3B52EB3E00BD}">
      <dsp:nvSpPr>
        <dsp:cNvPr id="0" name=""/>
        <dsp:cNvSpPr/>
      </dsp:nvSpPr>
      <dsp:spPr>
        <a:xfrm>
          <a:off x="865128" y="347823"/>
          <a:ext cx="551717" cy="19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932422" y="411752"/>
          <a:ext cx="551717" cy="198399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2017</a:t>
          </a:r>
        </a:p>
      </dsp:txBody>
      <dsp:txXfrm>
        <a:off x="938233" y="417563"/>
        <a:ext cx="540095" cy="186777"/>
      </dsp:txXfrm>
    </dsp:sp>
    <dsp:sp modelId="{34BEC984-6831-4606-B7D0-26430F7F51B3}">
      <dsp:nvSpPr>
        <dsp:cNvPr id="0" name=""/>
        <dsp:cNvSpPr/>
      </dsp:nvSpPr>
      <dsp:spPr>
        <a:xfrm>
          <a:off x="1776072" y="347617"/>
          <a:ext cx="551717" cy="1983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843366" y="411546"/>
          <a:ext cx="551717" cy="198399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2018</a:t>
          </a:r>
        </a:p>
      </dsp:txBody>
      <dsp:txXfrm>
        <a:off x="1849177" y="417357"/>
        <a:ext cx="540095" cy="186777"/>
      </dsp:txXfrm>
    </dsp:sp>
  </dsp:spTree>
</dsp:drawing>
</file>

<file path=xl/diagrams/drawing5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5917"/>
          <a:ext cx="4007458" cy="583639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470" y="242967"/>
          <a:ext cx="2802481" cy="552510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031" tIns="0" rIns="10603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7441" y="269938"/>
        <a:ext cx="2748539" cy="498568"/>
      </dsp:txXfrm>
    </dsp:sp>
  </dsp:spTree>
</dsp:drawing>
</file>

<file path=xl/diagrams/drawing5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2019" y="114442"/>
          <a:ext cx="462320" cy="256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359"/>
              </a:lnTo>
              <a:lnTo>
                <a:pt x="462320" y="196359"/>
              </a:lnTo>
              <a:lnTo>
                <a:pt x="462320" y="256176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73136" y="114442"/>
          <a:ext cx="508882" cy="256402"/>
        </a:xfrm>
        <a:custGeom>
          <a:avLst/>
          <a:gdLst/>
          <a:ahLst/>
          <a:cxnLst/>
          <a:rect l="0" t="0" r="0" b="0"/>
          <a:pathLst>
            <a:path>
              <a:moveTo>
                <a:pt x="508882" y="0"/>
              </a:moveTo>
              <a:lnTo>
                <a:pt x="508882" y="196584"/>
              </a:lnTo>
              <a:lnTo>
                <a:pt x="0" y="196584"/>
              </a:lnTo>
              <a:lnTo>
                <a:pt x="0" y="256402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48100" y="-68158"/>
          <a:ext cx="1667836" cy="1826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19845" y="0"/>
          <a:ext cx="1667836" cy="182600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25193" y="5348"/>
        <a:ext cx="1657140" cy="171904"/>
      </dsp:txXfrm>
    </dsp:sp>
    <dsp:sp modelId="{FB848A89-D29E-4F8B-8FE6-3B52EB3E00BD}">
      <dsp:nvSpPr>
        <dsp:cNvPr id="0" name=""/>
        <dsp:cNvSpPr/>
      </dsp:nvSpPr>
      <dsp:spPr>
        <a:xfrm>
          <a:off x="1079029" y="370844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50774" y="439002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56969" y="445197"/>
        <a:ext cx="575823" cy="199133"/>
      </dsp:txXfrm>
    </dsp:sp>
    <dsp:sp modelId="{34BEC984-6831-4606-B7D0-26430F7F51B3}">
      <dsp:nvSpPr>
        <dsp:cNvPr id="0" name=""/>
        <dsp:cNvSpPr/>
      </dsp:nvSpPr>
      <dsp:spPr>
        <a:xfrm>
          <a:off x="2050233" y="370619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21978" y="438777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128173" y="444972"/>
        <a:ext cx="575823" cy="199133"/>
      </dsp:txXfrm>
    </dsp:sp>
  </dsp:spTree>
</dsp:drawing>
</file>

<file path=xl/diagrams/drawing5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0581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10048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38869"/>
        <a:ext cx="2730743" cy="532757"/>
      </dsp:txXfrm>
    </dsp:sp>
  </dsp:spTree>
</dsp:drawing>
</file>

<file path=xl/diagrams/drawing5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2019" y="114442"/>
          <a:ext cx="462320" cy="256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359"/>
              </a:lnTo>
              <a:lnTo>
                <a:pt x="462320" y="196359"/>
              </a:lnTo>
              <a:lnTo>
                <a:pt x="462320" y="256176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73136" y="114442"/>
          <a:ext cx="508882" cy="256402"/>
        </a:xfrm>
        <a:custGeom>
          <a:avLst/>
          <a:gdLst/>
          <a:ahLst/>
          <a:cxnLst/>
          <a:rect l="0" t="0" r="0" b="0"/>
          <a:pathLst>
            <a:path>
              <a:moveTo>
                <a:pt x="508882" y="0"/>
              </a:moveTo>
              <a:lnTo>
                <a:pt x="508882" y="196584"/>
              </a:lnTo>
              <a:lnTo>
                <a:pt x="0" y="196584"/>
              </a:lnTo>
              <a:lnTo>
                <a:pt x="0" y="256402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48100" y="-68158"/>
          <a:ext cx="1667836" cy="1826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19845" y="0"/>
          <a:ext cx="1667836" cy="182600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25193" y="5348"/>
        <a:ext cx="1657140" cy="171904"/>
      </dsp:txXfrm>
    </dsp:sp>
    <dsp:sp modelId="{FB848A89-D29E-4F8B-8FE6-3B52EB3E00BD}">
      <dsp:nvSpPr>
        <dsp:cNvPr id="0" name=""/>
        <dsp:cNvSpPr/>
      </dsp:nvSpPr>
      <dsp:spPr>
        <a:xfrm>
          <a:off x="1079029" y="370844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50774" y="439002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56969" y="445197"/>
        <a:ext cx="575823" cy="199133"/>
      </dsp:txXfrm>
    </dsp:sp>
    <dsp:sp modelId="{34BEC984-6831-4606-B7D0-26430F7F51B3}">
      <dsp:nvSpPr>
        <dsp:cNvPr id="0" name=""/>
        <dsp:cNvSpPr/>
      </dsp:nvSpPr>
      <dsp:spPr>
        <a:xfrm>
          <a:off x="2050233" y="370619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21978" y="438777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128173" y="444972"/>
        <a:ext cx="575823" cy="199133"/>
      </dsp:txXfrm>
    </dsp:sp>
  </dsp:spTree>
</dsp:drawing>
</file>

<file path=xl/diagrams/drawing5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0581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10048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38869"/>
        <a:ext cx="2730743" cy="532757"/>
      </dsp:txXfrm>
    </dsp:sp>
  </dsp:spTree>
</dsp:drawing>
</file>

<file path=xl/diagrams/drawing5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2019" y="114442"/>
          <a:ext cx="462320" cy="256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359"/>
              </a:lnTo>
              <a:lnTo>
                <a:pt x="462320" y="196359"/>
              </a:lnTo>
              <a:lnTo>
                <a:pt x="462320" y="256176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73136" y="114442"/>
          <a:ext cx="508882" cy="256402"/>
        </a:xfrm>
        <a:custGeom>
          <a:avLst/>
          <a:gdLst/>
          <a:ahLst/>
          <a:cxnLst/>
          <a:rect l="0" t="0" r="0" b="0"/>
          <a:pathLst>
            <a:path>
              <a:moveTo>
                <a:pt x="508882" y="0"/>
              </a:moveTo>
              <a:lnTo>
                <a:pt x="508882" y="196584"/>
              </a:lnTo>
              <a:lnTo>
                <a:pt x="0" y="196584"/>
              </a:lnTo>
              <a:lnTo>
                <a:pt x="0" y="256402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48100" y="-68158"/>
          <a:ext cx="1667836" cy="1826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19845" y="0"/>
          <a:ext cx="1667836" cy="182600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25193" y="5348"/>
        <a:ext cx="1657140" cy="171904"/>
      </dsp:txXfrm>
    </dsp:sp>
    <dsp:sp modelId="{FB848A89-D29E-4F8B-8FE6-3B52EB3E00BD}">
      <dsp:nvSpPr>
        <dsp:cNvPr id="0" name=""/>
        <dsp:cNvSpPr/>
      </dsp:nvSpPr>
      <dsp:spPr>
        <a:xfrm>
          <a:off x="1079029" y="370844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50774" y="439002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56969" y="445197"/>
        <a:ext cx="575823" cy="199133"/>
      </dsp:txXfrm>
    </dsp:sp>
    <dsp:sp modelId="{34BEC984-6831-4606-B7D0-26430F7F51B3}">
      <dsp:nvSpPr>
        <dsp:cNvPr id="0" name=""/>
        <dsp:cNvSpPr/>
      </dsp:nvSpPr>
      <dsp:spPr>
        <a:xfrm>
          <a:off x="2050233" y="370619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21978" y="438777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128173" y="444972"/>
        <a:ext cx="575823" cy="199133"/>
      </dsp:txXfrm>
    </dsp:sp>
  </dsp:spTree>
</dsp:drawing>
</file>

<file path=xl/diagrams/drawing5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0581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10048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38869"/>
        <a:ext cx="2730743" cy="532757"/>
      </dsp:txXfrm>
    </dsp:sp>
  </dsp:spTree>
</dsp:drawing>
</file>

<file path=xl/diagrams/drawing5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2019" y="114442"/>
          <a:ext cx="462320" cy="256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359"/>
              </a:lnTo>
              <a:lnTo>
                <a:pt x="462320" y="196359"/>
              </a:lnTo>
              <a:lnTo>
                <a:pt x="462320" y="256176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73136" y="114442"/>
          <a:ext cx="508882" cy="256402"/>
        </a:xfrm>
        <a:custGeom>
          <a:avLst/>
          <a:gdLst/>
          <a:ahLst/>
          <a:cxnLst/>
          <a:rect l="0" t="0" r="0" b="0"/>
          <a:pathLst>
            <a:path>
              <a:moveTo>
                <a:pt x="508882" y="0"/>
              </a:moveTo>
              <a:lnTo>
                <a:pt x="508882" y="196584"/>
              </a:lnTo>
              <a:lnTo>
                <a:pt x="0" y="196584"/>
              </a:lnTo>
              <a:lnTo>
                <a:pt x="0" y="256402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48100" y="-68158"/>
          <a:ext cx="1667836" cy="1826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19845" y="0"/>
          <a:ext cx="1667836" cy="182600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25193" y="5348"/>
        <a:ext cx="1657140" cy="171904"/>
      </dsp:txXfrm>
    </dsp:sp>
    <dsp:sp modelId="{FB848A89-D29E-4F8B-8FE6-3B52EB3E00BD}">
      <dsp:nvSpPr>
        <dsp:cNvPr id="0" name=""/>
        <dsp:cNvSpPr/>
      </dsp:nvSpPr>
      <dsp:spPr>
        <a:xfrm>
          <a:off x="1079029" y="370844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50774" y="439002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56969" y="445197"/>
        <a:ext cx="575823" cy="199133"/>
      </dsp:txXfrm>
    </dsp:sp>
    <dsp:sp modelId="{34BEC984-6831-4606-B7D0-26430F7F51B3}">
      <dsp:nvSpPr>
        <dsp:cNvPr id="0" name=""/>
        <dsp:cNvSpPr/>
      </dsp:nvSpPr>
      <dsp:spPr>
        <a:xfrm>
          <a:off x="2050233" y="370619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21978" y="438777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128173" y="444972"/>
        <a:ext cx="575823" cy="199133"/>
      </dsp:txXfrm>
    </dsp:sp>
  </dsp:spTree>
</dsp:drawing>
</file>

<file path=xl/diagrams/drawing5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0581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10048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38869"/>
        <a:ext cx="2730743" cy="532757"/>
      </dsp:txXfrm>
    </dsp:sp>
  </dsp:spTree>
</dsp:drawing>
</file>

<file path=xl/diagrams/drawing5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2019" y="114442"/>
          <a:ext cx="462320" cy="256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359"/>
              </a:lnTo>
              <a:lnTo>
                <a:pt x="462320" y="196359"/>
              </a:lnTo>
              <a:lnTo>
                <a:pt x="462320" y="256176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73136" y="114442"/>
          <a:ext cx="508882" cy="256402"/>
        </a:xfrm>
        <a:custGeom>
          <a:avLst/>
          <a:gdLst/>
          <a:ahLst/>
          <a:cxnLst/>
          <a:rect l="0" t="0" r="0" b="0"/>
          <a:pathLst>
            <a:path>
              <a:moveTo>
                <a:pt x="508882" y="0"/>
              </a:moveTo>
              <a:lnTo>
                <a:pt x="508882" y="196584"/>
              </a:lnTo>
              <a:lnTo>
                <a:pt x="0" y="196584"/>
              </a:lnTo>
              <a:lnTo>
                <a:pt x="0" y="256402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48100" y="-68158"/>
          <a:ext cx="1667836" cy="1826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19845" y="0"/>
          <a:ext cx="1667836" cy="182600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25193" y="5348"/>
        <a:ext cx="1657140" cy="171904"/>
      </dsp:txXfrm>
    </dsp:sp>
    <dsp:sp modelId="{FB848A89-D29E-4F8B-8FE6-3B52EB3E00BD}">
      <dsp:nvSpPr>
        <dsp:cNvPr id="0" name=""/>
        <dsp:cNvSpPr/>
      </dsp:nvSpPr>
      <dsp:spPr>
        <a:xfrm>
          <a:off x="1079029" y="370844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50774" y="439002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2017</a:t>
          </a:r>
        </a:p>
      </dsp:txBody>
      <dsp:txXfrm>
        <a:off x="1156969" y="445197"/>
        <a:ext cx="575823" cy="199133"/>
      </dsp:txXfrm>
    </dsp:sp>
    <dsp:sp modelId="{34BEC984-6831-4606-B7D0-26430F7F51B3}">
      <dsp:nvSpPr>
        <dsp:cNvPr id="0" name=""/>
        <dsp:cNvSpPr/>
      </dsp:nvSpPr>
      <dsp:spPr>
        <a:xfrm>
          <a:off x="2050233" y="370619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21978" y="438777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2128173" y="444972"/>
        <a:ext cx="575823" cy="199133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85031"/>
          <a:ext cx="3962400" cy="579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7926" y="2116"/>
          <a:ext cx="2770971" cy="441446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4839" tIns="0" rIns="104839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Presenze</a:t>
          </a:r>
        </a:p>
      </dsp:txBody>
      <dsp:txXfrm>
        <a:off x="219476" y="23666"/>
        <a:ext cx="2727871" cy="398346"/>
      </dsp:txXfrm>
    </dsp:sp>
  </dsp:spTree>
</dsp:drawing>
</file>

<file path=xl/diagrams/drawing6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0581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10048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38869"/>
        <a:ext cx="2730743" cy="532757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911447" y="117889"/>
          <a:ext cx="476247" cy="2638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198"/>
              </a:lnTo>
              <a:lnTo>
                <a:pt x="476247" y="202198"/>
              </a:lnTo>
              <a:lnTo>
                <a:pt x="476247" y="263817"/>
              </a:lnTo>
            </a:path>
          </a:pathLst>
        </a:custGeom>
        <a:noFill/>
        <a:ln w="25400" cap="flat" cmpd="sng" algn="ctr">
          <a:solidFill>
            <a:schemeClr val="accent3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87235" y="117889"/>
          <a:ext cx="524211" cy="263974"/>
        </a:xfrm>
        <a:custGeom>
          <a:avLst/>
          <a:gdLst/>
          <a:ahLst/>
          <a:cxnLst/>
          <a:rect l="0" t="0" r="0" b="0"/>
          <a:pathLst>
            <a:path>
              <a:moveTo>
                <a:pt x="524211" y="0"/>
              </a:moveTo>
              <a:lnTo>
                <a:pt x="524211" y="202354"/>
              </a:lnTo>
              <a:lnTo>
                <a:pt x="0" y="202354"/>
              </a:lnTo>
              <a:lnTo>
                <a:pt x="0" y="263974"/>
              </a:lnTo>
            </a:path>
          </a:pathLst>
        </a:custGeom>
        <a:noFill/>
        <a:ln w="25400" cap="flat" cmpd="sng" algn="ctr">
          <a:solidFill>
            <a:schemeClr val="accent3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52409" y="-70211"/>
          <a:ext cx="1718076" cy="1881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26315" y="0"/>
          <a:ext cx="1718076" cy="188100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31824" y="5509"/>
        <a:ext cx="1707058" cy="177082"/>
      </dsp:txXfrm>
    </dsp:sp>
    <dsp:sp modelId="{FB848A89-D29E-4F8B-8FE6-3B52EB3E00BD}">
      <dsp:nvSpPr>
        <dsp:cNvPr id="0" name=""/>
        <dsp:cNvSpPr/>
      </dsp:nvSpPr>
      <dsp:spPr>
        <a:xfrm>
          <a:off x="1084269" y="381863"/>
          <a:ext cx="605932" cy="2178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58175" y="452075"/>
          <a:ext cx="605932" cy="217894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2017</a:t>
          </a:r>
        </a:p>
      </dsp:txBody>
      <dsp:txXfrm>
        <a:off x="1164557" y="458457"/>
        <a:ext cx="593168" cy="205130"/>
      </dsp:txXfrm>
    </dsp:sp>
    <dsp:sp modelId="{34BEC984-6831-4606-B7D0-26430F7F51B3}">
      <dsp:nvSpPr>
        <dsp:cNvPr id="0" name=""/>
        <dsp:cNvSpPr/>
      </dsp:nvSpPr>
      <dsp:spPr>
        <a:xfrm>
          <a:off x="2084728" y="381707"/>
          <a:ext cx="605932" cy="2178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58634" y="451918"/>
          <a:ext cx="605932" cy="217894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2018</a:t>
          </a:r>
        </a:p>
      </dsp:txBody>
      <dsp:txXfrm>
        <a:off x="2165016" y="458300"/>
        <a:ext cx="593168" cy="205130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91344"/>
          <a:ext cx="3486150" cy="478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57506" y="91340"/>
          <a:ext cx="2440305" cy="560880"/>
        </a:xfrm>
        <a:prstGeom prst="roundRect">
          <a:avLst/>
        </a:prstGeom>
        <a:gradFill rotWithShape="0">
          <a:gsLst>
            <a:gs pos="0">
              <a:schemeClr val="accent3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92238" tIns="0" rIns="9223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al botteghino</a:t>
          </a:r>
        </a:p>
      </dsp:txBody>
      <dsp:txXfrm>
        <a:off x="184886" y="118720"/>
        <a:ext cx="2385545" cy="506120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991192" y="105708"/>
          <a:ext cx="427038" cy="2368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587"/>
              </a:lnTo>
              <a:lnTo>
                <a:pt x="427038" y="181587"/>
              </a:lnTo>
              <a:lnTo>
                <a:pt x="427038" y="23684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521145" y="105708"/>
          <a:ext cx="470046" cy="237078"/>
        </a:xfrm>
        <a:custGeom>
          <a:avLst/>
          <a:gdLst/>
          <a:ahLst/>
          <a:cxnLst/>
          <a:rect l="0" t="0" r="0" b="0"/>
          <a:pathLst>
            <a:path>
              <a:moveTo>
                <a:pt x="470046" y="0"/>
              </a:moveTo>
              <a:lnTo>
                <a:pt x="470046" y="181826"/>
              </a:lnTo>
              <a:lnTo>
                <a:pt x="0" y="181826"/>
              </a:lnTo>
              <a:lnTo>
                <a:pt x="0" y="237078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220915" y="-62956"/>
          <a:ext cx="1540553" cy="16866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287185" y="0"/>
          <a:ext cx="1540553" cy="168664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292125" y="4940"/>
        <a:ext cx="1530673" cy="158784"/>
      </dsp:txXfrm>
    </dsp:sp>
    <dsp:sp modelId="{FB848A89-D29E-4F8B-8FE6-3B52EB3E00BD}">
      <dsp:nvSpPr>
        <dsp:cNvPr id="0" name=""/>
        <dsp:cNvSpPr/>
      </dsp:nvSpPr>
      <dsp:spPr>
        <a:xfrm>
          <a:off x="1249483" y="342787"/>
          <a:ext cx="543323" cy="19538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315753" y="405743"/>
          <a:ext cx="543323" cy="195380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2017</a:t>
          </a:r>
        </a:p>
      </dsp:txBody>
      <dsp:txXfrm>
        <a:off x="1321475" y="411465"/>
        <a:ext cx="531879" cy="183936"/>
      </dsp:txXfrm>
    </dsp:sp>
    <dsp:sp modelId="{34BEC984-6831-4606-B7D0-26430F7F51B3}">
      <dsp:nvSpPr>
        <dsp:cNvPr id="0" name=""/>
        <dsp:cNvSpPr/>
      </dsp:nvSpPr>
      <dsp:spPr>
        <a:xfrm>
          <a:off x="2146568" y="342548"/>
          <a:ext cx="543323" cy="19538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212838" y="405505"/>
          <a:ext cx="543323" cy="195380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2018</a:t>
          </a:r>
        </a:p>
      </dsp:txBody>
      <dsp:txXfrm>
        <a:off x="2218560" y="411227"/>
        <a:ext cx="531879" cy="18393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0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4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5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6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8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9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0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2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4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5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6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8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0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5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6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8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0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5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6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8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60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0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9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5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6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8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0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6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8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0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hyperlink" Target="#INDICE!A1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47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3.xml"/><Relationship Id="rId7" Type="http://schemas.openxmlformats.org/officeDocument/2006/relationships/diagramLayout" Target="../diagrams/layout4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6" Type="http://schemas.openxmlformats.org/officeDocument/2006/relationships/diagramData" Target="../diagrams/data4.xml"/><Relationship Id="rId11" Type="http://schemas.openxmlformats.org/officeDocument/2006/relationships/hyperlink" Target="#INDICE!A1"/><Relationship Id="rId5" Type="http://schemas.microsoft.com/office/2007/relationships/diagramDrawing" Target="../diagrams/drawing3.xml"/><Relationship Id="rId10" Type="http://schemas.microsoft.com/office/2007/relationships/diagramDrawing" Target="../diagrams/drawing4.xml"/><Relationship Id="rId4" Type="http://schemas.openxmlformats.org/officeDocument/2006/relationships/diagramColors" Target="../diagrams/colors3.xml"/><Relationship Id="rId9" Type="http://schemas.openxmlformats.org/officeDocument/2006/relationships/diagramColors" Target="../diagrams/colors4.xml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6.xml"/><Relationship Id="rId3" Type="http://schemas.openxmlformats.org/officeDocument/2006/relationships/diagramQuickStyle" Target="../diagrams/quickStyle5.xml"/><Relationship Id="rId7" Type="http://schemas.openxmlformats.org/officeDocument/2006/relationships/diagramLayout" Target="../diagrams/layout6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6" Type="http://schemas.openxmlformats.org/officeDocument/2006/relationships/diagramData" Target="../diagrams/data6.xml"/><Relationship Id="rId11" Type="http://schemas.openxmlformats.org/officeDocument/2006/relationships/hyperlink" Target="#INDICE!A1"/><Relationship Id="rId5" Type="http://schemas.microsoft.com/office/2007/relationships/diagramDrawing" Target="../diagrams/drawing5.xml"/><Relationship Id="rId10" Type="http://schemas.microsoft.com/office/2007/relationships/diagramDrawing" Target="../diagrams/drawing6.xml"/><Relationship Id="rId4" Type="http://schemas.openxmlformats.org/officeDocument/2006/relationships/diagramColors" Target="../diagrams/colors5.xml"/><Relationship Id="rId9" Type="http://schemas.openxmlformats.org/officeDocument/2006/relationships/diagramColors" Target="../diagrams/colors6.xml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8.xml"/><Relationship Id="rId3" Type="http://schemas.openxmlformats.org/officeDocument/2006/relationships/diagramQuickStyle" Target="../diagrams/quickStyle7.xml"/><Relationship Id="rId7" Type="http://schemas.openxmlformats.org/officeDocument/2006/relationships/diagramLayout" Target="../diagrams/layout8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6" Type="http://schemas.openxmlformats.org/officeDocument/2006/relationships/diagramData" Target="../diagrams/data8.xml"/><Relationship Id="rId11" Type="http://schemas.openxmlformats.org/officeDocument/2006/relationships/hyperlink" Target="#INDICE!A1"/><Relationship Id="rId5" Type="http://schemas.microsoft.com/office/2007/relationships/diagramDrawing" Target="../diagrams/drawing7.xml"/><Relationship Id="rId10" Type="http://schemas.microsoft.com/office/2007/relationships/diagramDrawing" Target="../diagrams/drawing8.xml"/><Relationship Id="rId4" Type="http://schemas.openxmlformats.org/officeDocument/2006/relationships/diagramColors" Target="../diagrams/colors7.xml"/><Relationship Id="rId9" Type="http://schemas.openxmlformats.org/officeDocument/2006/relationships/diagramColors" Target="../diagrams/colors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0.xml"/><Relationship Id="rId3" Type="http://schemas.openxmlformats.org/officeDocument/2006/relationships/diagramQuickStyle" Target="../diagrams/quickStyle9.xml"/><Relationship Id="rId7" Type="http://schemas.openxmlformats.org/officeDocument/2006/relationships/diagramLayout" Target="../diagrams/layout10.xml"/><Relationship Id="rId2" Type="http://schemas.openxmlformats.org/officeDocument/2006/relationships/diagramLayout" Target="../diagrams/layout9.xml"/><Relationship Id="rId1" Type="http://schemas.openxmlformats.org/officeDocument/2006/relationships/diagramData" Target="../diagrams/data9.xml"/><Relationship Id="rId6" Type="http://schemas.openxmlformats.org/officeDocument/2006/relationships/diagramData" Target="../diagrams/data10.xml"/><Relationship Id="rId11" Type="http://schemas.openxmlformats.org/officeDocument/2006/relationships/hyperlink" Target="#INDICE!A1"/><Relationship Id="rId5" Type="http://schemas.microsoft.com/office/2007/relationships/diagramDrawing" Target="../diagrams/drawing9.xml"/><Relationship Id="rId10" Type="http://schemas.microsoft.com/office/2007/relationships/diagramDrawing" Target="../diagrams/drawing10.xml"/><Relationship Id="rId4" Type="http://schemas.openxmlformats.org/officeDocument/2006/relationships/diagramColors" Target="../diagrams/colors9.xml"/><Relationship Id="rId9" Type="http://schemas.openxmlformats.org/officeDocument/2006/relationships/diagramColors" Target="../diagrams/colors10.xml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2.xml"/><Relationship Id="rId3" Type="http://schemas.openxmlformats.org/officeDocument/2006/relationships/diagramQuickStyle" Target="../diagrams/quickStyle11.xml"/><Relationship Id="rId7" Type="http://schemas.openxmlformats.org/officeDocument/2006/relationships/diagramLayout" Target="../diagrams/layout12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6" Type="http://schemas.openxmlformats.org/officeDocument/2006/relationships/diagramData" Target="../diagrams/data12.xml"/><Relationship Id="rId11" Type="http://schemas.openxmlformats.org/officeDocument/2006/relationships/hyperlink" Target="#INDICE!A1"/><Relationship Id="rId5" Type="http://schemas.microsoft.com/office/2007/relationships/diagramDrawing" Target="../diagrams/drawing11.xml"/><Relationship Id="rId10" Type="http://schemas.microsoft.com/office/2007/relationships/diagramDrawing" Target="../diagrams/drawing12.xml"/><Relationship Id="rId4" Type="http://schemas.openxmlformats.org/officeDocument/2006/relationships/diagramColors" Target="../diagrams/colors11.xml"/><Relationship Id="rId9" Type="http://schemas.openxmlformats.org/officeDocument/2006/relationships/diagramColors" Target="../diagrams/colors12.xml"/></Relationships>
</file>

<file path=xl/drawings/_rels/drawing52.xml.rels><?xml version="1.0" encoding="UTF-8" standalone="yes"?>
<Relationships xmlns="http://schemas.openxmlformats.org/package/2006/relationships"><Relationship Id="rId13" Type="http://schemas.openxmlformats.org/officeDocument/2006/relationships/diagramQuickStyle" Target="../diagrams/quickStyle15.xml"/><Relationship Id="rId18" Type="http://schemas.openxmlformats.org/officeDocument/2006/relationships/diagramQuickStyle" Target="../diagrams/quickStyle16.xml"/><Relationship Id="rId26" Type="http://schemas.openxmlformats.org/officeDocument/2006/relationships/diagramData" Target="../diagrams/data18.xml"/><Relationship Id="rId39" Type="http://schemas.openxmlformats.org/officeDocument/2006/relationships/diagramColors" Target="../diagrams/colors20.xml"/><Relationship Id="rId21" Type="http://schemas.openxmlformats.org/officeDocument/2006/relationships/diagramData" Target="../diagrams/data17.xml"/><Relationship Id="rId34" Type="http://schemas.openxmlformats.org/officeDocument/2006/relationships/diagramColors" Target="../diagrams/colors19.xml"/><Relationship Id="rId42" Type="http://schemas.openxmlformats.org/officeDocument/2006/relationships/diagramLayout" Target="../diagrams/layout21.xml"/><Relationship Id="rId47" Type="http://schemas.openxmlformats.org/officeDocument/2006/relationships/diagramLayout" Target="../diagrams/layout22.xml"/><Relationship Id="rId50" Type="http://schemas.microsoft.com/office/2007/relationships/diagramDrawing" Target="../diagrams/drawing22.xml"/><Relationship Id="rId7" Type="http://schemas.openxmlformats.org/officeDocument/2006/relationships/diagramLayout" Target="../diagrams/layout14.xml"/><Relationship Id="rId2" Type="http://schemas.openxmlformats.org/officeDocument/2006/relationships/diagramLayout" Target="../diagrams/layout13.xml"/><Relationship Id="rId16" Type="http://schemas.openxmlformats.org/officeDocument/2006/relationships/diagramData" Target="../diagrams/data16.xml"/><Relationship Id="rId29" Type="http://schemas.openxmlformats.org/officeDocument/2006/relationships/diagramColors" Target="../diagrams/colors18.xml"/><Relationship Id="rId11" Type="http://schemas.openxmlformats.org/officeDocument/2006/relationships/diagramData" Target="../diagrams/data15.xml"/><Relationship Id="rId24" Type="http://schemas.openxmlformats.org/officeDocument/2006/relationships/diagramColors" Target="../diagrams/colors17.xml"/><Relationship Id="rId32" Type="http://schemas.openxmlformats.org/officeDocument/2006/relationships/diagramLayout" Target="../diagrams/layout19.xml"/><Relationship Id="rId37" Type="http://schemas.openxmlformats.org/officeDocument/2006/relationships/diagramLayout" Target="../diagrams/layout20.xml"/><Relationship Id="rId40" Type="http://schemas.microsoft.com/office/2007/relationships/diagramDrawing" Target="../diagrams/drawing20.xml"/><Relationship Id="rId45" Type="http://schemas.microsoft.com/office/2007/relationships/diagramDrawing" Target="../diagrams/drawing21.xml"/><Relationship Id="rId5" Type="http://schemas.microsoft.com/office/2007/relationships/diagramDrawing" Target="../diagrams/drawing13.xml"/><Relationship Id="rId15" Type="http://schemas.microsoft.com/office/2007/relationships/diagramDrawing" Target="../diagrams/drawing15.xml"/><Relationship Id="rId23" Type="http://schemas.openxmlformats.org/officeDocument/2006/relationships/diagramQuickStyle" Target="../diagrams/quickStyle17.xml"/><Relationship Id="rId28" Type="http://schemas.openxmlformats.org/officeDocument/2006/relationships/diagramQuickStyle" Target="../diagrams/quickStyle18.xml"/><Relationship Id="rId36" Type="http://schemas.openxmlformats.org/officeDocument/2006/relationships/diagramData" Target="../diagrams/data20.xml"/><Relationship Id="rId49" Type="http://schemas.openxmlformats.org/officeDocument/2006/relationships/diagramColors" Target="../diagrams/colors22.xml"/><Relationship Id="rId10" Type="http://schemas.microsoft.com/office/2007/relationships/diagramDrawing" Target="../diagrams/drawing14.xml"/><Relationship Id="rId19" Type="http://schemas.openxmlformats.org/officeDocument/2006/relationships/diagramColors" Target="../diagrams/colors16.xml"/><Relationship Id="rId31" Type="http://schemas.openxmlformats.org/officeDocument/2006/relationships/diagramData" Target="../diagrams/data19.xml"/><Relationship Id="rId44" Type="http://schemas.openxmlformats.org/officeDocument/2006/relationships/diagramColors" Target="../diagrams/colors21.xml"/><Relationship Id="rId4" Type="http://schemas.openxmlformats.org/officeDocument/2006/relationships/diagramColors" Target="../diagrams/colors13.xml"/><Relationship Id="rId9" Type="http://schemas.openxmlformats.org/officeDocument/2006/relationships/diagramColors" Target="../diagrams/colors14.xml"/><Relationship Id="rId14" Type="http://schemas.openxmlformats.org/officeDocument/2006/relationships/diagramColors" Target="../diagrams/colors15.xml"/><Relationship Id="rId22" Type="http://schemas.openxmlformats.org/officeDocument/2006/relationships/diagramLayout" Target="../diagrams/layout17.xml"/><Relationship Id="rId27" Type="http://schemas.openxmlformats.org/officeDocument/2006/relationships/diagramLayout" Target="../diagrams/layout18.xml"/><Relationship Id="rId30" Type="http://schemas.microsoft.com/office/2007/relationships/diagramDrawing" Target="../diagrams/drawing18.xml"/><Relationship Id="rId35" Type="http://schemas.microsoft.com/office/2007/relationships/diagramDrawing" Target="../diagrams/drawing19.xml"/><Relationship Id="rId43" Type="http://schemas.openxmlformats.org/officeDocument/2006/relationships/diagramQuickStyle" Target="../diagrams/quickStyle21.xml"/><Relationship Id="rId48" Type="http://schemas.openxmlformats.org/officeDocument/2006/relationships/diagramQuickStyle" Target="../diagrams/quickStyle22.xml"/><Relationship Id="rId8" Type="http://schemas.openxmlformats.org/officeDocument/2006/relationships/diagramQuickStyle" Target="../diagrams/quickStyle14.xml"/><Relationship Id="rId51" Type="http://schemas.openxmlformats.org/officeDocument/2006/relationships/hyperlink" Target="#INDICE!A1"/><Relationship Id="rId3" Type="http://schemas.openxmlformats.org/officeDocument/2006/relationships/diagramQuickStyle" Target="../diagrams/quickStyle13.xml"/><Relationship Id="rId12" Type="http://schemas.openxmlformats.org/officeDocument/2006/relationships/diagramLayout" Target="../diagrams/layout15.xml"/><Relationship Id="rId17" Type="http://schemas.openxmlformats.org/officeDocument/2006/relationships/diagramLayout" Target="../diagrams/layout16.xml"/><Relationship Id="rId25" Type="http://schemas.microsoft.com/office/2007/relationships/diagramDrawing" Target="../diagrams/drawing17.xml"/><Relationship Id="rId33" Type="http://schemas.openxmlformats.org/officeDocument/2006/relationships/diagramQuickStyle" Target="../diagrams/quickStyle19.xml"/><Relationship Id="rId38" Type="http://schemas.openxmlformats.org/officeDocument/2006/relationships/diagramQuickStyle" Target="../diagrams/quickStyle20.xml"/><Relationship Id="rId46" Type="http://schemas.openxmlformats.org/officeDocument/2006/relationships/diagramData" Target="../diagrams/data22.xml"/><Relationship Id="rId20" Type="http://schemas.microsoft.com/office/2007/relationships/diagramDrawing" Target="../diagrams/drawing16.xml"/><Relationship Id="rId41" Type="http://schemas.openxmlformats.org/officeDocument/2006/relationships/diagramData" Target="../diagrams/data21.xml"/><Relationship Id="rId1" Type="http://schemas.openxmlformats.org/officeDocument/2006/relationships/diagramData" Target="../diagrams/data13.xml"/><Relationship Id="rId6" Type="http://schemas.openxmlformats.org/officeDocument/2006/relationships/diagramData" Target="../diagrams/data14.xml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4.xml"/><Relationship Id="rId13" Type="http://schemas.openxmlformats.org/officeDocument/2006/relationships/diagramQuickStyle" Target="../diagrams/quickStyle25.xml"/><Relationship Id="rId18" Type="http://schemas.openxmlformats.org/officeDocument/2006/relationships/diagramQuickStyle" Target="../diagrams/quickStyle26.xml"/><Relationship Id="rId26" Type="http://schemas.openxmlformats.org/officeDocument/2006/relationships/diagramData" Target="../diagrams/data28.xml"/><Relationship Id="rId3" Type="http://schemas.openxmlformats.org/officeDocument/2006/relationships/diagramQuickStyle" Target="../diagrams/quickStyle23.xml"/><Relationship Id="rId21" Type="http://schemas.openxmlformats.org/officeDocument/2006/relationships/diagramData" Target="../diagrams/data27.xml"/><Relationship Id="rId7" Type="http://schemas.openxmlformats.org/officeDocument/2006/relationships/diagramLayout" Target="../diagrams/layout24.xml"/><Relationship Id="rId12" Type="http://schemas.openxmlformats.org/officeDocument/2006/relationships/diagramLayout" Target="../diagrams/layout25.xml"/><Relationship Id="rId17" Type="http://schemas.openxmlformats.org/officeDocument/2006/relationships/diagramLayout" Target="../diagrams/layout26.xml"/><Relationship Id="rId25" Type="http://schemas.microsoft.com/office/2007/relationships/diagramDrawing" Target="../diagrams/drawing27.xml"/><Relationship Id="rId2" Type="http://schemas.openxmlformats.org/officeDocument/2006/relationships/diagramLayout" Target="../diagrams/layout23.xml"/><Relationship Id="rId16" Type="http://schemas.openxmlformats.org/officeDocument/2006/relationships/diagramData" Target="../diagrams/data26.xml"/><Relationship Id="rId20" Type="http://schemas.microsoft.com/office/2007/relationships/diagramDrawing" Target="../diagrams/drawing26.xml"/><Relationship Id="rId29" Type="http://schemas.openxmlformats.org/officeDocument/2006/relationships/diagramColors" Target="../diagrams/colors28.xml"/><Relationship Id="rId1" Type="http://schemas.openxmlformats.org/officeDocument/2006/relationships/diagramData" Target="../diagrams/data23.xml"/><Relationship Id="rId6" Type="http://schemas.openxmlformats.org/officeDocument/2006/relationships/diagramData" Target="../diagrams/data24.xml"/><Relationship Id="rId11" Type="http://schemas.openxmlformats.org/officeDocument/2006/relationships/diagramData" Target="../diagrams/data25.xml"/><Relationship Id="rId24" Type="http://schemas.openxmlformats.org/officeDocument/2006/relationships/diagramColors" Target="../diagrams/colors27.xml"/><Relationship Id="rId5" Type="http://schemas.microsoft.com/office/2007/relationships/diagramDrawing" Target="../diagrams/drawing23.xml"/><Relationship Id="rId15" Type="http://schemas.microsoft.com/office/2007/relationships/diagramDrawing" Target="../diagrams/drawing25.xml"/><Relationship Id="rId23" Type="http://schemas.openxmlformats.org/officeDocument/2006/relationships/diagramQuickStyle" Target="../diagrams/quickStyle27.xml"/><Relationship Id="rId28" Type="http://schemas.openxmlformats.org/officeDocument/2006/relationships/diagramQuickStyle" Target="../diagrams/quickStyle28.xml"/><Relationship Id="rId10" Type="http://schemas.microsoft.com/office/2007/relationships/diagramDrawing" Target="../diagrams/drawing24.xml"/><Relationship Id="rId19" Type="http://schemas.openxmlformats.org/officeDocument/2006/relationships/diagramColors" Target="../diagrams/colors26.xml"/><Relationship Id="rId31" Type="http://schemas.openxmlformats.org/officeDocument/2006/relationships/hyperlink" Target="#INDICE!A1"/><Relationship Id="rId4" Type="http://schemas.openxmlformats.org/officeDocument/2006/relationships/diagramColors" Target="../diagrams/colors23.xml"/><Relationship Id="rId9" Type="http://schemas.openxmlformats.org/officeDocument/2006/relationships/diagramColors" Target="../diagrams/colors24.xml"/><Relationship Id="rId14" Type="http://schemas.openxmlformats.org/officeDocument/2006/relationships/diagramColors" Target="../diagrams/colors25.xml"/><Relationship Id="rId22" Type="http://schemas.openxmlformats.org/officeDocument/2006/relationships/diagramLayout" Target="../diagrams/layout27.xml"/><Relationship Id="rId27" Type="http://schemas.openxmlformats.org/officeDocument/2006/relationships/diagramLayout" Target="../diagrams/layout28.xml"/><Relationship Id="rId30" Type="http://schemas.microsoft.com/office/2007/relationships/diagramDrawing" Target="../diagrams/drawing28.xml"/></Relationships>
</file>

<file path=xl/drawings/_rels/drawing5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0.xml"/><Relationship Id="rId13" Type="http://schemas.openxmlformats.org/officeDocument/2006/relationships/diagramQuickStyle" Target="../diagrams/quickStyle31.xml"/><Relationship Id="rId18" Type="http://schemas.openxmlformats.org/officeDocument/2006/relationships/diagramQuickStyle" Target="../diagrams/quickStyle32.xml"/><Relationship Id="rId26" Type="http://schemas.openxmlformats.org/officeDocument/2006/relationships/diagramData" Target="../diagrams/data34.xml"/><Relationship Id="rId3" Type="http://schemas.openxmlformats.org/officeDocument/2006/relationships/diagramQuickStyle" Target="../diagrams/quickStyle29.xml"/><Relationship Id="rId21" Type="http://schemas.openxmlformats.org/officeDocument/2006/relationships/diagramData" Target="../diagrams/data33.xml"/><Relationship Id="rId7" Type="http://schemas.openxmlformats.org/officeDocument/2006/relationships/diagramLayout" Target="../diagrams/layout30.xml"/><Relationship Id="rId12" Type="http://schemas.openxmlformats.org/officeDocument/2006/relationships/diagramLayout" Target="../diagrams/layout31.xml"/><Relationship Id="rId17" Type="http://schemas.openxmlformats.org/officeDocument/2006/relationships/diagramLayout" Target="../diagrams/layout32.xml"/><Relationship Id="rId25" Type="http://schemas.microsoft.com/office/2007/relationships/diagramDrawing" Target="../diagrams/drawing33.xml"/><Relationship Id="rId2" Type="http://schemas.openxmlformats.org/officeDocument/2006/relationships/diagramLayout" Target="../diagrams/layout29.xml"/><Relationship Id="rId16" Type="http://schemas.openxmlformats.org/officeDocument/2006/relationships/diagramData" Target="../diagrams/data32.xml"/><Relationship Id="rId20" Type="http://schemas.microsoft.com/office/2007/relationships/diagramDrawing" Target="../diagrams/drawing32.xml"/><Relationship Id="rId29" Type="http://schemas.openxmlformats.org/officeDocument/2006/relationships/diagramColors" Target="../diagrams/colors34.xml"/><Relationship Id="rId1" Type="http://schemas.openxmlformats.org/officeDocument/2006/relationships/diagramData" Target="../diagrams/data29.xml"/><Relationship Id="rId6" Type="http://schemas.openxmlformats.org/officeDocument/2006/relationships/diagramData" Target="../diagrams/data30.xml"/><Relationship Id="rId11" Type="http://schemas.openxmlformats.org/officeDocument/2006/relationships/diagramData" Target="../diagrams/data31.xml"/><Relationship Id="rId24" Type="http://schemas.openxmlformats.org/officeDocument/2006/relationships/diagramColors" Target="../diagrams/colors33.xml"/><Relationship Id="rId5" Type="http://schemas.microsoft.com/office/2007/relationships/diagramDrawing" Target="../diagrams/drawing29.xml"/><Relationship Id="rId15" Type="http://schemas.microsoft.com/office/2007/relationships/diagramDrawing" Target="../diagrams/drawing31.xml"/><Relationship Id="rId23" Type="http://schemas.openxmlformats.org/officeDocument/2006/relationships/diagramQuickStyle" Target="../diagrams/quickStyle33.xml"/><Relationship Id="rId28" Type="http://schemas.openxmlformats.org/officeDocument/2006/relationships/diagramQuickStyle" Target="../diagrams/quickStyle34.xml"/><Relationship Id="rId10" Type="http://schemas.microsoft.com/office/2007/relationships/diagramDrawing" Target="../diagrams/drawing30.xml"/><Relationship Id="rId19" Type="http://schemas.openxmlformats.org/officeDocument/2006/relationships/diagramColors" Target="../diagrams/colors32.xml"/><Relationship Id="rId31" Type="http://schemas.openxmlformats.org/officeDocument/2006/relationships/hyperlink" Target="#INDICE!A1"/><Relationship Id="rId4" Type="http://schemas.openxmlformats.org/officeDocument/2006/relationships/diagramColors" Target="../diagrams/colors29.xml"/><Relationship Id="rId9" Type="http://schemas.openxmlformats.org/officeDocument/2006/relationships/diagramColors" Target="../diagrams/colors30.xml"/><Relationship Id="rId14" Type="http://schemas.openxmlformats.org/officeDocument/2006/relationships/diagramColors" Target="../diagrams/colors31.xml"/><Relationship Id="rId22" Type="http://schemas.openxmlformats.org/officeDocument/2006/relationships/diagramLayout" Target="../diagrams/layout33.xml"/><Relationship Id="rId27" Type="http://schemas.openxmlformats.org/officeDocument/2006/relationships/diagramLayout" Target="../diagrams/layout34.xml"/><Relationship Id="rId30" Type="http://schemas.microsoft.com/office/2007/relationships/diagramDrawing" Target="../diagrams/drawing34.xml"/></Relationships>
</file>

<file path=xl/drawings/_rels/drawing55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6.xml"/><Relationship Id="rId13" Type="http://schemas.openxmlformats.org/officeDocument/2006/relationships/diagramQuickStyle" Target="../diagrams/quickStyle37.xml"/><Relationship Id="rId18" Type="http://schemas.openxmlformats.org/officeDocument/2006/relationships/diagramQuickStyle" Target="../diagrams/quickStyle38.xml"/><Relationship Id="rId26" Type="http://schemas.openxmlformats.org/officeDocument/2006/relationships/diagramData" Target="../diagrams/data40.xml"/><Relationship Id="rId3" Type="http://schemas.openxmlformats.org/officeDocument/2006/relationships/diagramQuickStyle" Target="../diagrams/quickStyle35.xml"/><Relationship Id="rId21" Type="http://schemas.openxmlformats.org/officeDocument/2006/relationships/diagramData" Target="../diagrams/data39.xml"/><Relationship Id="rId7" Type="http://schemas.openxmlformats.org/officeDocument/2006/relationships/diagramLayout" Target="../diagrams/layout36.xml"/><Relationship Id="rId12" Type="http://schemas.openxmlformats.org/officeDocument/2006/relationships/diagramLayout" Target="../diagrams/layout37.xml"/><Relationship Id="rId17" Type="http://schemas.openxmlformats.org/officeDocument/2006/relationships/diagramLayout" Target="../diagrams/layout38.xml"/><Relationship Id="rId25" Type="http://schemas.microsoft.com/office/2007/relationships/diagramDrawing" Target="../diagrams/drawing39.xml"/><Relationship Id="rId2" Type="http://schemas.openxmlformats.org/officeDocument/2006/relationships/diagramLayout" Target="../diagrams/layout35.xml"/><Relationship Id="rId16" Type="http://schemas.openxmlformats.org/officeDocument/2006/relationships/diagramData" Target="../diagrams/data38.xml"/><Relationship Id="rId20" Type="http://schemas.microsoft.com/office/2007/relationships/diagramDrawing" Target="../diagrams/drawing38.xml"/><Relationship Id="rId29" Type="http://schemas.openxmlformats.org/officeDocument/2006/relationships/diagramColors" Target="../diagrams/colors40.xml"/><Relationship Id="rId1" Type="http://schemas.openxmlformats.org/officeDocument/2006/relationships/diagramData" Target="../diagrams/data35.xml"/><Relationship Id="rId6" Type="http://schemas.openxmlformats.org/officeDocument/2006/relationships/diagramData" Target="../diagrams/data36.xml"/><Relationship Id="rId11" Type="http://schemas.openxmlformats.org/officeDocument/2006/relationships/diagramData" Target="../diagrams/data37.xml"/><Relationship Id="rId24" Type="http://schemas.openxmlformats.org/officeDocument/2006/relationships/diagramColors" Target="../diagrams/colors39.xml"/><Relationship Id="rId5" Type="http://schemas.microsoft.com/office/2007/relationships/diagramDrawing" Target="../diagrams/drawing35.xml"/><Relationship Id="rId15" Type="http://schemas.microsoft.com/office/2007/relationships/diagramDrawing" Target="../diagrams/drawing37.xml"/><Relationship Id="rId23" Type="http://schemas.openxmlformats.org/officeDocument/2006/relationships/diagramQuickStyle" Target="../diagrams/quickStyle39.xml"/><Relationship Id="rId28" Type="http://schemas.openxmlformats.org/officeDocument/2006/relationships/diagramQuickStyle" Target="../diagrams/quickStyle40.xml"/><Relationship Id="rId10" Type="http://schemas.microsoft.com/office/2007/relationships/diagramDrawing" Target="../diagrams/drawing36.xml"/><Relationship Id="rId19" Type="http://schemas.openxmlformats.org/officeDocument/2006/relationships/diagramColors" Target="../diagrams/colors38.xml"/><Relationship Id="rId31" Type="http://schemas.openxmlformats.org/officeDocument/2006/relationships/hyperlink" Target="#INDICE!A1"/><Relationship Id="rId4" Type="http://schemas.openxmlformats.org/officeDocument/2006/relationships/diagramColors" Target="../diagrams/colors35.xml"/><Relationship Id="rId9" Type="http://schemas.openxmlformats.org/officeDocument/2006/relationships/diagramColors" Target="../diagrams/colors36.xml"/><Relationship Id="rId14" Type="http://schemas.openxmlformats.org/officeDocument/2006/relationships/diagramColors" Target="../diagrams/colors37.xml"/><Relationship Id="rId22" Type="http://schemas.openxmlformats.org/officeDocument/2006/relationships/diagramLayout" Target="../diagrams/layout39.xml"/><Relationship Id="rId27" Type="http://schemas.openxmlformats.org/officeDocument/2006/relationships/diagramLayout" Target="../diagrams/layout40.xml"/><Relationship Id="rId30" Type="http://schemas.microsoft.com/office/2007/relationships/diagramDrawing" Target="../diagrams/drawing40.xml"/></Relationships>
</file>

<file path=xl/drawings/_rels/drawing56.xml.rels><?xml version="1.0" encoding="UTF-8" standalone="yes"?>
<Relationships xmlns="http://schemas.openxmlformats.org/package/2006/relationships"><Relationship Id="rId13" Type="http://schemas.openxmlformats.org/officeDocument/2006/relationships/diagramQuickStyle" Target="../diagrams/quickStyle43.xml"/><Relationship Id="rId18" Type="http://schemas.openxmlformats.org/officeDocument/2006/relationships/diagramQuickStyle" Target="../diagrams/quickStyle44.xml"/><Relationship Id="rId26" Type="http://schemas.openxmlformats.org/officeDocument/2006/relationships/diagramData" Target="../diagrams/data46.xml"/><Relationship Id="rId39" Type="http://schemas.openxmlformats.org/officeDocument/2006/relationships/diagramColors" Target="../diagrams/colors48.xml"/><Relationship Id="rId21" Type="http://schemas.openxmlformats.org/officeDocument/2006/relationships/diagramData" Target="../diagrams/data45.xml"/><Relationship Id="rId34" Type="http://schemas.openxmlformats.org/officeDocument/2006/relationships/diagramColors" Target="../diagrams/colors47.xml"/><Relationship Id="rId42" Type="http://schemas.openxmlformats.org/officeDocument/2006/relationships/diagramLayout" Target="../diagrams/layout49.xml"/><Relationship Id="rId47" Type="http://schemas.openxmlformats.org/officeDocument/2006/relationships/diagramLayout" Target="../diagrams/layout50.xml"/><Relationship Id="rId50" Type="http://schemas.microsoft.com/office/2007/relationships/diagramDrawing" Target="../diagrams/drawing50.xml"/><Relationship Id="rId7" Type="http://schemas.openxmlformats.org/officeDocument/2006/relationships/diagramLayout" Target="../diagrams/layout42.xml"/><Relationship Id="rId2" Type="http://schemas.openxmlformats.org/officeDocument/2006/relationships/diagramLayout" Target="../diagrams/layout41.xml"/><Relationship Id="rId16" Type="http://schemas.openxmlformats.org/officeDocument/2006/relationships/diagramData" Target="../diagrams/data44.xml"/><Relationship Id="rId29" Type="http://schemas.openxmlformats.org/officeDocument/2006/relationships/diagramColors" Target="../diagrams/colors46.xml"/><Relationship Id="rId11" Type="http://schemas.openxmlformats.org/officeDocument/2006/relationships/diagramData" Target="../diagrams/data43.xml"/><Relationship Id="rId24" Type="http://schemas.openxmlformats.org/officeDocument/2006/relationships/diagramColors" Target="../diagrams/colors45.xml"/><Relationship Id="rId32" Type="http://schemas.openxmlformats.org/officeDocument/2006/relationships/diagramLayout" Target="../diagrams/layout47.xml"/><Relationship Id="rId37" Type="http://schemas.openxmlformats.org/officeDocument/2006/relationships/diagramLayout" Target="../diagrams/layout48.xml"/><Relationship Id="rId40" Type="http://schemas.microsoft.com/office/2007/relationships/diagramDrawing" Target="../diagrams/drawing48.xml"/><Relationship Id="rId45" Type="http://schemas.microsoft.com/office/2007/relationships/diagramDrawing" Target="../diagrams/drawing49.xml"/><Relationship Id="rId5" Type="http://schemas.microsoft.com/office/2007/relationships/diagramDrawing" Target="../diagrams/drawing41.xml"/><Relationship Id="rId15" Type="http://schemas.microsoft.com/office/2007/relationships/diagramDrawing" Target="../diagrams/drawing43.xml"/><Relationship Id="rId23" Type="http://schemas.openxmlformats.org/officeDocument/2006/relationships/diagramQuickStyle" Target="../diagrams/quickStyle45.xml"/><Relationship Id="rId28" Type="http://schemas.openxmlformats.org/officeDocument/2006/relationships/diagramQuickStyle" Target="../diagrams/quickStyle46.xml"/><Relationship Id="rId36" Type="http://schemas.openxmlformats.org/officeDocument/2006/relationships/diagramData" Target="../diagrams/data48.xml"/><Relationship Id="rId49" Type="http://schemas.openxmlformats.org/officeDocument/2006/relationships/diagramColors" Target="../diagrams/colors50.xml"/><Relationship Id="rId10" Type="http://schemas.microsoft.com/office/2007/relationships/diagramDrawing" Target="../diagrams/drawing42.xml"/><Relationship Id="rId19" Type="http://schemas.openxmlformats.org/officeDocument/2006/relationships/diagramColors" Target="../diagrams/colors44.xml"/><Relationship Id="rId31" Type="http://schemas.openxmlformats.org/officeDocument/2006/relationships/diagramData" Target="../diagrams/data47.xml"/><Relationship Id="rId44" Type="http://schemas.openxmlformats.org/officeDocument/2006/relationships/diagramColors" Target="../diagrams/colors49.xml"/><Relationship Id="rId4" Type="http://schemas.openxmlformats.org/officeDocument/2006/relationships/diagramColors" Target="../diagrams/colors41.xml"/><Relationship Id="rId9" Type="http://schemas.openxmlformats.org/officeDocument/2006/relationships/diagramColors" Target="../diagrams/colors42.xml"/><Relationship Id="rId14" Type="http://schemas.openxmlformats.org/officeDocument/2006/relationships/diagramColors" Target="../diagrams/colors43.xml"/><Relationship Id="rId22" Type="http://schemas.openxmlformats.org/officeDocument/2006/relationships/diagramLayout" Target="../diagrams/layout45.xml"/><Relationship Id="rId27" Type="http://schemas.openxmlformats.org/officeDocument/2006/relationships/diagramLayout" Target="../diagrams/layout46.xml"/><Relationship Id="rId30" Type="http://schemas.microsoft.com/office/2007/relationships/diagramDrawing" Target="../diagrams/drawing46.xml"/><Relationship Id="rId35" Type="http://schemas.microsoft.com/office/2007/relationships/diagramDrawing" Target="../diagrams/drawing47.xml"/><Relationship Id="rId43" Type="http://schemas.openxmlformats.org/officeDocument/2006/relationships/diagramQuickStyle" Target="../diagrams/quickStyle49.xml"/><Relationship Id="rId48" Type="http://schemas.openxmlformats.org/officeDocument/2006/relationships/diagramQuickStyle" Target="../diagrams/quickStyle50.xml"/><Relationship Id="rId8" Type="http://schemas.openxmlformats.org/officeDocument/2006/relationships/diagramQuickStyle" Target="../diagrams/quickStyle42.xml"/><Relationship Id="rId51" Type="http://schemas.openxmlformats.org/officeDocument/2006/relationships/hyperlink" Target="#INDICE!A1"/><Relationship Id="rId3" Type="http://schemas.openxmlformats.org/officeDocument/2006/relationships/diagramQuickStyle" Target="../diagrams/quickStyle41.xml"/><Relationship Id="rId12" Type="http://schemas.openxmlformats.org/officeDocument/2006/relationships/diagramLayout" Target="../diagrams/layout43.xml"/><Relationship Id="rId17" Type="http://schemas.openxmlformats.org/officeDocument/2006/relationships/diagramLayout" Target="../diagrams/layout44.xml"/><Relationship Id="rId25" Type="http://schemas.microsoft.com/office/2007/relationships/diagramDrawing" Target="../diagrams/drawing45.xml"/><Relationship Id="rId33" Type="http://schemas.openxmlformats.org/officeDocument/2006/relationships/diagramQuickStyle" Target="../diagrams/quickStyle47.xml"/><Relationship Id="rId38" Type="http://schemas.openxmlformats.org/officeDocument/2006/relationships/diagramQuickStyle" Target="../diagrams/quickStyle48.xml"/><Relationship Id="rId46" Type="http://schemas.openxmlformats.org/officeDocument/2006/relationships/diagramData" Target="../diagrams/data50.xml"/><Relationship Id="rId20" Type="http://schemas.microsoft.com/office/2007/relationships/diagramDrawing" Target="../diagrams/drawing44.xml"/><Relationship Id="rId41" Type="http://schemas.openxmlformats.org/officeDocument/2006/relationships/diagramData" Target="../diagrams/data49.xml"/><Relationship Id="rId1" Type="http://schemas.openxmlformats.org/officeDocument/2006/relationships/diagramData" Target="../diagrams/data41.xml"/><Relationship Id="rId6" Type="http://schemas.openxmlformats.org/officeDocument/2006/relationships/diagramData" Target="../diagrams/data42.xml"/></Relationships>
</file>

<file path=xl/drawings/_rels/drawing57.xml.rels><?xml version="1.0" encoding="UTF-8" standalone="yes"?>
<Relationships xmlns="http://schemas.openxmlformats.org/package/2006/relationships"><Relationship Id="rId13" Type="http://schemas.openxmlformats.org/officeDocument/2006/relationships/diagramQuickStyle" Target="../diagrams/quickStyle53.xml"/><Relationship Id="rId18" Type="http://schemas.openxmlformats.org/officeDocument/2006/relationships/diagramQuickStyle" Target="../diagrams/quickStyle54.xml"/><Relationship Id="rId26" Type="http://schemas.openxmlformats.org/officeDocument/2006/relationships/diagramData" Target="../diagrams/data56.xml"/><Relationship Id="rId39" Type="http://schemas.openxmlformats.org/officeDocument/2006/relationships/diagramColors" Target="../diagrams/colors58.xml"/><Relationship Id="rId21" Type="http://schemas.openxmlformats.org/officeDocument/2006/relationships/diagramData" Target="../diagrams/data55.xml"/><Relationship Id="rId34" Type="http://schemas.openxmlformats.org/officeDocument/2006/relationships/diagramColors" Target="../diagrams/colors57.xml"/><Relationship Id="rId42" Type="http://schemas.openxmlformats.org/officeDocument/2006/relationships/diagramLayout" Target="../diagrams/layout59.xml"/><Relationship Id="rId47" Type="http://schemas.openxmlformats.org/officeDocument/2006/relationships/diagramLayout" Target="../diagrams/layout60.xml"/><Relationship Id="rId50" Type="http://schemas.microsoft.com/office/2007/relationships/diagramDrawing" Target="../diagrams/drawing60.xml"/><Relationship Id="rId7" Type="http://schemas.openxmlformats.org/officeDocument/2006/relationships/diagramLayout" Target="../diagrams/layout52.xml"/><Relationship Id="rId2" Type="http://schemas.openxmlformats.org/officeDocument/2006/relationships/diagramLayout" Target="../diagrams/layout51.xml"/><Relationship Id="rId16" Type="http://schemas.openxmlformats.org/officeDocument/2006/relationships/diagramData" Target="../diagrams/data54.xml"/><Relationship Id="rId29" Type="http://schemas.openxmlformats.org/officeDocument/2006/relationships/diagramColors" Target="../diagrams/colors56.xml"/><Relationship Id="rId11" Type="http://schemas.openxmlformats.org/officeDocument/2006/relationships/diagramData" Target="../diagrams/data53.xml"/><Relationship Id="rId24" Type="http://schemas.openxmlformats.org/officeDocument/2006/relationships/diagramColors" Target="../diagrams/colors55.xml"/><Relationship Id="rId32" Type="http://schemas.openxmlformats.org/officeDocument/2006/relationships/diagramLayout" Target="../diagrams/layout57.xml"/><Relationship Id="rId37" Type="http://schemas.openxmlformats.org/officeDocument/2006/relationships/diagramLayout" Target="../diagrams/layout58.xml"/><Relationship Id="rId40" Type="http://schemas.microsoft.com/office/2007/relationships/diagramDrawing" Target="../diagrams/drawing58.xml"/><Relationship Id="rId45" Type="http://schemas.microsoft.com/office/2007/relationships/diagramDrawing" Target="../diagrams/drawing59.xml"/><Relationship Id="rId5" Type="http://schemas.microsoft.com/office/2007/relationships/diagramDrawing" Target="../diagrams/drawing51.xml"/><Relationship Id="rId15" Type="http://schemas.microsoft.com/office/2007/relationships/diagramDrawing" Target="../diagrams/drawing53.xml"/><Relationship Id="rId23" Type="http://schemas.openxmlformats.org/officeDocument/2006/relationships/diagramQuickStyle" Target="../diagrams/quickStyle55.xml"/><Relationship Id="rId28" Type="http://schemas.openxmlformats.org/officeDocument/2006/relationships/diagramQuickStyle" Target="../diagrams/quickStyle56.xml"/><Relationship Id="rId36" Type="http://schemas.openxmlformats.org/officeDocument/2006/relationships/diagramData" Target="../diagrams/data58.xml"/><Relationship Id="rId49" Type="http://schemas.openxmlformats.org/officeDocument/2006/relationships/diagramColors" Target="../diagrams/colors60.xml"/><Relationship Id="rId10" Type="http://schemas.microsoft.com/office/2007/relationships/diagramDrawing" Target="../diagrams/drawing52.xml"/><Relationship Id="rId19" Type="http://schemas.openxmlformats.org/officeDocument/2006/relationships/diagramColors" Target="../diagrams/colors54.xml"/><Relationship Id="rId31" Type="http://schemas.openxmlformats.org/officeDocument/2006/relationships/diagramData" Target="../diagrams/data57.xml"/><Relationship Id="rId44" Type="http://schemas.openxmlformats.org/officeDocument/2006/relationships/diagramColors" Target="../diagrams/colors59.xml"/><Relationship Id="rId4" Type="http://schemas.openxmlformats.org/officeDocument/2006/relationships/diagramColors" Target="../diagrams/colors51.xml"/><Relationship Id="rId9" Type="http://schemas.openxmlformats.org/officeDocument/2006/relationships/diagramColors" Target="../diagrams/colors52.xml"/><Relationship Id="rId14" Type="http://schemas.openxmlformats.org/officeDocument/2006/relationships/diagramColors" Target="../diagrams/colors53.xml"/><Relationship Id="rId22" Type="http://schemas.openxmlformats.org/officeDocument/2006/relationships/diagramLayout" Target="../diagrams/layout55.xml"/><Relationship Id="rId27" Type="http://schemas.openxmlformats.org/officeDocument/2006/relationships/diagramLayout" Target="../diagrams/layout56.xml"/><Relationship Id="rId30" Type="http://schemas.microsoft.com/office/2007/relationships/diagramDrawing" Target="../diagrams/drawing56.xml"/><Relationship Id="rId35" Type="http://schemas.microsoft.com/office/2007/relationships/diagramDrawing" Target="../diagrams/drawing57.xml"/><Relationship Id="rId43" Type="http://schemas.openxmlformats.org/officeDocument/2006/relationships/diagramQuickStyle" Target="../diagrams/quickStyle59.xml"/><Relationship Id="rId48" Type="http://schemas.openxmlformats.org/officeDocument/2006/relationships/diagramQuickStyle" Target="../diagrams/quickStyle60.xml"/><Relationship Id="rId8" Type="http://schemas.openxmlformats.org/officeDocument/2006/relationships/diagramQuickStyle" Target="../diagrams/quickStyle52.xml"/><Relationship Id="rId51" Type="http://schemas.openxmlformats.org/officeDocument/2006/relationships/hyperlink" Target="#INDICE!A1"/><Relationship Id="rId3" Type="http://schemas.openxmlformats.org/officeDocument/2006/relationships/diagramQuickStyle" Target="../diagrams/quickStyle51.xml"/><Relationship Id="rId12" Type="http://schemas.openxmlformats.org/officeDocument/2006/relationships/diagramLayout" Target="../diagrams/layout53.xml"/><Relationship Id="rId17" Type="http://schemas.openxmlformats.org/officeDocument/2006/relationships/diagramLayout" Target="../diagrams/layout54.xml"/><Relationship Id="rId25" Type="http://schemas.microsoft.com/office/2007/relationships/diagramDrawing" Target="../diagrams/drawing55.xml"/><Relationship Id="rId33" Type="http://schemas.openxmlformats.org/officeDocument/2006/relationships/diagramQuickStyle" Target="../diagrams/quickStyle57.xml"/><Relationship Id="rId38" Type="http://schemas.openxmlformats.org/officeDocument/2006/relationships/diagramQuickStyle" Target="../diagrams/quickStyle58.xml"/><Relationship Id="rId46" Type="http://schemas.openxmlformats.org/officeDocument/2006/relationships/diagramData" Target="../diagrams/data60.xml"/><Relationship Id="rId20" Type="http://schemas.microsoft.com/office/2007/relationships/diagramDrawing" Target="../diagrams/drawing54.xml"/><Relationship Id="rId41" Type="http://schemas.openxmlformats.org/officeDocument/2006/relationships/diagramData" Target="../diagrams/data59.xml"/><Relationship Id="rId1" Type="http://schemas.openxmlformats.org/officeDocument/2006/relationships/diagramData" Target="../diagrams/data51.xml"/><Relationship Id="rId6" Type="http://schemas.openxmlformats.org/officeDocument/2006/relationships/diagramData" Target="../diagrams/data52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473076</xdr:colOff>
      <xdr:row>0</xdr:row>
      <xdr:rowOff>76200</xdr:rowOff>
    </xdr:from>
    <xdr:ext cx="8944713" cy="481414"/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BDF6DB9E-6D39-00F3-5F80-69FA5EEBF515}"/>
            </a:ext>
          </a:extLst>
        </xdr:cNvPr>
        <xdr:cNvSpPr/>
      </xdr:nvSpPr>
      <xdr:spPr>
        <a:xfrm>
          <a:off x="676276" y="76200"/>
          <a:ext cx="8798078" cy="48141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 rtl="0">
            <a:defRPr sz="1000"/>
          </a:pPr>
          <a:r>
            <a:rPr lang="it-IT" sz="2400" b="1" i="0" u="none" strike="noStrike" baseline="0">
              <a:solidFill>
                <a:srgbClr val="000080"/>
              </a:solidFill>
              <a:latin typeface="Dosis"/>
            </a:rPr>
            <a:t>Annuario dello spettacolo 2018 - Indice  delle tavole </a:t>
          </a:r>
        </a:p>
      </xdr:txBody>
    </xdr:sp>
    <xdr:clientData/>
  </xdr:oneCellAnchor>
  <xdr:twoCellAnchor>
    <xdr:from>
      <xdr:col>0</xdr:col>
      <xdr:colOff>107952</xdr:colOff>
      <xdr:row>2</xdr:row>
      <xdr:rowOff>123822</xdr:rowOff>
    </xdr:from>
    <xdr:to>
      <xdr:col>0</xdr:col>
      <xdr:colOff>117476</xdr:colOff>
      <xdr:row>14</xdr:row>
      <xdr:rowOff>190502</xdr:rowOff>
    </xdr:to>
    <xdr:cxnSp macro="">
      <xdr:nvCxnSpPr>
        <xdr:cNvPr id="31" name="Connettore 1 30">
          <a:extLst>
            <a:ext uri="{FF2B5EF4-FFF2-40B4-BE49-F238E27FC236}">
              <a16:creationId xmlns:a16="http://schemas.microsoft.com/office/drawing/2014/main" id="{CB47363F-5E11-B64C-C6A8-1C923A379A66}"/>
            </a:ext>
          </a:extLst>
        </xdr:cNvPr>
        <xdr:cNvCxnSpPr/>
      </xdr:nvCxnSpPr>
      <xdr:spPr bwMode="auto">
        <a:xfrm rot="16200000" flipH="1">
          <a:off x="-1585914" y="2405063"/>
          <a:ext cx="3371855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117475</xdr:colOff>
      <xdr:row>2</xdr:row>
      <xdr:rowOff>133350</xdr:rowOff>
    </xdr:from>
    <xdr:to>
      <xdr:col>0</xdr:col>
      <xdr:colOff>293183</xdr:colOff>
      <xdr:row>2</xdr:row>
      <xdr:rowOff>134938</xdr:rowOff>
    </xdr:to>
    <xdr:cxnSp macro="">
      <xdr:nvCxnSpPr>
        <xdr:cNvPr id="33" name="Connettore 1 32">
          <a:extLst>
            <a:ext uri="{FF2B5EF4-FFF2-40B4-BE49-F238E27FC236}">
              <a16:creationId xmlns:a16="http://schemas.microsoft.com/office/drawing/2014/main" id="{CB3AD981-C390-1A59-D75B-3A2632DD7539}"/>
            </a:ext>
          </a:extLst>
        </xdr:cNvPr>
        <xdr:cNvCxnSpPr/>
      </xdr:nvCxnSpPr>
      <xdr:spPr bwMode="auto">
        <a:xfrm>
          <a:off x="104775" y="6096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107950</xdr:colOff>
      <xdr:row>55</xdr:row>
      <xdr:rowOff>234949</xdr:rowOff>
    </xdr:from>
    <xdr:to>
      <xdr:col>0</xdr:col>
      <xdr:colOff>117475</xdr:colOff>
      <xdr:row>98</xdr:row>
      <xdr:rowOff>161926</xdr:rowOff>
    </xdr:to>
    <xdr:cxnSp macro="">
      <xdr:nvCxnSpPr>
        <xdr:cNvPr id="36" name="Connettore 1 35">
          <a:extLst>
            <a:ext uri="{FF2B5EF4-FFF2-40B4-BE49-F238E27FC236}">
              <a16:creationId xmlns:a16="http://schemas.microsoft.com/office/drawing/2014/main" id="{A321AC9A-6DCE-7EDE-8C27-47DA2980408B}"/>
            </a:ext>
          </a:extLst>
        </xdr:cNvPr>
        <xdr:cNvCxnSpPr/>
      </xdr:nvCxnSpPr>
      <xdr:spPr bwMode="auto">
        <a:xfrm rot="16200000" flipH="1">
          <a:off x="-5476875" y="22574249"/>
          <a:ext cx="11153775" cy="95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127000</xdr:colOff>
      <xdr:row>99</xdr:row>
      <xdr:rowOff>0</xdr:rowOff>
    </xdr:from>
    <xdr:to>
      <xdr:col>0</xdr:col>
      <xdr:colOff>127796</xdr:colOff>
      <xdr:row>99</xdr:row>
      <xdr:rowOff>0</xdr:rowOff>
    </xdr:to>
    <xdr:cxnSp macro="">
      <xdr:nvCxnSpPr>
        <xdr:cNvPr id="46" name="Connettore 1 45">
          <a:extLst>
            <a:ext uri="{FF2B5EF4-FFF2-40B4-BE49-F238E27FC236}">
              <a16:creationId xmlns:a16="http://schemas.microsoft.com/office/drawing/2014/main" id="{673E6E59-1F67-D708-DD7F-61DF0FFD229E}"/>
            </a:ext>
          </a:extLst>
        </xdr:cNvPr>
        <xdr:cNvCxnSpPr/>
      </xdr:nvCxnSpPr>
      <xdr:spPr bwMode="auto">
        <a:xfrm rot="5400000">
          <a:off x="-227806" y="2907029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117475</xdr:colOff>
      <xdr:row>14</xdr:row>
      <xdr:rowOff>209550</xdr:rowOff>
    </xdr:from>
    <xdr:to>
      <xdr:col>0</xdr:col>
      <xdr:colOff>293183</xdr:colOff>
      <xdr:row>14</xdr:row>
      <xdr:rowOff>211138</xdr:rowOff>
    </xdr:to>
    <xdr:cxnSp macro="">
      <xdr:nvCxnSpPr>
        <xdr:cNvPr id="19" name="Connettore 1 18">
          <a:extLst>
            <a:ext uri="{FF2B5EF4-FFF2-40B4-BE49-F238E27FC236}">
              <a16:creationId xmlns:a16="http://schemas.microsoft.com/office/drawing/2014/main" id="{51375EF7-DA29-65ED-A5B6-57B2C3F0933D}"/>
            </a:ext>
          </a:extLst>
        </xdr:cNvPr>
        <xdr:cNvCxnSpPr/>
      </xdr:nvCxnSpPr>
      <xdr:spPr bwMode="auto">
        <a:xfrm>
          <a:off x="104775" y="41148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88899</xdr:colOff>
      <xdr:row>16</xdr:row>
      <xdr:rowOff>142875</xdr:rowOff>
    </xdr:from>
    <xdr:to>
      <xdr:col>0</xdr:col>
      <xdr:colOff>117475</xdr:colOff>
      <xdr:row>53</xdr:row>
      <xdr:rowOff>180975</xdr:rowOff>
    </xdr:to>
    <xdr:cxnSp macro="">
      <xdr:nvCxnSpPr>
        <xdr:cNvPr id="21" name="Connettore 1 20">
          <a:extLst>
            <a:ext uri="{FF2B5EF4-FFF2-40B4-BE49-F238E27FC236}">
              <a16:creationId xmlns:a16="http://schemas.microsoft.com/office/drawing/2014/main" id="{5BD05814-9191-B756-FAF4-8D7709F29B9F}"/>
            </a:ext>
          </a:extLst>
        </xdr:cNvPr>
        <xdr:cNvCxnSpPr/>
      </xdr:nvCxnSpPr>
      <xdr:spPr bwMode="auto">
        <a:xfrm rot="16200000" flipH="1">
          <a:off x="-5805488" y="10415587"/>
          <a:ext cx="11791950" cy="2857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96518</xdr:colOff>
      <xdr:row>16</xdr:row>
      <xdr:rowOff>152403</xdr:rowOff>
    </xdr:from>
    <xdr:to>
      <xdr:col>0</xdr:col>
      <xdr:colOff>281156</xdr:colOff>
      <xdr:row>16</xdr:row>
      <xdr:rowOff>153991</xdr:rowOff>
    </xdr:to>
    <xdr:cxnSp macro="">
      <xdr:nvCxnSpPr>
        <xdr:cNvPr id="22" name="Connettore 1 21">
          <a:extLst>
            <a:ext uri="{FF2B5EF4-FFF2-40B4-BE49-F238E27FC236}">
              <a16:creationId xmlns:a16="http://schemas.microsoft.com/office/drawing/2014/main" id="{2AAA7201-9581-3879-E4FD-DE39DB1F6E8E}"/>
            </a:ext>
          </a:extLst>
        </xdr:cNvPr>
        <xdr:cNvCxnSpPr/>
      </xdr:nvCxnSpPr>
      <xdr:spPr bwMode="auto">
        <a:xfrm>
          <a:off x="85723" y="4543428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96520</xdr:colOff>
      <xdr:row>53</xdr:row>
      <xdr:rowOff>200025</xdr:rowOff>
    </xdr:from>
    <xdr:to>
      <xdr:col>0</xdr:col>
      <xdr:colOff>281158</xdr:colOff>
      <xdr:row>53</xdr:row>
      <xdr:rowOff>201613</xdr:rowOff>
    </xdr:to>
    <xdr:cxnSp macro="">
      <xdr:nvCxnSpPr>
        <xdr:cNvPr id="34" name="Connettore 1 33">
          <a:extLst>
            <a:ext uri="{FF2B5EF4-FFF2-40B4-BE49-F238E27FC236}">
              <a16:creationId xmlns:a16="http://schemas.microsoft.com/office/drawing/2014/main" id="{133E7723-2B1C-9681-5752-695738851C29}"/>
            </a:ext>
          </a:extLst>
        </xdr:cNvPr>
        <xdr:cNvCxnSpPr/>
      </xdr:nvCxnSpPr>
      <xdr:spPr bwMode="auto">
        <a:xfrm>
          <a:off x="85725" y="163449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107950</xdr:colOff>
      <xdr:row>55</xdr:row>
      <xdr:rowOff>257175</xdr:rowOff>
    </xdr:from>
    <xdr:to>
      <xdr:col>0</xdr:col>
      <xdr:colOff>283658</xdr:colOff>
      <xdr:row>55</xdr:row>
      <xdr:rowOff>258763</xdr:rowOff>
    </xdr:to>
    <xdr:cxnSp macro="">
      <xdr:nvCxnSpPr>
        <xdr:cNvPr id="38" name="Connettore 1 37">
          <a:extLst>
            <a:ext uri="{FF2B5EF4-FFF2-40B4-BE49-F238E27FC236}">
              <a16:creationId xmlns:a16="http://schemas.microsoft.com/office/drawing/2014/main" id="{BD161841-4286-8F27-C155-CCD67EB47CFA}"/>
            </a:ext>
          </a:extLst>
        </xdr:cNvPr>
        <xdr:cNvCxnSpPr/>
      </xdr:nvCxnSpPr>
      <xdr:spPr bwMode="auto">
        <a:xfrm>
          <a:off x="95250" y="1701165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107950</xdr:colOff>
      <xdr:row>55</xdr:row>
      <xdr:rowOff>234949</xdr:rowOff>
    </xdr:from>
    <xdr:to>
      <xdr:col>0</xdr:col>
      <xdr:colOff>283658</xdr:colOff>
      <xdr:row>55</xdr:row>
      <xdr:rowOff>236537</xdr:rowOff>
    </xdr:to>
    <xdr:cxnSp macro="">
      <xdr:nvCxnSpPr>
        <xdr:cNvPr id="42" name="Connettore 1 41">
          <a:extLst>
            <a:ext uri="{FF2B5EF4-FFF2-40B4-BE49-F238E27FC236}">
              <a16:creationId xmlns:a16="http://schemas.microsoft.com/office/drawing/2014/main" id="{1D706BEC-86F4-EA33-AAF3-B6E79F51E828}"/>
            </a:ext>
          </a:extLst>
        </xdr:cNvPr>
        <xdr:cNvCxnSpPr/>
      </xdr:nvCxnSpPr>
      <xdr:spPr bwMode="auto">
        <a:xfrm>
          <a:off x="95250" y="17002124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107950</xdr:colOff>
      <xdr:row>98</xdr:row>
      <xdr:rowOff>180975</xdr:rowOff>
    </xdr:from>
    <xdr:to>
      <xdr:col>0</xdr:col>
      <xdr:colOff>283658</xdr:colOff>
      <xdr:row>98</xdr:row>
      <xdr:rowOff>182563</xdr:rowOff>
    </xdr:to>
    <xdr:cxnSp macro="">
      <xdr:nvCxnSpPr>
        <xdr:cNvPr id="45" name="Connettore 1 44">
          <a:extLst>
            <a:ext uri="{FF2B5EF4-FFF2-40B4-BE49-F238E27FC236}">
              <a16:creationId xmlns:a16="http://schemas.microsoft.com/office/drawing/2014/main" id="{365751BD-C612-1CAF-4F90-C87B7CFE8675}"/>
            </a:ext>
          </a:extLst>
        </xdr:cNvPr>
        <xdr:cNvCxnSpPr/>
      </xdr:nvCxnSpPr>
      <xdr:spPr bwMode="auto">
        <a:xfrm>
          <a:off x="95250" y="2817495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104</xdr:row>
      <xdr:rowOff>101600</xdr:rowOff>
    </xdr:from>
    <xdr:to>
      <xdr:col>1</xdr:col>
      <xdr:colOff>12700</xdr:colOff>
      <xdr:row>107</xdr:row>
      <xdr:rowOff>203200</xdr:rowOff>
    </xdr:to>
    <xdr:grpSp>
      <xdr:nvGrpSpPr>
        <xdr:cNvPr id="1039567" name="Gruppo 1">
          <a:extLst>
            <a:ext uri="{FF2B5EF4-FFF2-40B4-BE49-F238E27FC236}">
              <a16:creationId xmlns:a16="http://schemas.microsoft.com/office/drawing/2014/main" id="{5CB47CA6-39F0-B31B-2206-741E3056DA03}"/>
            </a:ext>
          </a:extLst>
        </xdr:cNvPr>
        <xdr:cNvGrpSpPr>
          <a:grpSpLocks/>
        </xdr:cNvGrpSpPr>
      </xdr:nvGrpSpPr>
      <xdr:grpSpPr bwMode="auto">
        <a:xfrm>
          <a:off x="88900" y="39789100"/>
          <a:ext cx="228600" cy="1244600"/>
          <a:chOff x="76200" y="33157317"/>
          <a:chExt cx="150607" cy="696121"/>
        </a:xfrm>
      </xdr:grpSpPr>
      <xdr:cxnSp macro="">
        <xdr:nvCxnSpPr>
          <xdr:cNvPr id="61" name="Connettore 1 60">
            <a:extLst>
              <a:ext uri="{FF2B5EF4-FFF2-40B4-BE49-F238E27FC236}">
                <a16:creationId xmlns:a16="http://schemas.microsoft.com/office/drawing/2014/main" id="{26A9DCF8-8A15-EEDC-E523-70DDE730B257}"/>
              </a:ext>
            </a:extLst>
          </xdr:cNvPr>
          <xdr:cNvCxnSpPr/>
        </xdr:nvCxnSpPr>
        <xdr:spPr bwMode="auto">
          <a:xfrm rot="5400000">
            <a:off x="-256390" y="33498274"/>
            <a:ext cx="6819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nettore 1 61">
            <a:extLst>
              <a:ext uri="{FF2B5EF4-FFF2-40B4-BE49-F238E27FC236}">
                <a16:creationId xmlns:a16="http://schemas.microsoft.com/office/drawing/2014/main" id="{27062377-A9A2-E648-A015-B4BDBABC4343}"/>
              </a:ext>
            </a:extLst>
          </xdr:cNvPr>
          <xdr:cNvCxnSpPr/>
        </xdr:nvCxnSpPr>
        <xdr:spPr bwMode="auto">
          <a:xfrm>
            <a:off x="76200" y="33171524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nettore 1 62">
            <a:extLst>
              <a:ext uri="{FF2B5EF4-FFF2-40B4-BE49-F238E27FC236}">
                <a16:creationId xmlns:a16="http://schemas.microsoft.com/office/drawing/2014/main" id="{7B389F8D-3479-22AE-27BE-97279F6AECBF}"/>
              </a:ext>
            </a:extLst>
          </xdr:cNvPr>
          <xdr:cNvCxnSpPr/>
        </xdr:nvCxnSpPr>
        <xdr:spPr bwMode="auto">
          <a:xfrm>
            <a:off x="76200" y="33853438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88900</xdr:colOff>
      <xdr:row>108</xdr:row>
      <xdr:rowOff>0</xdr:rowOff>
    </xdr:from>
    <xdr:to>
      <xdr:col>0</xdr:col>
      <xdr:colOff>89696</xdr:colOff>
      <xdr:row>108</xdr:row>
      <xdr:rowOff>0</xdr:rowOff>
    </xdr:to>
    <xdr:cxnSp macro="">
      <xdr:nvCxnSpPr>
        <xdr:cNvPr id="65" name="Connettore 1 64">
          <a:extLst>
            <a:ext uri="{FF2B5EF4-FFF2-40B4-BE49-F238E27FC236}">
              <a16:creationId xmlns:a16="http://schemas.microsoft.com/office/drawing/2014/main" id="{73508D97-8CB4-685E-056B-B4D5D8D59FB7}"/>
            </a:ext>
          </a:extLst>
        </xdr:cNvPr>
        <xdr:cNvCxnSpPr/>
      </xdr:nvCxnSpPr>
      <xdr:spPr bwMode="auto">
        <a:xfrm rot="5400000">
          <a:off x="-265906" y="3152774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</xdr:colOff>
      <xdr:row>100</xdr:row>
      <xdr:rowOff>142875</xdr:rowOff>
    </xdr:from>
    <xdr:to>
      <xdr:col>0</xdr:col>
      <xdr:colOff>274133</xdr:colOff>
      <xdr:row>100</xdr:row>
      <xdr:rowOff>144463</xdr:rowOff>
    </xdr:to>
    <xdr:cxnSp macro="">
      <xdr:nvCxnSpPr>
        <xdr:cNvPr id="23" name="Connettore 1 22">
          <a:extLst>
            <a:ext uri="{FF2B5EF4-FFF2-40B4-BE49-F238E27FC236}">
              <a16:creationId xmlns:a16="http://schemas.microsoft.com/office/drawing/2014/main" id="{880B3B9C-4FFC-8294-6BC1-2BC65711D5DE}"/>
            </a:ext>
          </a:extLst>
        </xdr:cNvPr>
        <xdr:cNvCxnSpPr/>
      </xdr:nvCxnSpPr>
      <xdr:spPr bwMode="auto">
        <a:xfrm>
          <a:off x="85725" y="16964025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</xdr:colOff>
      <xdr:row>100</xdr:row>
      <xdr:rowOff>123825</xdr:rowOff>
    </xdr:from>
    <xdr:to>
      <xdr:col>0</xdr:col>
      <xdr:colOff>98428</xdr:colOff>
      <xdr:row>102</xdr:row>
      <xdr:rowOff>295275</xdr:rowOff>
    </xdr:to>
    <xdr:cxnSp macro="">
      <xdr:nvCxnSpPr>
        <xdr:cNvPr id="25" name="Connettore 1 24">
          <a:extLst>
            <a:ext uri="{FF2B5EF4-FFF2-40B4-BE49-F238E27FC236}">
              <a16:creationId xmlns:a16="http://schemas.microsoft.com/office/drawing/2014/main" id="{C11B1346-116B-C900-2D8B-9C7374B6DA3E}"/>
            </a:ext>
          </a:extLst>
        </xdr:cNvPr>
        <xdr:cNvCxnSpPr/>
      </xdr:nvCxnSpPr>
      <xdr:spPr bwMode="auto">
        <a:xfrm flipH="1">
          <a:off x="85725" y="16944975"/>
          <a:ext cx="3" cy="8001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</xdr:colOff>
      <xdr:row>102</xdr:row>
      <xdr:rowOff>266699</xdr:rowOff>
    </xdr:from>
    <xdr:to>
      <xdr:col>0</xdr:col>
      <xdr:colOff>274133</xdr:colOff>
      <xdr:row>102</xdr:row>
      <xdr:rowOff>268287</xdr:rowOff>
    </xdr:to>
    <xdr:cxnSp macro="">
      <xdr:nvCxnSpPr>
        <xdr:cNvPr id="30" name="Connettore 1 29">
          <a:extLst>
            <a:ext uri="{FF2B5EF4-FFF2-40B4-BE49-F238E27FC236}">
              <a16:creationId xmlns:a16="http://schemas.microsoft.com/office/drawing/2014/main" id="{424E6B8E-0814-8FE5-70E8-9EFDBBFD0697}"/>
            </a:ext>
          </a:extLst>
        </xdr:cNvPr>
        <xdr:cNvCxnSpPr/>
      </xdr:nvCxnSpPr>
      <xdr:spPr bwMode="auto">
        <a:xfrm>
          <a:off x="85725" y="17716499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976536" name="Rectangle 1">
          <a:extLst>
            <a:ext uri="{FF2B5EF4-FFF2-40B4-BE49-F238E27FC236}">
              <a16:creationId xmlns:a16="http://schemas.microsoft.com/office/drawing/2014/main" id="{A57D2A2C-612F-7C72-1BDA-FA0D5C96EF4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35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901065</xdr:colOff>
      <xdr:row>1</xdr:row>
      <xdr:rowOff>9525</xdr:rowOff>
    </xdr:from>
    <xdr:to>
      <xdr:col>6</xdr:col>
      <xdr:colOff>876949</xdr:colOff>
      <xdr:row>1</xdr:row>
      <xdr:rowOff>333375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606646-F597-8167-3391-DBB0EA826304}"/>
            </a:ext>
          </a:extLst>
        </xdr:cNvPr>
        <xdr:cNvSpPr/>
      </xdr:nvSpPr>
      <xdr:spPr bwMode="auto">
        <a:xfrm>
          <a:off x="5215890" y="361950"/>
          <a:ext cx="1036348" cy="3238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76538" name="Rectangle 1025">
          <a:extLst>
            <a:ext uri="{FF2B5EF4-FFF2-40B4-BE49-F238E27FC236}">
              <a16:creationId xmlns:a16="http://schemas.microsoft.com/office/drawing/2014/main" id="{E6C1C3CF-116C-81F4-7685-3C191955292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76539" name="Rectangle 1025">
          <a:extLst>
            <a:ext uri="{FF2B5EF4-FFF2-40B4-BE49-F238E27FC236}">
              <a16:creationId xmlns:a16="http://schemas.microsoft.com/office/drawing/2014/main" id="{C9055244-D86C-276A-D715-CBD4027C759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76540" name="Rectangle 1025">
          <a:extLst>
            <a:ext uri="{FF2B5EF4-FFF2-40B4-BE49-F238E27FC236}">
              <a16:creationId xmlns:a16="http://schemas.microsoft.com/office/drawing/2014/main" id="{A638E8B1-5655-9590-995B-E40C77DA391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976541" name="Rectangle 1">
          <a:extLst>
            <a:ext uri="{FF2B5EF4-FFF2-40B4-BE49-F238E27FC236}">
              <a16:creationId xmlns:a16="http://schemas.microsoft.com/office/drawing/2014/main" id="{B2074057-D6E0-0EC4-C3F4-C52763C4E437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35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976542" name="Rectangle 1025">
          <a:extLst>
            <a:ext uri="{FF2B5EF4-FFF2-40B4-BE49-F238E27FC236}">
              <a16:creationId xmlns:a16="http://schemas.microsoft.com/office/drawing/2014/main" id="{80B675E8-AF5E-0807-950C-2C9A268D9CD3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976543" name="Rectangle 1025">
          <a:extLst>
            <a:ext uri="{FF2B5EF4-FFF2-40B4-BE49-F238E27FC236}">
              <a16:creationId xmlns:a16="http://schemas.microsoft.com/office/drawing/2014/main" id="{83327171-E4A9-B5E7-B8AA-09037EA48554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976544" name="Rectangle 1025">
          <a:extLst>
            <a:ext uri="{FF2B5EF4-FFF2-40B4-BE49-F238E27FC236}">
              <a16:creationId xmlns:a16="http://schemas.microsoft.com/office/drawing/2014/main" id="{F37C72D7-39E6-247A-B186-CDF4FE16EF36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16987" name="Rectangle 1">
          <a:extLst>
            <a:ext uri="{FF2B5EF4-FFF2-40B4-BE49-F238E27FC236}">
              <a16:creationId xmlns:a16="http://schemas.microsoft.com/office/drawing/2014/main" id="{FCFDD4F7-A17B-B6BA-3C57-15EB3D353F7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807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869315</xdr:colOff>
      <xdr:row>1</xdr:row>
      <xdr:rowOff>9525</xdr:rowOff>
    </xdr:from>
    <xdr:to>
      <xdr:col>6</xdr:col>
      <xdr:colOff>870764</xdr:colOff>
      <xdr:row>1</xdr:row>
      <xdr:rowOff>333375</xdr:rowOff>
    </xdr:to>
    <xdr:sp macro="" textlink="">
      <xdr:nvSpPr>
        <xdr:cNvPr id="4" name="Freccia a destr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EBBFB-6C13-BC82-16F2-13911E48540F}"/>
            </a:ext>
          </a:extLst>
        </xdr:cNvPr>
        <xdr:cNvSpPr/>
      </xdr:nvSpPr>
      <xdr:spPr bwMode="auto">
        <a:xfrm>
          <a:off x="5520690" y="381000"/>
          <a:ext cx="1036348" cy="3238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6989" name="Rectangle 1025">
          <a:extLst>
            <a:ext uri="{FF2B5EF4-FFF2-40B4-BE49-F238E27FC236}">
              <a16:creationId xmlns:a16="http://schemas.microsoft.com/office/drawing/2014/main" id="{0D8952BB-978F-A899-D596-E0C49993A8A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85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6990" name="Rectangle 1025">
          <a:extLst>
            <a:ext uri="{FF2B5EF4-FFF2-40B4-BE49-F238E27FC236}">
              <a16:creationId xmlns:a16="http://schemas.microsoft.com/office/drawing/2014/main" id="{ECC6587F-BF8C-C41D-2A62-FFB28BE7468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85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6991" name="Rectangle 1025">
          <a:extLst>
            <a:ext uri="{FF2B5EF4-FFF2-40B4-BE49-F238E27FC236}">
              <a16:creationId xmlns:a16="http://schemas.microsoft.com/office/drawing/2014/main" id="{85FDBAF8-B1EC-135D-1C11-71E824C59B4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85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7598A-5735-E553-8A27-E93513ECA7C7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680FD9-8BBE-FF50-8EEE-A4022BB1FB1A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E6FE3-3A2F-1489-8758-D7199466CAA8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FA9639-2112-A26B-F413-6D2DE7800526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AA676F-80E7-CFA3-3CCC-47A9E7153F0D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DB1DFA-ECC6-AAE8-031E-27074544014D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517EEC-AC1E-F54D-AC6D-942D92E94F3F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65F5DA-C83F-BCBF-FCCC-5985ADF821EF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993775</xdr:colOff>
      <xdr:row>1</xdr:row>
      <xdr:rowOff>106681</xdr:rowOff>
    </xdr:from>
    <xdr:to>
      <xdr:col>6</xdr:col>
      <xdr:colOff>1181741</xdr:colOff>
      <xdr:row>1</xdr:row>
      <xdr:rowOff>609600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FB66B-505D-ED5F-F258-71A952976AF8}"/>
            </a:ext>
          </a:extLst>
        </xdr:cNvPr>
        <xdr:cNvSpPr/>
      </xdr:nvSpPr>
      <xdr:spPr bwMode="auto">
        <a:xfrm>
          <a:off x="7715250" y="735331"/>
          <a:ext cx="1375437" cy="502919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FB70D-D7B0-9AB8-731C-F1407B8471E5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96A705-EEA5-1BAC-C3DF-6CFB82FE360B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48D159-B2E9-A370-F25C-22BEF4363A3C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332C4-44D1-0FB0-6124-038799A6BDF0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00A41-8117-FE24-0545-77F3DA52FF7A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EBBED-056A-8F83-2249-7EF5CA516FCA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6BA6A6-1EE8-091A-8097-A1A61BCB56EA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FF0ECD-D037-7D68-DB29-C29B50749277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D88EC-B088-842F-79D2-E65977F4A538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61C5F-4E00-2A03-3888-F1D6B6C5FF90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971109" name="Rectangle 7">
          <a:extLst>
            <a:ext uri="{FF2B5EF4-FFF2-40B4-BE49-F238E27FC236}">
              <a16:creationId xmlns:a16="http://schemas.microsoft.com/office/drawing/2014/main" id="{EEFB1311-D3C8-8A18-114E-33676AA177B2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7048500" cy="37338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1306195</xdr:colOff>
      <xdr:row>1</xdr:row>
      <xdr:rowOff>19050</xdr:rowOff>
    </xdr:from>
    <xdr:to>
      <xdr:col>6</xdr:col>
      <xdr:colOff>1094087</xdr:colOff>
      <xdr:row>1</xdr:row>
      <xdr:rowOff>342900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7AC5C9-2995-DB10-1DA1-C41D25D79BA7}"/>
            </a:ext>
          </a:extLst>
        </xdr:cNvPr>
        <xdr:cNvSpPr/>
      </xdr:nvSpPr>
      <xdr:spPr bwMode="auto">
        <a:xfrm>
          <a:off x="5627370" y="390525"/>
          <a:ext cx="1013525" cy="3238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971111" name="Rectangle 1025">
          <a:extLst>
            <a:ext uri="{FF2B5EF4-FFF2-40B4-BE49-F238E27FC236}">
              <a16:creationId xmlns:a16="http://schemas.microsoft.com/office/drawing/2014/main" id="{86355311-7AA1-10B7-B3F8-FA76C85A38B6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8178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971112" name="Rectangle 1025">
          <a:extLst>
            <a:ext uri="{FF2B5EF4-FFF2-40B4-BE49-F238E27FC236}">
              <a16:creationId xmlns:a16="http://schemas.microsoft.com/office/drawing/2014/main" id="{3832B4B3-2FB1-1110-1DF8-BFFA82C1BCFE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8178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4B4546-4390-DC0B-E582-32CF3DEB6E32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2AD6F4-AC1D-E3E6-CEDB-897CD3CC8FE1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092CDF-CD15-CA09-9B85-2D7B4DBF2FA8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1DD94-8864-25B6-B283-ED10A16960B8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03FDC8-6430-ABA8-F2C4-094111F725B8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2B9A67-71EE-CE44-DF28-5AEF8016763C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109E7F-57F2-F93D-AC37-D8717EC0CA1F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066C8D-4DC0-58A3-8E20-C2E4DAD6C70A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95696-C8A4-CCA8-CE51-BB305BC6B47A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447E77-2FD3-CCD7-EFB8-ADCBF2F6AE3B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942053" name="Rectangle 1025">
          <a:extLst>
            <a:ext uri="{FF2B5EF4-FFF2-40B4-BE49-F238E27FC236}">
              <a16:creationId xmlns:a16="http://schemas.microsoft.com/office/drawing/2014/main" id="{658FE267-8170-C503-172A-B5E2324D556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023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975360</xdr:colOff>
      <xdr:row>1</xdr:row>
      <xdr:rowOff>9525</xdr:rowOff>
    </xdr:from>
    <xdr:to>
      <xdr:col>6</xdr:col>
      <xdr:colOff>1008995</xdr:colOff>
      <xdr:row>1</xdr:row>
      <xdr:rowOff>333375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E7723-CD2C-1461-87D4-B577B0B0A31E}"/>
            </a:ext>
          </a:extLst>
        </xdr:cNvPr>
        <xdr:cNvSpPr/>
      </xdr:nvSpPr>
      <xdr:spPr bwMode="auto">
        <a:xfrm>
          <a:off x="6261735" y="400050"/>
          <a:ext cx="1078256" cy="3238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42055" name="Rectangle 1025">
          <a:extLst>
            <a:ext uri="{FF2B5EF4-FFF2-40B4-BE49-F238E27FC236}">
              <a16:creationId xmlns:a16="http://schemas.microsoft.com/office/drawing/2014/main" id="{3BB6A4AA-04A0-13CE-EE48-5D3C817529A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077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42056" name="Rectangle 1025">
          <a:extLst>
            <a:ext uri="{FF2B5EF4-FFF2-40B4-BE49-F238E27FC236}">
              <a16:creationId xmlns:a16="http://schemas.microsoft.com/office/drawing/2014/main" id="{64A1ADD8-26BB-7420-F396-A8AA55CD7AF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077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42057" name="Rectangle 1025">
          <a:extLst>
            <a:ext uri="{FF2B5EF4-FFF2-40B4-BE49-F238E27FC236}">
              <a16:creationId xmlns:a16="http://schemas.microsoft.com/office/drawing/2014/main" id="{94F47363-3871-BBA0-88B9-CF49D7B3A8E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077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1224915</xdr:colOff>
      <xdr:row>1</xdr:row>
      <xdr:rowOff>47624</xdr:rowOff>
    </xdr:from>
    <xdr:to>
      <xdr:col>6</xdr:col>
      <xdr:colOff>1251612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B94C9-57D7-A251-DC0D-90AD8ACB2FCE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344170</xdr:colOff>
      <xdr:row>1</xdr:row>
      <xdr:rowOff>66674</xdr:rowOff>
    </xdr:from>
    <xdr:to>
      <xdr:col>6</xdr:col>
      <xdr:colOff>360143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D0D0AF-777A-9668-936C-F75CBC1888CB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344170</xdr:colOff>
      <xdr:row>1</xdr:row>
      <xdr:rowOff>66674</xdr:rowOff>
    </xdr:from>
    <xdr:to>
      <xdr:col>6</xdr:col>
      <xdr:colOff>360143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65799D-4286-D05C-D597-435255B50275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344170</xdr:colOff>
      <xdr:row>1</xdr:row>
      <xdr:rowOff>66674</xdr:rowOff>
    </xdr:from>
    <xdr:to>
      <xdr:col>6</xdr:col>
      <xdr:colOff>360143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21343-DFE3-D50C-D646-3CE9F0C183D1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344170</xdr:colOff>
      <xdr:row>1</xdr:row>
      <xdr:rowOff>66674</xdr:rowOff>
    </xdr:from>
    <xdr:to>
      <xdr:col>6</xdr:col>
      <xdr:colOff>360143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67D26-B09A-0631-FAF1-3B4DE1CC67D8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344170</xdr:colOff>
      <xdr:row>1</xdr:row>
      <xdr:rowOff>66674</xdr:rowOff>
    </xdr:from>
    <xdr:to>
      <xdr:col>6</xdr:col>
      <xdr:colOff>360143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BD4B82-0F9D-127F-1DE7-26E19BF6DCFD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1397000</xdr:colOff>
      <xdr:row>2</xdr:row>
      <xdr:rowOff>177800</xdr:rowOff>
    </xdr:from>
    <xdr:to>
      <xdr:col>7</xdr:col>
      <xdr:colOff>0</xdr:colOff>
      <xdr:row>3</xdr:row>
      <xdr:rowOff>215900</xdr:rowOff>
    </xdr:to>
    <xdr:grpSp>
      <xdr:nvGrpSpPr>
        <xdr:cNvPr id="1044521" name="Gruppo 1">
          <a:extLst>
            <a:ext uri="{FF2B5EF4-FFF2-40B4-BE49-F238E27FC236}">
              <a16:creationId xmlns:a16="http://schemas.microsoft.com/office/drawing/2014/main" id="{BE2B46ED-695D-0638-C5AA-8577A91C8F42}"/>
            </a:ext>
          </a:extLst>
        </xdr:cNvPr>
        <xdr:cNvGrpSpPr>
          <a:grpSpLocks/>
        </xdr:cNvGrpSpPr>
      </xdr:nvGrpSpPr>
      <xdr:grpSpPr bwMode="auto">
        <a:xfrm>
          <a:off x="4724400" y="1066800"/>
          <a:ext cx="3683000" cy="698500"/>
          <a:chOff x="6233447" y="1238250"/>
          <a:chExt cx="2830265" cy="704850"/>
        </a:xfrm>
      </xdr:grpSpPr>
      <xdr:grpSp>
        <xdr:nvGrpSpPr>
          <xdr:cNvPr id="1044532" name="Gruppo 24">
            <a:extLst>
              <a:ext uri="{FF2B5EF4-FFF2-40B4-BE49-F238E27FC236}">
                <a16:creationId xmlns:a16="http://schemas.microsoft.com/office/drawing/2014/main" id="{097BE664-1C1C-25FB-D39C-13FCA6A4FD5B}"/>
              </a:ext>
            </a:extLst>
          </xdr:cNvPr>
          <xdr:cNvGrpSpPr>
            <a:grpSpLocks/>
          </xdr:cNvGrpSpPr>
        </xdr:nvGrpSpPr>
        <xdr:grpSpPr bwMode="auto">
          <a:xfrm>
            <a:off x="7188657" y="1638300"/>
            <a:ext cx="1875055" cy="304800"/>
            <a:chOff x="10005989" y="2011242"/>
            <a:chExt cx="2194216" cy="323558"/>
          </a:xfrm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1D5E0711-8343-4F8E-30FA-23813DE82C69}"/>
                </a:ext>
              </a:extLst>
            </xdr:cNvPr>
            <xdr:cNvSpPr/>
          </xdr:nvSpPr>
          <xdr:spPr>
            <a:xfrm>
              <a:off x="11412173" y="2008301"/>
              <a:ext cx="788032" cy="326499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anchor="ctr"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8DBB0191-AB0F-514F-C627-39004D1C9C6A}"/>
                </a:ext>
              </a:extLst>
            </xdr:cNvPr>
            <xdr:cNvSpPr/>
          </xdr:nvSpPr>
          <xdr:spPr>
            <a:xfrm>
              <a:off x="10007422" y="2049113"/>
              <a:ext cx="1518959" cy="108833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A1995FEF-C53D-939C-BAD1-5419AF60A52E}"/>
              </a:ext>
            </a:extLst>
          </xdr:cNvPr>
          <xdr:cNvGraphicFramePr/>
        </xdr:nvGraphicFramePr>
        <xdr:xfrm>
          <a:off x="6233447" y="1238250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0</xdr:col>
      <xdr:colOff>88900</xdr:colOff>
      <xdr:row>2</xdr:row>
      <xdr:rowOff>0</xdr:rowOff>
    </xdr:from>
    <xdr:to>
      <xdr:col>2</xdr:col>
      <xdr:colOff>1355616</xdr:colOff>
      <xdr:row>3</xdr:row>
      <xdr:rowOff>57150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59A166CD-CAF1-F6FF-6B8E-633E0CEA7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19050</xdr:colOff>
      <xdr:row>5</xdr:row>
      <xdr:rowOff>85725</xdr:rowOff>
    </xdr:from>
    <xdr:to>
      <xdr:col>2</xdr:col>
      <xdr:colOff>1149350</xdr:colOff>
      <xdr:row>5</xdr:row>
      <xdr:rowOff>285750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72164433-F330-116F-CA51-8D481098522D}"/>
            </a:ext>
          </a:extLst>
        </xdr:cNvPr>
        <xdr:cNvSpPr/>
      </xdr:nvSpPr>
      <xdr:spPr>
        <a:xfrm>
          <a:off x="1238250" y="1381125"/>
          <a:ext cx="590550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9525</xdr:colOff>
      <xdr:row>13</xdr:row>
      <xdr:rowOff>47625</xdr:rowOff>
    </xdr:from>
    <xdr:to>
      <xdr:col>2</xdr:col>
      <xdr:colOff>1139825</xdr:colOff>
      <xdr:row>13</xdr:row>
      <xdr:rowOff>247650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ABB6926D-1DCE-7D62-88E1-C7C990FEBB92}"/>
            </a:ext>
          </a:extLst>
        </xdr:cNvPr>
        <xdr:cNvSpPr/>
      </xdr:nvSpPr>
      <xdr:spPr>
        <a:xfrm>
          <a:off x="1228725" y="3705225"/>
          <a:ext cx="600075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17</xdr:row>
      <xdr:rowOff>95250</xdr:rowOff>
    </xdr:from>
    <xdr:to>
      <xdr:col>2</xdr:col>
      <xdr:colOff>1149350</xdr:colOff>
      <xdr:row>18</xdr:row>
      <xdr:rowOff>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CD72A339-249C-1F7B-AA2C-906B100457B9}"/>
            </a:ext>
          </a:extLst>
        </xdr:cNvPr>
        <xdr:cNvSpPr/>
      </xdr:nvSpPr>
      <xdr:spPr>
        <a:xfrm>
          <a:off x="1238250" y="4933950"/>
          <a:ext cx="590550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38100</xdr:colOff>
      <xdr:row>22</xdr:row>
      <xdr:rowOff>95250</xdr:rowOff>
    </xdr:from>
    <xdr:to>
      <xdr:col>2</xdr:col>
      <xdr:colOff>1181100</xdr:colOff>
      <xdr:row>23</xdr:row>
      <xdr:rowOff>0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14FF24F0-6DC1-8906-FB6D-AEE5424E015F}"/>
            </a:ext>
          </a:extLst>
        </xdr:cNvPr>
        <xdr:cNvSpPr/>
      </xdr:nvSpPr>
      <xdr:spPr>
        <a:xfrm>
          <a:off x="1257300" y="6410325"/>
          <a:ext cx="571500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25</xdr:row>
      <xdr:rowOff>85725</xdr:rowOff>
    </xdr:from>
    <xdr:to>
      <xdr:col>2</xdr:col>
      <xdr:colOff>1171575</xdr:colOff>
      <xdr:row>25</xdr:row>
      <xdr:rowOff>285750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8B3AF480-C4A2-268D-B4ED-EBB3B072EEF1}"/>
            </a:ext>
          </a:extLst>
        </xdr:cNvPr>
        <xdr:cNvSpPr/>
      </xdr:nvSpPr>
      <xdr:spPr>
        <a:xfrm>
          <a:off x="1247775" y="7286625"/>
          <a:ext cx="581025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28</xdr:row>
      <xdr:rowOff>85725</xdr:rowOff>
    </xdr:from>
    <xdr:to>
      <xdr:col>2</xdr:col>
      <xdr:colOff>1149350</xdr:colOff>
      <xdr:row>28</xdr:row>
      <xdr:rowOff>285750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A8F6D47A-4E6C-FA92-DB7B-F96A28A2E83F}"/>
            </a:ext>
          </a:extLst>
        </xdr:cNvPr>
        <xdr:cNvSpPr/>
      </xdr:nvSpPr>
      <xdr:spPr>
        <a:xfrm>
          <a:off x="1238250" y="8172450"/>
          <a:ext cx="590550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31</xdr:row>
      <xdr:rowOff>76200</xdr:rowOff>
    </xdr:from>
    <xdr:to>
      <xdr:col>2</xdr:col>
      <xdr:colOff>1149350</xdr:colOff>
      <xdr:row>31</xdr:row>
      <xdr:rowOff>276225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DE485C45-49D5-8558-359D-519DB85BA3AC}"/>
            </a:ext>
          </a:extLst>
        </xdr:cNvPr>
        <xdr:cNvSpPr/>
      </xdr:nvSpPr>
      <xdr:spPr>
        <a:xfrm>
          <a:off x="1238250" y="8972550"/>
          <a:ext cx="590550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9525</xdr:colOff>
      <xdr:row>33</xdr:row>
      <xdr:rowOff>76200</xdr:rowOff>
    </xdr:from>
    <xdr:to>
      <xdr:col>2</xdr:col>
      <xdr:colOff>1139825</xdr:colOff>
      <xdr:row>33</xdr:row>
      <xdr:rowOff>276225</xdr:rowOff>
    </xdr:to>
    <xdr:sp macro="" textlink="">
      <xdr:nvSpPr>
        <xdr:cNvPr id="15" name="Freccia a destra 14">
          <a:extLst>
            <a:ext uri="{FF2B5EF4-FFF2-40B4-BE49-F238E27FC236}">
              <a16:creationId xmlns:a16="http://schemas.microsoft.com/office/drawing/2014/main" id="{94751FC2-88B3-B25F-B71C-6337A690A353}"/>
            </a:ext>
          </a:extLst>
        </xdr:cNvPr>
        <xdr:cNvSpPr/>
      </xdr:nvSpPr>
      <xdr:spPr>
        <a:xfrm>
          <a:off x="1228725" y="9563100"/>
          <a:ext cx="600075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4</xdr:col>
      <xdr:colOff>717550</xdr:colOff>
      <xdr:row>0</xdr:row>
      <xdr:rowOff>44450</xdr:rowOff>
    </xdr:from>
    <xdr:to>
      <xdr:col>7</xdr:col>
      <xdr:colOff>53296</xdr:colOff>
      <xdr:row>0</xdr:row>
      <xdr:rowOff>447993</xdr:rowOff>
    </xdr:to>
    <xdr:sp macro="" textlink="">
      <xdr:nvSpPr>
        <xdr:cNvPr id="17" name="Freccia a destra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4689689-6787-8DB3-D2AC-CB5E8A9B0BAD}"/>
            </a:ext>
          </a:extLst>
        </xdr:cNvPr>
        <xdr:cNvSpPr/>
      </xdr:nvSpPr>
      <xdr:spPr bwMode="auto">
        <a:xfrm>
          <a:off x="6334125" y="57150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1498600</xdr:colOff>
      <xdr:row>2</xdr:row>
      <xdr:rowOff>215900</xdr:rowOff>
    </xdr:from>
    <xdr:to>
      <xdr:col>7</xdr:col>
      <xdr:colOff>0</xdr:colOff>
      <xdr:row>3</xdr:row>
      <xdr:rowOff>203200</xdr:rowOff>
    </xdr:to>
    <xdr:grpSp>
      <xdr:nvGrpSpPr>
        <xdr:cNvPr id="1045545" name="Gruppo 1">
          <a:extLst>
            <a:ext uri="{FF2B5EF4-FFF2-40B4-BE49-F238E27FC236}">
              <a16:creationId xmlns:a16="http://schemas.microsoft.com/office/drawing/2014/main" id="{8F06550B-52DA-5D35-A676-EA1CED93700C}"/>
            </a:ext>
          </a:extLst>
        </xdr:cNvPr>
        <xdr:cNvGrpSpPr>
          <a:grpSpLocks/>
        </xdr:cNvGrpSpPr>
      </xdr:nvGrpSpPr>
      <xdr:grpSpPr bwMode="auto">
        <a:xfrm>
          <a:off x="4749800" y="1104900"/>
          <a:ext cx="3530600" cy="647700"/>
          <a:chOff x="6323583" y="1285875"/>
          <a:chExt cx="2740132" cy="657226"/>
        </a:xfrm>
      </xdr:grpSpPr>
      <xdr:grpSp>
        <xdr:nvGrpSpPr>
          <xdr:cNvPr id="1045556" name="Gruppo 24">
            <a:extLst>
              <a:ext uri="{FF2B5EF4-FFF2-40B4-BE49-F238E27FC236}">
                <a16:creationId xmlns:a16="http://schemas.microsoft.com/office/drawing/2014/main" id="{A33C088F-3514-C4A8-7263-EFEA83312BE2}"/>
              </a:ext>
            </a:extLst>
          </xdr:cNvPr>
          <xdr:cNvGrpSpPr>
            <a:grpSpLocks/>
          </xdr:cNvGrpSpPr>
        </xdr:nvGrpSpPr>
        <xdr:grpSpPr bwMode="auto">
          <a:xfrm>
            <a:off x="7188657" y="1638301"/>
            <a:ext cx="1875053" cy="304800"/>
            <a:chOff x="10005989" y="2011243"/>
            <a:chExt cx="2194214" cy="323558"/>
          </a:xfrm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B851F39B-059C-3E5A-9EC9-1F09DB012893}"/>
                </a:ext>
              </a:extLst>
            </xdr:cNvPr>
            <xdr:cNvSpPr/>
          </xdr:nvSpPr>
          <xdr:spPr>
            <a:xfrm>
              <a:off x="11415875" y="2006484"/>
              <a:ext cx="784334" cy="328317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03C3D8BB-4E37-0627-0322-52AB3CF3968E}"/>
                </a:ext>
              </a:extLst>
            </xdr:cNvPr>
            <xdr:cNvSpPr/>
          </xdr:nvSpPr>
          <xdr:spPr>
            <a:xfrm>
              <a:off x="10008687" y="2047524"/>
              <a:ext cx="1522530" cy="109439"/>
            </a:xfrm>
            <a:prstGeom prst="rightArrow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DF070192-3944-1AB5-57C0-823F43889FCB}"/>
              </a:ext>
            </a:extLst>
          </xdr:cNvPr>
          <xdr:cNvGraphicFramePr/>
        </xdr:nvGraphicFramePr>
        <xdr:xfrm>
          <a:off x="6323583" y="1285875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1</xdr:col>
      <xdr:colOff>9525</xdr:colOff>
      <xdr:row>2</xdr:row>
      <xdr:rowOff>38100</xdr:rowOff>
    </xdr:from>
    <xdr:to>
      <xdr:col>2</xdr:col>
      <xdr:colOff>1387735</xdr:colOff>
      <xdr:row>3</xdr:row>
      <xdr:rowOff>82661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3D1615AA-E3B1-D33E-70A3-1842EE187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41275</xdr:colOff>
      <xdr:row>5</xdr:row>
      <xdr:rowOff>47625</xdr:rowOff>
    </xdr:from>
    <xdr:to>
      <xdr:col>2</xdr:col>
      <xdr:colOff>1171575</xdr:colOff>
      <xdr:row>5</xdr:row>
      <xdr:rowOff>247650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BC6F029C-FED4-8357-98A7-C58BA5894F4B}"/>
            </a:ext>
          </a:extLst>
        </xdr:cNvPr>
        <xdr:cNvSpPr/>
      </xdr:nvSpPr>
      <xdr:spPr>
        <a:xfrm>
          <a:off x="1247775" y="1276350"/>
          <a:ext cx="581025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13</xdr:row>
      <xdr:rowOff>9525</xdr:rowOff>
    </xdr:from>
    <xdr:to>
      <xdr:col>2</xdr:col>
      <xdr:colOff>1149350</xdr:colOff>
      <xdr:row>13</xdr:row>
      <xdr:rowOff>209550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16D51038-5E5B-FEE7-A2B2-67FAFE918084}"/>
            </a:ext>
          </a:extLst>
        </xdr:cNvPr>
        <xdr:cNvSpPr/>
      </xdr:nvSpPr>
      <xdr:spPr>
        <a:xfrm>
          <a:off x="1238250" y="3600450"/>
          <a:ext cx="590550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17</xdr:row>
      <xdr:rowOff>57150</xdr:rowOff>
    </xdr:from>
    <xdr:to>
      <xdr:col>2</xdr:col>
      <xdr:colOff>1171575</xdr:colOff>
      <xdr:row>17</xdr:row>
      <xdr:rowOff>270510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F3BB36FD-5395-B9EE-8F80-68827E1DDB7F}"/>
            </a:ext>
          </a:extLst>
        </xdr:cNvPr>
        <xdr:cNvSpPr/>
      </xdr:nvSpPr>
      <xdr:spPr>
        <a:xfrm>
          <a:off x="1247775" y="4829175"/>
          <a:ext cx="581025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47625</xdr:colOff>
      <xdr:row>22</xdr:row>
      <xdr:rowOff>57150</xdr:rowOff>
    </xdr:from>
    <xdr:to>
      <xdr:col>2</xdr:col>
      <xdr:colOff>1177925</xdr:colOff>
      <xdr:row>22</xdr:row>
      <xdr:rowOff>270510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A777BA91-24C6-E208-AA20-94B51343F5C1}"/>
            </a:ext>
          </a:extLst>
        </xdr:cNvPr>
        <xdr:cNvSpPr/>
      </xdr:nvSpPr>
      <xdr:spPr>
        <a:xfrm>
          <a:off x="1266825" y="6305550"/>
          <a:ext cx="561975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38100</xdr:colOff>
      <xdr:row>25</xdr:row>
      <xdr:rowOff>47625</xdr:rowOff>
    </xdr:from>
    <xdr:to>
      <xdr:col>2</xdr:col>
      <xdr:colOff>1168400</xdr:colOff>
      <xdr:row>25</xdr:row>
      <xdr:rowOff>247650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7C15A9E4-0DD4-8939-FC67-383C832730AA}"/>
            </a:ext>
          </a:extLst>
        </xdr:cNvPr>
        <xdr:cNvSpPr/>
      </xdr:nvSpPr>
      <xdr:spPr>
        <a:xfrm>
          <a:off x="1257300" y="7181850"/>
          <a:ext cx="571500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28</xdr:row>
      <xdr:rowOff>47625</xdr:rowOff>
    </xdr:from>
    <xdr:to>
      <xdr:col>2</xdr:col>
      <xdr:colOff>1171575</xdr:colOff>
      <xdr:row>28</xdr:row>
      <xdr:rowOff>247650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A32E1DC9-AA4B-DF04-AFFA-B924A2FABC1F}"/>
            </a:ext>
          </a:extLst>
        </xdr:cNvPr>
        <xdr:cNvSpPr/>
      </xdr:nvSpPr>
      <xdr:spPr>
        <a:xfrm>
          <a:off x="1247775" y="8067675"/>
          <a:ext cx="581025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31</xdr:row>
      <xdr:rowOff>38100</xdr:rowOff>
    </xdr:from>
    <xdr:to>
      <xdr:col>2</xdr:col>
      <xdr:colOff>1171575</xdr:colOff>
      <xdr:row>31</xdr:row>
      <xdr:rowOff>238125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E765D01B-DABB-DD57-4636-670EFC8CFD8B}"/>
            </a:ext>
          </a:extLst>
        </xdr:cNvPr>
        <xdr:cNvSpPr/>
      </xdr:nvSpPr>
      <xdr:spPr>
        <a:xfrm>
          <a:off x="1247775" y="8943975"/>
          <a:ext cx="581025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33</xdr:row>
      <xdr:rowOff>38100</xdr:rowOff>
    </xdr:from>
    <xdr:to>
      <xdr:col>2</xdr:col>
      <xdr:colOff>1149350</xdr:colOff>
      <xdr:row>33</xdr:row>
      <xdr:rowOff>238125</xdr:rowOff>
    </xdr:to>
    <xdr:sp macro="" textlink="">
      <xdr:nvSpPr>
        <xdr:cNvPr id="15" name="Freccia a destra 14">
          <a:extLst>
            <a:ext uri="{FF2B5EF4-FFF2-40B4-BE49-F238E27FC236}">
              <a16:creationId xmlns:a16="http://schemas.microsoft.com/office/drawing/2014/main" id="{55102709-1FF1-8290-E906-5258700BCA3D}"/>
            </a:ext>
          </a:extLst>
        </xdr:cNvPr>
        <xdr:cNvSpPr/>
      </xdr:nvSpPr>
      <xdr:spPr>
        <a:xfrm>
          <a:off x="1238250" y="9534525"/>
          <a:ext cx="590550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4</xdr:col>
      <xdr:colOff>698500</xdr:colOff>
      <xdr:row>0</xdr:row>
      <xdr:rowOff>66675</xdr:rowOff>
    </xdr:from>
    <xdr:to>
      <xdr:col>7</xdr:col>
      <xdr:colOff>53728</xdr:colOff>
      <xdr:row>0</xdr:row>
      <xdr:rowOff>457200</xdr:rowOff>
    </xdr:to>
    <xdr:sp macro="" textlink="">
      <xdr:nvSpPr>
        <xdr:cNvPr id="16" name="Freccia a destra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6C140D8-0759-7334-81AD-26D80DA83CEC}"/>
            </a:ext>
          </a:extLst>
        </xdr:cNvPr>
        <xdr:cNvSpPr/>
      </xdr:nvSpPr>
      <xdr:spPr bwMode="auto">
        <a:xfrm>
          <a:off x="6229350" y="66675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1444623</xdr:colOff>
      <xdr:row>2</xdr:row>
      <xdr:rowOff>276225</xdr:rowOff>
    </xdr:from>
    <xdr:to>
      <xdr:col>6</xdr:col>
      <xdr:colOff>657218</xdr:colOff>
      <xdr:row>3</xdr:row>
      <xdr:rowOff>190501</xdr:rowOff>
    </xdr:to>
    <xdr:grpSp>
      <xdr:nvGrpSpPr>
        <xdr:cNvPr id="18" name="Gruppo 1">
          <a:extLst>
            <a:ext uri="{FF2B5EF4-FFF2-40B4-BE49-F238E27FC236}">
              <a16:creationId xmlns:a16="http://schemas.microsoft.com/office/drawing/2014/main" id="{987EBA5A-323D-9783-DB75-C8BEB56926C2}"/>
            </a:ext>
          </a:extLst>
        </xdr:cNvPr>
        <xdr:cNvGrpSpPr/>
      </xdr:nvGrpSpPr>
      <xdr:grpSpPr>
        <a:xfrm>
          <a:off x="4683123" y="1165225"/>
          <a:ext cx="3505195" cy="638176"/>
          <a:chOff x="6296541" y="1304925"/>
          <a:chExt cx="2767169" cy="638176"/>
        </a:xfrm>
        <a:solidFill>
          <a:schemeClr val="lt1">
            <a:hueOff val="0"/>
            <a:satOff val="0"/>
            <a:lumOff val="0"/>
          </a:schemeClr>
        </a:solidFill>
      </xdr:grpSpPr>
      <xdr:grpSp>
        <xdr:nvGrpSpPr>
          <xdr:cNvPr id="17" name="Gruppo 24">
            <a:extLst>
              <a:ext uri="{FF2B5EF4-FFF2-40B4-BE49-F238E27FC236}">
                <a16:creationId xmlns:a16="http://schemas.microsoft.com/office/drawing/2014/main" id="{C82B20E4-24DE-8FB6-6FF4-CD45E3B8CE9D}"/>
              </a:ext>
            </a:extLst>
          </xdr:cNvPr>
          <xdr:cNvGrpSpPr/>
        </xdr:nvGrpSpPr>
        <xdr:grpSpPr>
          <a:xfrm>
            <a:off x="7839555" y="1651000"/>
            <a:ext cx="2129471" cy="304800"/>
            <a:chOff x="10005989" y="2011243"/>
            <a:chExt cx="2194214" cy="323558"/>
          </a:xfrm>
          <a:grpFill/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C14B9B66-FE8C-D27F-0435-5A9B865E69D8}"/>
                </a:ext>
              </a:extLst>
            </xdr:cNvPr>
            <xdr:cNvSpPr/>
          </xdr:nvSpPr>
          <xdr:spPr>
            <a:xfrm>
              <a:off x="11414041" y="2011243"/>
              <a:ext cx="786162" cy="323558"/>
            </a:xfrm>
            <a:prstGeom prst="roundRect">
              <a:avLst>
                <a:gd name="adj" fmla="val 10000"/>
              </a:avLst>
            </a:prstGeom>
            <a:grpFill/>
            <a:ln>
              <a:solidFill>
                <a:schemeClr val="bg2">
                  <a:lumMod val="25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7E204BAA-9D81-55B8-FCA7-0528DCD155F1}"/>
                </a:ext>
              </a:extLst>
            </xdr:cNvPr>
            <xdr:cNvSpPr/>
          </xdr:nvSpPr>
          <xdr:spPr>
            <a:xfrm>
              <a:off x="10005989" y="2051688"/>
              <a:ext cx="1525389" cy="107853"/>
            </a:xfrm>
            <a:prstGeom prst="rightArrow">
              <a:avLst/>
            </a:prstGeom>
            <a:grpFill/>
            <a:ln>
              <a:solidFill>
                <a:schemeClr val="bg2">
                  <a:lumMod val="25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8B9F500F-F5BF-8497-6B94-705186C62215}"/>
              </a:ext>
            </a:extLst>
          </xdr:cNvPr>
          <xdr:cNvGraphicFramePr/>
        </xdr:nvGraphicFramePr>
        <xdr:xfrm>
          <a:off x="6296541" y="1304925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0</xdr:col>
      <xdr:colOff>79375</xdr:colOff>
      <xdr:row>2</xdr:row>
      <xdr:rowOff>47625</xdr:rowOff>
    </xdr:from>
    <xdr:to>
      <xdr:col>2</xdr:col>
      <xdr:colOff>1364919</xdr:colOff>
      <xdr:row>3</xdr:row>
      <xdr:rowOff>9525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14C59DD8-B24B-B82E-2930-97B18D32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41275</xdr:colOff>
      <xdr:row>5</xdr:row>
      <xdr:rowOff>47625</xdr:rowOff>
    </xdr:from>
    <xdr:to>
      <xdr:col>2</xdr:col>
      <xdr:colOff>1171575</xdr:colOff>
      <xdr:row>5</xdr:row>
      <xdr:rowOff>247650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BC681400-1ECE-0D49-E206-B5FD1493AC7A}"/>
            </a:ext>
          </a:extLst>
        </xdr:cNvPr>
        <xdr:cNvSpPr/>
      </xdr:nvSpPr>
      <xdr:spPr>
        <a:xfrm>
          <a:off x="1247775" y="1333500"/>
          <a:ext cx="581025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13</xdr:row>
      <xdr:rowOff>9525</xdr:rowOff>
    </xdr:from>
    <xdr:to>
      <xdr:col>2</xdr:col>
      <xdr:colOff>1149350</xdr:colOff>
      <xdr:row>13</xdr:row>
      <xdr:rowOff>209550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A4CE1361-C981-5AD9-8B18-BDC877699582}"/>
            </a:ext>
          </a:extLst>
        </xdr:cNvPr>
        <xdr:cNvSpPr/>
      </xdr:nvSpPr>
      <xdr:spPr>
        <a:xfrm>
          <a:off x="1238250" y="3657600"/>
          <a:ext cx="590550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17</xdr:row>
      <xdr:rowOff>57150</xdr:rowOff>
    </xdr:from>
    <xdr:to>
      <xdr:col>2</xdr:col>
      <xdr:colOff>1171575</xdr:colOff>
      <xdr:row>17</xdr:row>
      <xdr:rowOff>270510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C92B5883-E920-9EC5-E663-0A5DC5B57E95}"/>
            </a:ext>
          </a:extLst>
        </xdr:cNvPr>
        <xdr:cNvSpPr/>
      </xdr:nvSpPr>
      <xdr:spPr>
        <a:xfrm>
          <a:off x="1247775" y="4886325"/>
          <a:ext cx="581025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47625</xdr:colOff>
      <xdr:row>22</xdr:row>
      <xdr:rowOff>57150</xdr:rowOff>
    </xdr:from>
    <xdr:to>
      <xdr:col>2</xdr:col>
      <xdr:colOff>1177925</xdr:colOff>
      <xdr:row>22</xdr:row>
      <xdr:rowOff>270510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E7192F08-5BC3-8EE6-EB3B-F36CBF3517E2}"/>
            </a:ext>
          </a:extLst>
        </xdr:cNvPr>
        <xdr:cNvSpPr/>
      </xdr:nvSpPr>
      <xdr:spPr>
        <a:xfrm>
          <a:off x="1266825" y="6362700"/>
          <a:ext cx="561975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38100</xdr:colOff>
      <xdr:row>25</xdr:row>
      <xdr:rowOff>47625</xdr:rowOff>
    </xdr:from>
    <xdr:to>
      <xdr:col>2</xdr:col>
      <xdr:colOff>1168400</xdr:colOff>
      <xdr:row>25</xdr:row>
      <xdr:rowOff>247650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B48D6CB4-9AA0-5D51-C6D2-7045C91994FB}"/>
            </a:ext>
          </a:extLst>
        </xdr:cNvPr>
        <xdr:cNvSpPr/>
      </xdr:nvSpPr>
      <xdr:spPr>
        <a:xfrm>
          <a:off x="1257300" y="7239000"/>
          <a:ext cx="571500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28</xdr:row>
      <xdr:rowOff>47625</xdr:rowOff>
    </xdr:from>
    <xdr:to>
      <xdr:col>2</xdr:col>
      <xdr:colOff>1171575</xdr:colOff>
      <xdr:row>28</xdr:row>
      <xdr:rowOff>247650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52429919-8C4F-2440-21DA-65127EB39FB7}"/>
            </a:ext>
          </a:extLst>
        </xdr:cNvPr>
        <xdr:cNvSpPr/>
      </xdr:nvSpPr>
      <xdr:spPr>
        <a:xfrm>
          <a:off x="1247775" y="8124825"/>
          <a:ext cx="581025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88900</xdr:colOff>
      <xdr:row>31</xdr:row>
      <xdr:rowOff>57150</xdr:rowOff>
    </xdr:from>
    <xdr:to>
      <xdr:col>2</xdr:col>
      <xdr:colOff>1219200</xdr:colOff>
      <xdr:row>31</xdr:row>
      <xdr:rowOff>270510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04BAFA71-E87C-F137-8B6B-A9575FCA82D5}"/>
            </a:ext>
          </a:extLst>
        </xdr:cNvPr>
        <xdr:cNvSpPr/>
      </xdr:nvSpPr>
      <xdr:spPr>
        <a:xfrm>
          <a:off x="1295400" y="9020175"/>
          <a:ext cx="533400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33</xdr:row>
      <xdr:rowOff>38100</xdr:rowOff>
    </xdr:from>
    <xdr:to>
      <xdr:col>2</xdr:col>
      <xdr:colOff>1149350</xdr:colOff>
      <xdr:row>33</xdr:row>
      <xdr:rowOff>238125</xdr:rowOff>
    </xdr:to>
    <xdr:sp macro="" textlink="">
      <xdr:nvSpPr>
        <xdr:cNvPr id="15" name="Freccia a destra 14">
          <a:extLst>
            <a:ext uri="{FF2B5EF4-FFF2-40B4-BE49-F238E27FC236}">
              <a16:creationId xmlns:a16="http://schemas.microsoft.com/office/drawing/2014/main" id="{D8A5BE46-E516-3845-488B-BDE2939D9FF9}"/>
            </a:ext>
          </a:extLst>
        </xdr:cNvPr>
        <xdr:cNvSpPr/>
      </xdr:nvSpPr>
      <xdr:spPr>
        <a:xfrm>
          <a:off x="1238250" y="9591675"/>
          <a:ext cx="590550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4</xdr:col>
      <xdr:colOff>736600</xdr:colOff>
      <xdr:row>0</xdr:row>
      <xdr:rowOff>66675</xdr:rowOff>
    </xdr:from>
    <xdr:to>
      <xdr:col>7</xdr:col>
      <xdr:colOff>53728</xdr:colOff>
      <xdr:row>0</xdr:row>
      <xdr:rowOff>457200</xdr:rowOff>
    </xdr:to>
    <xdr:sp macro="" textlink="">
      <xdr:nvSpPr>
        <xdr:cNvPr id="19" name="Freccia a destra 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4F238AA-AC08-4E76-DCC0-FCCF328E1F41}"/>
            </a:ext>
          </a:extLst>
        </xdr:cNvPr>
        <xdr:cNvSpPr/>
      </xdr:nvSpPr>
      <xdr:spPr bwMode="auto">
        <a:xfrm>
          <a:off x="6238875" y="66675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1498600</xdr:colOff>
      <xdr:row>2</xdr:row>
      <xdr:rowOff>215900</xdr:rowOff>
    </xdr:from>
    <xdr:to>
      <xdr:col>6</xdr:col>
      <xdr:colOff>584200</xdr:colOff>
      <xdr:row>3</xdr:row>
      <xdr:rowOff>203200</xdr:rowOff>
    </xdr:to>
    <xdr:grpSp>
      <xdr:nvGrpSpPr>
        <xdr:cNvPr id="1047593" name="Gruppo 1">
          <a:extLst>
            <a:ext uri="{FF2B5EF4-FFF2-40B4-BE49-F238E27FC236}">
              <a16:creationId xmlns:a16="http://schemas.microsoft.com/office/drawing/2014/main" id="{F2772377-4BF5-870B-8663-CFC68CCFC0C6}"/>
            </a:ext>
          </a:extLst>
        </xdr:cNvPr>
        <xdr:cNvGrpSpPr>
          <a:grpSpLocks/>
        </xdr:cNvGrpSpPr>
      </xdr:nvGrpSpPr>
      <xdr:grpSpPr bwMode="auto">
        <a:xfrm>
          <a:off x="4216400" y="1104900"/>
          <a:ext cx="4000500" cy="711200"/>
          <a:chOff x="6323583" y="1285875"/>
          <a:chExt cx="2675066" cy="647701"/>
        </a:xfrm>
      </xdr:grpSpPr>
      <xdr:grpSp>
        <xdr:nvGrpSpPr>
          <xdr:cNvPr id="1047604" name="Gruppo 24">
            <a:extLst>
              <a:ext uri="{FF2B5EF4-FFF2-40B4-BE49-F238E27FC236}">
                <a16:creationId xmlns:a16="http://schemas.microsoft.com/office/drawing/2014/main" id="{6C4B2C0B-78BC-31F2-F210-DD65E444F1F2}"/>
              </a:ext>
            </a:extLst>
          </xdr:cNvPr>
          <xdr:cNvGrpSpPr>
            <a:grpSpLocks/>
          </xdr:cNvGrpSpPr>
        </xdr:nvGrpSpPr>
        <xdr:grpSpPr bwMode="auto">
          <a:xfrm>
            <a:off x="7188656" y="1628776"/>
            <a:ext cx="1809993" cy="304800"/>
            <a:chOff x="10005989" y="2001132"/>
            <a:chExt cx="2118080" cy="323558"/>
          </a:xfrm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4769A200-6765-55AA-1C65-E2A468B8638A}"/>
                </a:ext>
              </a:extLst>
            </xdr:cNvPr>
            <xdr:cNvSpPr/>
          </xdr:nvSpPr>
          <xdr:spPr>
            <a:xfrm>
              <a:off x="11438362" y="2005465"/>
              <a:ext cx="685707" cy="319225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3">
                  <a:lumMod val="60000"/>
                  <a:lumOff val="40000"/>
                </a:schemeClr>
              </a:solidFill>
            </a:ln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anchor="ctr"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D2E2451F-54A6-5032-4572-8174FB74FA5C}"/>
                </a:ext>
              </a:extLst>
            </xdr:cNvPr>
            <xdr:cNvSpPr/>
          </xdr:nvSpPr>
          <xdr:spPr>
            <a:xfrm>
              <a:off x="10007322" y="2054577"/>
              <a:ext cx="1520481" cy="110501"/>
            </a:xfrm>
            <a:prstGeom prst="rightArrow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3E1AD354-6EBE-B9EA-F470-5CC7EB189FD1}"/>
              </a:ext>
            </a:extLst>
          </xdr:cNvPr>
          <xdr:cNvGraphicFramePr/>
        </xdr:nvGraphicFramePr>
        <xdr:xfrm>
          <a:off x="6323583" y="1285875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2</xdr:col>
      <xdr:colOff>600075</xdr:colOff>
      <xdr:row>5</xdr:row>
      <xdr:rowOff>57150</xdr:rowOff>
    </xdr:from>
    <xdr:to>
      <xdr:col>2</xdr:col>
      <xdr:colOff>1730375</xdr:colOff>
      <xdr:row>5</xdr:row>
      <xdr:rowOff>270510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5C03C112-F2E6-49BE-FC18-367D95B4182F}"/>
            </a:ext>
          </a:extLst>
        </xdr:cNvPr>
        <xdr:cNvSpPr/>
      </xdr:nvSpPr>
      <xdr:spPr>
        <a:xfrm>
          <a:off x="1743075" y="1419225"/>
          <a:ext cx="85725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577850</xdr:colOff>
      <xdr:row>13</xdr:row>
      <xdr:rowOff>19050</xdr:rowOff>
    </xdr:from>
    <xdr:to>
      <xdr:col>2</xdr:col>
      <xdr:colOff>1708150</xdr:colOff>
      <xdr:row>13</xdr:row>
      <xdr:rowOff>232410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D6968C02-D642-910D-CD3B-3AE2D28C61E3}"/>
            </a:ext>
          </a:extLst>
        </xdr:cNvPr>
        <xdr:cNvSpPr/>
      </xdr:nvSpPr>
      <xdr:spPr>
        <a:xfrm>
          <a:off x="1733550" y="3743325"/>
          <a:ext cx="95250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600075</xdr:colOff>
      <xdr:row>17</xdr:row>
      <xdr:rowOff>66675</xdr:rowOff>
    </xdr:from>
    <xdr:to>
      <xdr:col>2</xdr:col>
      <xdr:colOff>1730375</xdr:colOff>
      <xdr:row>17</xdr:row>
      <xdr:rowOff>266700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B69560A4-BFDF-0556-A71D-17D3CA733F63}"/>
            </a:ext>
          </a:extLst>
        </xdr:cNvPr>
        <xdr:cNvSpPr/>
      </xdr:nvSpPr>
      <xdr:spPr>
        <a:xfrm>
          <a:off x="1743075" y="4972050"/>
          <a:ext cx="85725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619125</xdr:colOff>
      <xdr:row>22</xdr:row>
      <xdr:rowOff>66675</xdr:rowOff>
    </xdr:from>
    <xdr:to>
      <xdr:col>2</xdr:col>
      <xdr:colOff>1749425</xdr:colOff>
      <xdr:row>22</xdr:row>
      <xdr:rowOff>266700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3CEB1416-601B-BD88-3F11-347D24098DC2}"/>
            </a:ext>
          </a:extLst>
        </xdr:cNvPr>
        <xdr:cNvSpPr/>
      </xdr:nvSpPr>
      <xdr:spPr>
        <a:xfrm>
          <a:off x="1762125" y="6448425"/>
          <a:ext cx="66675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609600</xdr:colOff>
      <xdr:row>25</xdr:row>
      <xdr:rowOff>57150</xdr:rowOff>
    </xdr:from>
    <xdr:to>
      <xdr:col>2</xdr:col>
      <xdr:colOff>1739900</xdr:colOff>
      <xdr:row>25</xdr:row>
      <xdr:rowOff>270510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B92FCDDB-E481-6D74-63F0-2393F83D6572}"/>
            </a:ext>
          </a:extLst>
        </xdr:cNvPr>
        <xdr:cNvSpPr/>
      </xdr:nvSpPr>
      <xdr:spPr>
        <a:xfrm>
          <a:off x="1752600" y="7324725"/>
          <a:ext cx="76200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600075</xdr:colOff>
      <xdr:row>28</xdr:row>
      <xdr:rowOff>57150</xdr:rowOff>
    </xdr:from>
    <xdr:to>
      <xdr:col>2</xdr:col>
      <xdr:colOff>1730375</xdr:colOff>
      <xdr:row>28</xdr:row>
      <xdr:rowOff>270510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A9F7D6C7-4091-8BE6-472F-6B4A8B587B0A}"/>
            </a:ext>
          </a:extLst>
        </xdr:cNvPr>
        <xdr:cNvSpPr/>
      </xdr:nvSpPr>
      <xdr:spPr>
        <a:xfrm>
          <a:off x="1743075" y="8210550"/>
          <a:ext cx="85725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600075</xdr:colOff>
      <xdr:row>31</xdr:row>
      <xdr:rowOff>47625</xdr:rowOff>
    </xdr:from>
    <xdr:to>
      <xdr:col>2</xdr:col>
      <xdr:colOff>1730375</xdr:colOff>
      <xdr:row>31</xdr:row>
      <xdr:rowOff>247650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7CA1878E-C7C6-C75B-F0A4-3BD5D9B5461D}"/>
            </a:ext>
          </a:extLst>
        </xdr:cNvPr>
        <xdr:cNvSpPr/>
      </xdr:nvSpPr>
      <xdr:spPr>
        <a:xfrm>
          <a:off x="1743075" y="9086850"/>
          <a:ext cx="85725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577850</xdr:colOff>
      <xdr:row>33</xdr:row>
      <xdr:rowOff>47625</xdr:rowOff>
    </xdr:from>
    <xdr:to>
      <xdr:col>2</xdr:col>
      <xdr:colOff>1708150</xdr:colOff>
      <xdr:row>33</xdr:row>
      <xdr:rowOff>247650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4EA019FD-3AD5-589A-1DA5-FED8A17B4E98}"/>
            </a:ext>
          </a:extLst>
        </xdr:cNvPr>
        <xdr:cNvSpPr/>
      </xdr:nvSpPr>
      <xdr:spPr>
        <a:xfrm>
          <a:off x="1733550" y="9677400"/>
          <a:ext cx="95250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0</xdr:col>
      <xdr:colOff>79375</xdr:colOff>
      <xdr:row>2</xdr:row>
      <xdr:rowOff>0</xdr:rowOff>
    </xdr:from>
    <xdr:to>
      <xdr:col>2</xdr:col>
      <xdr:colOff>1346074</xdr:colOff>
      <xdr:row>3</xdr:row>
      <xdr:rowOff>57150</xdr:rowOff>
    </xdr:to>
    <xdr:graphicFrame macro="">
      <xdr:nvGraphicFramePr>
        <xdr:cNvPr id="15" name="Diagramma 14">
          <a:extLst>
            <a:ext uri="{FF2B5EF4-FFF2-40B4-BE49-F238E27FC236}">
              <a16:creationId xmlns:a16="http://schemas.microsoft.com/office/drawing/2014/main" id="{60BC3650-381B-DECD-97E5-4DDA24BA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4</xdr:col>
      <xdr:colOff>993775</xdr:colOff>
      <xdr:row>0</xdr:row>
      <xdr:rowOff>66675</xdr:rowOff>
    </xdr:from>
    <xdr:to>
      <xdr:col>7</xdr:col>
      <xdr:colOff>54304</xdr:colOff>
      <xdr:row>0</xdr:row>
      <xdr:rowOff>457200</xdr:rowOff>
    </xdr:to>
    <xdr:sp macro="" textlink="">
      <xdr:nvSpPr>
        <xdr:cNvPr id="17" name="Freccia a destra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A6064C3-7161-6707-5489-CCAADCD4E7C1}"/>
            </a:ext>
          </a:extLst>
        </xdr:cNvPr>
        <xdr:cNvSpPr/>
      </xdr:nvSpPr>
      <xdr:spPr bwMode="auto">
        <a:xfrm>
          <a:off x="6267450" y="66675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21759" name="Rectangle 1">
          <a:extLst>
            <a:ext uri="{FF2B5EF4-FFF2-40B4-BE49-F238E27FC236}">
              <a16:creationId xmlns:a16="http://schemas.microsoft.com/office/drawing/2014/main" id="{5902A3BF-AFA9-87DF-D179-CD1177B8292D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21760" name="Rectangle 1">
          <a:extLst>
            <a:ext uri="{FF2B5EF4-FFF2-40B4-BE49-F238E27FC236}">
              <a16:creationId xmlns:a16="http://schemas.microsoft.com/office/drawing/2014/main" id="{DEF517A1-F1A3-DC27-E5C9-8CA3476E866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021761" name="Rectangle 1">
          <a:extLst>
            <a:ext uri="{FF2B5EF4-FFF2-40B4-BE49-F238E27FC236}">
              <a16:creationId xmlns:a16="http://schemas.microsoft.com/office/drawing/2014/main" id="{0EA994C5-8AF9-836E-8698-78578FB51D2D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021762" name="Rectangle 1">
          <a:extLst>
            <a:ext uri="{FF2B5EF4-FFF2-40B4-BE49-F238E27FC236}">
              <a16:creationId xmlns:a16="http://schemas.microsoft.com/office/drawing/2014/main" id="{A6E215FD-0D92-C44F-05FE-61951511AA24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021763" name="Rectangle 1">
          <a:extLst>
            <a:ext uri="{FF2B5EF4-FFF2-40B4-BE49-F238E27FC236}">
              <a16:creationId xmlns:a16="http://schemas.microsoft.com/office/drawing/2014/main" id="{62B2BC93-D6D8-8D34-1911-CCAF41C07271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021764" name="Rectangle 1">
          <a:extLst>
            <a:ext uri="{FF2B5EF4-FFF2-40B4-BE49-F238E27FC236}">
              <a16:creationId xmlns:a16="http://schemas.microsoft.com/office/drawing/2014/main" id="{D4278EB2-11DD-6A52-100B-4CB47DC924BE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021765" name="Rectangle 1">
          <a:extLst>
            <a:ext uri="{FF2B5EF4-FFF2-40B4-BE49-F238E27FC236}">
              <a16:creationId xmlns:a16="http://schemas.microsoft.com/office/drawing/2014/main" id="{E129445D-AC10-395C-85DE-9653DF2B49D5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21766" name="Rectangle 1025">
          <a:extLst>
            <a:ext uri="{FF2B5EF4-FFF2-40B4-BE49-F238E27FC236}">
              <a16:creationId xmlns:a16="http://schemas.microsoft.com/office/drawing/2014/main" id="{99C80C3D-E3A4-A9FB-020E-17327323119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21767" name="Rectangle 1025">
          <a:extLst>
            <a:ext uri="{FF2B5EF4-FFF2-40B4-BE49-F238E27FC236}">
              <a16:creationId xmlns:a16="http://schemas.microsoft.com/office/drawing/2014/main" id="{99D22E29-2638-DB0C-5C1D-E5035C6867D2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21768" name="Rectangle 1025">
          <a:extLst>
            <a:ext uri="{FF2B5EF4-FFF2-40B4-BE49-F238E27FC236}">
              <a16:creationId xmlns:a16="http://schemas.microsoft.com/office/drawing/2014/main" id="{9E234D45-C3C0-8C3D-E813-7EE1F786E0AF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21769" name="Rectangle 1025">
          <a:extLst>
            <a:ext uri="{FF2B5EF4-FFF2-40B4-BE49-F238E27FC236}">
              <a16:creationId xmlns:a16="http://schemas.microsoft.com/office/drawing/2014/main" id="{CB6099A7-65BB-D235-FCFD-0FB3B8F8EBDC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7</xdr:col>
      <xdr:colOff>0</xdr:colOff>
      <xdr:row>80</xdr:row>
      <xdr:rowOff>0</xdr:rowOff>
    </xdr:to>
    <xdr:sp macro="" textlink="">
      <xdr:nvSpPr>
        <xdr:cNvPr id="1021770" name="Rectangle 1025">
          <a:extLst>
            <a:ext uri="{FF2B5EF4-FFF2-40B4-BE49-F238E27FC236}">
              <a16:creationId xmlns:a16="http://schemas.microsoft.com/office/drawing/2014/main" id="{C1CCDB05-CFFE-E91B-B981-66734BB1382E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1021771" name="Rectangle 1025">
          <a:extLst>
            <a:ext uri="{FF2B5EF4-FFF2-40B4-BE49-F238E27FC236}">
              <a16:creationId xmlns:a16="http://schemas.microsoft.com/office/drawing/2014/main" id="{0872AA8E-1294-8A89-F32B-D3169E0B8664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7</xdr:col>
      <xdr:colOff>0</xdr:colOff>
      <xdr:row>112</xdr:row>
      <xdr:rowOff>0</xdr:rowOff>
    </xdr:to>
    <xdr:sp macro="" textlink="">
      <xdr:nvSpPr>
        <xdr:cNvPr id="1021772" name="Rectangle 1025">
          <a:extLst>
            <a:ext uri="{FF2B5EF4-FFF2-40B4-BE49-F238E27FC236}">
              <a16:creationId xmlns:a16="http://schemas.microsoft.com/office/drawing/2014/main" id="{7FF9C744-13DE-644F-76EB-3B1D41B461A2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1009650</xdr:colOff>
      <xdr:row>1</xdr:row>
      <xdr:rowOff>9524</xdr:rowOff>
    </xdr:from>
    <xdr:to>
      <xdr:col>6</xdr:col>
      <xdr:colOff>882661</xdr:colOff>
      <xdr:row>1</xdr:row>
      <xdr:rowOff>349362</xdr:rowOff>
    </xdr:to>
    <xdr:sp macro="" textlink="">
      <xdr:nvSpPr>
        <xdr:cNvPr id="17" name="Freccia a destra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D4AA60-1685-30E7-4A80-A166A8822412}"/>
            </a:ext>
          </a:extLst>
        </xdr:cNvPr>
        <xdr:cNvSpPr/>
      </xdr:nvSpPr>
      <xdr:spPr bwMode="auto">
        <a:xfrm>
          <a:off x="5210175" y="504824"/>
          <a:ext cx="933461" cy="3524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21774" name="Rectangle 1025">
          <a:extLst>
            <a:ext uri="{FF2B5EF4-FFF2-40B4-BE49-F238E27FC236}">
              <a16:creationId xmlns:a16="http://schemas.microsoft.com/office/drawing/2014/main" id="{957775EE-46C4-1C40-4AD5-B90DF9E58581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21775" name="Rectangle 1025">
          <a:extLst>
            <a:ext uri="{FF2B5EF4-FFF2-40B4-BE49-F238E27FC236}">
              <a16:creationId xmlns:a16="http://schemas.microsoft.com/office/drawing/2014/main" id="{9F0C56C0-CE60-BC46-0068-745A32901AE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21776" name="Rectangle 1025">
          <a:extLst>
            <a:ext uri="{FF2B5EF4-FFF2-40B4-BE49-F238E27FC236}">
              <a16:creationId xmlns:a16="http://schemas.microsoft.com/office/drawing/2014/main" id="{CE5CF319-2B66-8AC1-8CC4-D5639D5B1416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21777" name="Rectangle 1025">
          <a:extLst>
            <a:ext uri="{FF2B5EF4-FFF2-40B4-BE49-F238E27FC236}">
              <a16:creationId xmlns:a16="http://schemas.microsoft.com/office/drawing/2014/main" id="{972E7062-5E73-31CC-4774-895E60087C23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7</xdr:col>
      <xdr:colOff>0</xdr:colOff>
      <xdr:row>80</xdr:row>
      <xdr:rowOff>0</xdr:rowOff>
    </xdr:to>
    <xdr:sp macro="" textlink="">
      <xdr:nvSpPr>
        <xdr:cNvPr id="1021778" name="Rectangle 1025">
          <a:extLst>
            <a:ext uri="{FF2B5EF4-FFF2-40B4-BE49-F238E27FC236}">
              <a16:creationId xmlns:a16="http://schemas.microsoft.com/office/drawing/2014/main" id="{CBEA696C-0629-9406-9DE7-007842FE2749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1021779" name="Rectangle 1025">
          <a:extLst>
            <a:ext uri="{FF2B5EF4-FFF2-40B4-BE49-F238E27FC236}">
              <a16:creationId xmlns:a16="http://schemas.microsoft.com/office/drawing/2014/main" id="{00E7060E-1F89-7C44-59EA-88112BC263CF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7</xdr:col>
      <xdr:colOff>0</xdr:colOff>
      <xdr:row>112</xdr:row>
      <xdr:rowOff>0</xdr:rowOff>
    </xdr:to>
    <xdr:sp macro="" textlink="">
      <xdr:nvSpPr>
        <xdr:cNvPr id="1021780" name="Rectangle 1025">
          <a:extLst>
            <a:ext uri="{FF2B5EF4-FFF2-40B4-BE49-F238E27FC236}">
              <a16:creationId xmlns:a16="http://schemas.microsoft.com/office/drawing/2014/main" id="{865FB03E-A6BE-211F-ED9A-32F8B96D15ED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21781" name="Rectangle 1025">
          <a:extLst>
            <a:ext uri="{FF2B5EF4-FFF2-40B4-BE49-F238E27FC236}">
              <a16:creationId xmlns:a16="http://schemas.microsoft.com/office/drawing/2014/main" id="{E061A85B-37A1-89BF-8A26-369DA79B20D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21782" name="Rectangle 1025">
          <a:extLst>
            <a:ext uri="{FF2B5EF4-FFF2-40B4-BE49-F238E27FC236}">
              <a16:creationId xmlns:a16="http://schemas.microsoft.com/office/drawing/2014/main" id="{0E2C490A-E79E-6F1B-7CA5-B542856F9822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21783" name="Rectangle 1025">
          <a:extLst>
            <a:ext uri="{FF2B5EF4-FFF2-40B4-BE49-F238E27FC236}">
              <a16:creationId xmlns:a16="http://schemas.microsoft.com/office/drawing/2014/main" id="{D6F4922A-3904-5CEC-185A-6E09E9E7E085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21784" name="Rectangle 1025">
          <a:extLst>
            <a:ext uri="{FF2B5EF4-FFF2-40B4-BE49-F238E27FC236}">
              <a16:creationId xmlns:a16="http://schemas.microsoft.com/office/drawing/2014/main" id="{ECFBF05F-B24A-24CB-D906-4040079A8DDA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7</xdr:col>
      <xdr:colOff>0</xdr:colOff>
      <xdr:row>80</xdr:row>
      <xdr:rowOff>0</xdr:rowOff>
    </xdr:to>
    <xdr:sp macro="" textlink="">
      <xdr:nvSpPr>
        <xdr:cNvPr id="1021785" name="Rectangle 1025">
          <a:extLst>
            <a:ext uri="{FF2B5EF4-FFF2-40B4-BE49-F238E27FC236}">
              <a16:creationId xmlns:a16="http://schemas.microsoft.com/office/drawing/2014/main" id="{42F54950-F838-32D4-4F76-E7EAAB06A1BD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1021786" name="Rectangle 1025">
          <a:extLst>
            <a:ext uri="{FF2B5EF4-FFF2-40B4-BE49-F238E27FC236}">
              <a16:creationId xmlns:a16="http://schemas.microsoft.com/office/drawing/2014/main" id="{B5890925-40E0-F48E-3A1D-28638CFFF071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7</xdr:col>
      <xdr:colOff>0</xdr:colOff>
      <xdr:row>112</xdr:row>
      <xdr:rowOff>0</xdr:rowOff>
    </xdr:to>
    <xdr:sp macro="" textlink="">
      <xdr:nvSpPr>
        <xdr:cNvPr id="1021787" name="Rectangle 1025">
          <a:extLst>
            <a:ext uri="{FF2B5EF4-FFF2-40B4-BE49-F238E27FC236}">
              <a16:creationId xmlns:a16="http://schemas.microsoft.com/office/drawing/2014/main" id="{CC92FFDE-1E33-CD14-143E-6FC48655A5AF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1460500</xdr:colOff>
      <xdr:row>2</xdr:row>
      <xdr:rowOff>203200</xdr:rowOff>
    </xdr:from>
    <xdr:to>
      <xdr:col>6</xdr:col>
      <xdr:colOff>647700</xdr:colOff>
      <xdr:row>3</xdr:row>
      <xdr:rowOff>190500</xdr:rowOff>
    </xdr:to>
    <xdr:grpSp>
      <xdr:nvGrpSpPr>
        <xdr:cNvPr id="1048617" name="Gruppo 1">
          <a:extLst>
            <a:ext uri="{FF2B5EF4-FFF2-40B4-BE49-F238E27FC236}">
              <a16:creationId xmlns:a16="http://schemas.microsoft.com/office/drawing/2014/main" id="{6D3C7443-EDBF-6699-515D-2B352CBAC279}"/>
            </a:ext>
          </a:extLst>
        </xdr:cNvPr>
        <xdr:cNvGrpSpPr>
          <a:grpSpLocks/>
        </xdr:cNvGrpSpPr>
      </xdr:nvGrpSpPr>
      <xdr:grpSpPr bwMode="auto">
        <a:xfrm>
          <a:off x="4152900" y="1092200"/>
          <a:ext cx="4051300" cy="647700"/>
          <a:chOff x="6323583" y="1285875"/>
          <a:chExt cx="2602767" cy="657226"/>
        </a:xfrm>
      </xdr:grpSpPr>
      <xdr:grpSp>
        <xdr:nvGrpSpPr>
          <xdr:cNvPr id="1048628" name="Gruppo 24">
            <a:extLst>
              <a:ext uri="{FF2B5EF4-FFF2-40B4-BE49-F238E27FC236}">
                <a16:creationId xmlns:a16="http://schemas.microsoft.com/office/drawing/2014/main" id="{7D03239C-2492-6168-4561-1D2E44E9CCAE}"/>
              </a:ext>
            </a:extLst>
          </xdr:cNvPr>
          <xdr:cNvGrpSpPr>
            <a:grpSpLocks/>
          </xdr:cNvGrpSpPr>
        </xdr:nvGrpSpPr>
        <xdr:grpSpPr bwMode="auto">
          <a:xfrm>
            <a:off x="7188658" y="1638301"/>
            <a:ext cx="1737692" cy="304800"/>
            <a:chOff x="10005989" y="2011243"/>
            <a:chExt cx="2033472" cy="323558"/>
          </a:xfrm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99DD524A-76D6-6F65-78CA-484B41FB0477}"/>
                </a:ext>
              </a:extLst>
            </xdr:cNvPr>
            <xdr:cNvSpPr/>
          </xdr:nvSpPr>
          <xdr:spPr>
            <a:xfrm>
              <a:off x="11409297" y="2006484"/>
              <a:ext cx="630164" cy="328317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6">
                  <a:lumMod val="60000"/>
                  <a:lumOff val="40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149F9F60-DEEF-3A1C-76FC-79EE1A835674}"/>
                </a:ext>
              </a:extLst>
            </xdr:cNvPr>
            <xdr:cNvSpPr/>
          </xdr:nvSpPr>
          <xdr:spPr>
            <a:xfrm>
              <a:off x="10005748" y="2047524"/>
              <a:ext cx="1527671" cy="109439"/>
            </a:xfrm>
            <a:prstGeom prst="rightArrow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C5230A1F-9760-3F32-96C6-9B68CD2DEE15}"/>
              </a:ext>
            </a:extLst>
          </xdr:cNvPr>
          <xdr:cNvGraphicFramePr/>
        </xdr:nvGraphicFramePr>
        <xdr:xfrm>
          <a:off x="6323583" y="1285875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0</xdr:col>
      <xdr:colOff>57150</xdr:colOff>
      <xdr:row>2</xdr:row>
      <xdr:rowOff>38100</xdr:rowOff>
    </xdr:from>
    <xdr:to>
      <xdr:col>2</xdr:col>
      <xdr:colOff>1337089</xdr:colOff>
      <xdr:row>3</xdr:row>
      <xdr:rowOff>82661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951C8AAC-B62F-51AA-7314-88B12056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511175</xdr:colOff>
      <xdr:row>5</xdr:row>
      <xdr:rowOff>57150</xdr:rowOff>
    </xdr:from>
    <xdr:to>
      <xdr:col>2</xdr:col>
      <xdr:colOff>1641475</xdr:colOff>
      <xdr:row>5</xdr:row>
      <xdr:rowOff>270510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8BF73C75-55FE-B721-8A39-5ECCC4EDC653}"/>
            </a:ext>
          </a:extLst>
        </xdr:cNvPr>
        <xdr:cNvSpPr/>
      </xdr:nvSpPr>
      <xdr:spPr>
        <a:xfrm>
          <a:off x="1666875" y="1285875"/>
          <a:ext cx="161925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13</xdr:row>
      <xdr:rowOff>19050</xdr:rowOff>
    </xdr:from>
    <xdr:to>
      <xdr:col>2</xdr:col>
      <xdr:colOff>1619250</xdr:colOff>
      <xdr:row>13</xdr:row>
      <xdr:rowOff>232410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62D2FCF7-DF8E-39D1-0F6F-B9BD36CE258F}"/>
            </a:ext>
          </a:extLst>
        </xdr:cNvPr>
        <xdr:cNvSpPr/>
      </xdr:nvSpPr>
      <xdr:spPr>
        <a:xfrm>
          <a:off x="1657350" y="3609975"/>
          <a:ext cx="171450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431800</xdr:colOff>
      <xdr:row>17</xdr:row>
      <xdr:rowOff>85725</xdr:rowOff>
    </xdr:from>
    <xdr:to>
      <xdr:col>2</xdr:col>
      <xdr:colOff>1562100</xdr:colOff>
      <xdr:row>17</xdr:row>
      <xdr:rowOff>285750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A698706B-FA19-7C28-2596-71D7C36801F8}"/>
            </a:ext>
          </a:extLst>
        </xdr:cNvPr>
        <xdr:cNvSpPr/>
      </xdr:nvSpPr>
      <xdr:spPr>
        <a:xfrm>
          <a:off x="1600200" y="4857750"/>
          <a:ext cx="228600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530225</xdr:colOff>
      <xdr:row>22</xdr:row>
      <xdr:rowOff>66675</xdr:rowOff>
    </xdr:from>
    <xdr:to>
      <xdr:col>2</xdr:col>
      <xdr:colOff>1660525</xdr:colOff>
      <xdr:row>22</xdr:row>
      <xdr:rowOff>266700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E468CE5F-BC7B-B784-5468-D83CB3EAED49}"/>
            </a:ext>
          </a:extLst>
        </xdr:cNvPr>
        <xdr:cNvSpPr/>
      </xdr:nvSpPr>
      <xdr:spPr>
        <a:xfrm>
          <a:off x="1685925" y="6315075"/>
          <a:ext cx="142875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520700</xdr:colOff>
      <xdr:row>25</xdr:row>
      <xdr:rowOff>57150</xdr:rowOff>
    </xdr:from>
    <xdr:to>
      <xdr:col>2</xdr:col>
      <xdr:colOff>1651000</xdr:colOff>
      <xdr:row>25</xdr:row>
      <xdr:rowOff>270510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B848A808-6743-5F51-7175-593D2DDF03C3}"/>
            </a:ext>
          </a:extLst>
        </xdr:cNvPr>
        <xdr:cNvSpPr/>
      </xdr:nvSpPr>
      <xdr:spPr>
        <a:xfrm>
          <a:off x="1676400" y="7191375"/>
          <a:ext cx="152400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511175</xdr:colOff>
      <xdr:row>28</xdr:row>
      <xdr:rowOff>57150</xdr:rowOff>
    </xdr:from>
    <xdr:to>
      <xdr:col>2</xdr:col>
      <xdr:colOff>1641475</xdr:colOff>
      <xdr:row>28</xdr:row>
      <xdr:rowOff>270510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552BA6B6-8DCD-A961-C08E-6B2A9DEE5A28}"/>
            </a:ext>
          </a:extLst>
        </xdr:cNvPr>
        <xdr:cNvSpPr/>
      </xdr:nvSpPr>
      <xdr:spPr>
        <a:xfrm>
          <a:off x="1666875" y="8077200"/>
          <a:ext cx="161925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511175</xdr:colOff>
      <xdr:row>31</xdr:row>
      <xdr:rowOff>47625</xdr:rowOff>
    </xdr:from>
    <xdr:to>
      <xdr:col>2</xdr:col>
      <xdr:colOff>1641475</xdr:colOff>
      <xdr:row>31</xdr:row>
      <xdr:rowOff>247650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7F2A2E2B-B350-D1CF-0653-7A32CC1EBB9A}"/>
            </a:ext>
          </a:extLst>
        </xdr:cNvPr>
        <xdr:cNvSpPr/>
      </xdr:nvSpPr>
      <xdr:spPr>
        <a:xfrm>
          <a:off x="1666875" y="8953500"/>
          <a:ext cx="161925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33</xdr:row>
      <xdr:rowOff>47625</xdr:rowOff>
    </xdr:from>
    <xdr:to>
      <xdr:col>2</xdr:col>
      <xdr:colOff>1619250</xdr:colOff>
      <xdr:row>33</xdr:row>
      <xdr:rowOff>247650</xdr:rowOff>
    </xdr:to>
    <xdr:sp macro="" textlink="">
      <xdr:nvSpPr>
        <xdr:cNvPr id="15" name="Freccia a destra 14">
          <a:extLst>
            <a:ext uri="{FF2B5EF4-FFF2-40B4-BE49-F238E27FC236}">
              <a16:creationId xmlns:a16="http://schemas.microsoft.com/office/drawing/2014/main" id="{92FEDAD4-6D1F-16A0-BC80-7B5F5C51190B}"/>
            </a:ext>
          </a:extLst>
        </xdr:cNvPr>
        <xdr:cNvSpPr/>
      </xdr:nvSpPr>
      <xdr:spPr>
        <a:xfrm>
          <a:off x="1657350" y="9544050"/>
          <a:ext cx="171450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4</xdr:col>
      <xdr:colOff>923925</xdr:colOff>
      <xdr:row>0</xdr:row>
      <xdr:rowOff>44450</xdr:rowOff>
    </xdr:from>
    <xdr:to>
      <xdr:col>7</xdr:col>
      <xdr:colOff>53642</xdr:colOff>
      <xdr:row>0</xdr:row>
      <xdr:rowOff>447993</xdr:rowOff>
    </xdr:to>
    <xdr:sp macro="" textlink="">
      <xdr:nvSpPr>
        <xdr:cNvPr id="17" name="Freccia a destra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86B3C55-36B7-6FA2-6F6B-A0162CD90119}"/>
            </a:ext>
          </a:extLst>
        </xdr:cNvPr>
        <xdr:cNvSpPr/>
      </xdr:nvSpPr>
      <xdr:spPr bwMode="auto">
        <a:xfrm>
          <a:off x="6200775" y="57150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5</xdr:row>
      <xdr:rowOff>47625</xdr:rowOff>
    </xdr:from>
    <xdr:to>
      <xdr:col>2</xdr:col>
      <xdr:colOff>1619250</xdr:colOff>
      <xdr:row>5</xdr:row>
      <xdr:rowOff>247650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4D5128F4-64D2-5CBC-EA07-E96A455C93A4}"/>
            </a:ext>
          </a:extLst>
        </xdr:cNvPr>
        <xdr:cNvSpPr/>
      </xdr:nvSpPr>
      <xdr:spPr>
        <a:xfrm>
          <a:off x="1657350" y="1323975"/>
          <a:ext cx="171450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492125</xdr:colOff>
      <xdr:row>13</xdr:row>
      <xdr:rowOff>9525</xdr:rowOff>
    </xdr:from>
    <xdr:to>
      <xdr:col>2</xdr:col>
      <xdr:colOff>1622425</xdr:colOff>
      <xdr:row>13</xdr:row>
      <xdr:rowOff>209550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5DC0C3D0-8B62-83A0-A5E7-951AA78C8C55}"/>
            </a:ext>
          </a:extLst>
        </xdr:cNvPr>
        <xdr:cNvSpPr/>
      </xdr:nvSpPr>
      <xdr:spPr>
        <a:xfrm>
          <a:off x="1647825" y="3648075"/>
          <a:ext cx="180975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17</xdr:row>
      <xdr:rowOff>57150</xdr:rowOff>
    </xdr:from>
    <xdr:to>
      <xdr:col>2</xdr:col>
      <xdr:colOff>1619250</xdr:colOff>
      <xdr:row>17</xdr:row>
      <xdr:rowOff>270510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F4845C29-F6D1-8DA6-6888-6D964B8A046F}"/>
            </a:ext>
          </a:extLst>
        </xdr:cNvPr>
        <xdr:cNvSpPr/>
      </xdr:nvSpPr>
      <xdr:spPr>
        <a:xfrm>
          <a:off x="1657350" y="4876800"/>
          <a:ext cx="171450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520700</xdr:colOff>
      <xdr:row>22</xdr:row>
      <xdr:rowOff>57150</xdr:rowOff>
    </xdr:from>
    <xdr:to>
      <xdr:col>2</xdr:col>
      <xdr:colOff>1651000</xdr:colOff>
      <xdr:row>22</xdr:row>
      <xdr:rowOff>270510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188887DA-2DB0-7A47-285E-F36286639316}"/>
            </a:ext>
          </a:extLst>
        </xdr:cNvPr>
        <xdr:cNvSpPr/>
      </xdr:nvSpPr>
      <xdr:spPr>
        <a:xfrm>
          <a:off x="1676400" y="6353175"/>
          <a:ext cx="152400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511175</xdr:colOff>
      <xdr:row>25</xdr:row>
      <xdr:rowOff>47625</xdr:rowOff>
    </xdr:from>
    <xdr:to>
      <xdr:col>2</xdr:col>
      <xdr:colOff>1641475</xdr:colOff>
      <xdr:row>25</xdr:row>
      <xdr:rowOff>247650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1744A120-BFBB-7C14-8951-84FF34B94A6F}"/>
            </a:ext>
          </a:extLst>
        </xdr:cNvPr>
        <xdr:cNvSpPr/>
      </xdr:nvSpPr>
      <xdr:spPr>
        <a:xfrm>
          <a:off x="1666875" y="7229475"/>
          <a:ext cx="161925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28</xdr:row>
      <xdr:rowOff>47625</xdr:rowOff>
    </xdr:from>
    <xdr:to>
      <xdr:col>2</xdr:col>
      <xdr:colOff>1619250</xdr:colOff>
      <xdr:row>28</xdr:row>
      <xdr:rowOff>247650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866D5E61-A626-0042-DAD8-F637378739A1}"/>
            </a:ext>
          </a:extLst>
        </xdr:cNvPr>
        <xdr:cNvSpPr/>
      </xdr:nvSpPr>
      <xdr:spPr>
        <a:xfrm>
          <a:off x="1657350" y="8115300"/>
          <a:ext cx="171450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31</xdr:row>
      <xdr:rowOff>38100</xdr:rowOff>
    </xdr:from>
    <xdr:to>
      <xdr:col>2</xdr:col>
      <xdr:colOff>1619250</xdr:colOff>
      <xdr:row>31</xdr:row>
      <xdr:rowOff>238125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8C8F1447-28FF-8CE1-9164-CB4AE7F3BC78}"/>
            </a:ext>
          </a:extLst>
        </xdr:cNvPr>
        <xdr:cNvSpPr/>
      </xdr:nvSpPr>
      <xdr:spPr>
        <a:xfrm>
          <a:off x="1657350" y="8991600"/>
          <a:ext cx="171450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492125</xdr:colOff>
      <xdr:row>33</xdr:row>
      <xdr:rowOff>38100</xdr:rowOff>
    </xdr:from>
    <xdr:to>
      <xdr:col>2</xdr:col>
      <xdr:colOff>1622425</xdr:colOff>
      <xdr:row>33</xdr:row>
      <xdr:rowOff>238125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1A91373C-179D-A26B-F19B-DADDBE591DB6}"/>
            </a:ext>
          </a:extLst>
        </xdr:cNvPr>
        <xdr:cNvSpPr/>
      </xdr:nvSpPr>
      <xdr:spPr>
        <a:xfrm>
          <a:off x="1647825" y="9582150"/>
          <a:ext cx="180975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0</xdr:col>
      <xdr:colOff>63500</xdr:colOff>
      <xdr:row>2</xdr:row>
      <xdr:rowOff>50800</xdr:rowOff>
    </xdr:from>
    <xdr:to>
      <xdr:col>6</xdr:col>
      <xdr:colOff>558800</xdr:colOff>
      <xdr:row>3</xdr:row>
      <xdr:rowOff>203200</xdr:rowOff>
    </xdr:to>
    <xdr:grpSp>
      <xdr:nvGrpSpPr>
        <xdr:cNvPr id="1042552" name="Gruppo 15">
          <a:extLst>
            <a:ext uri="{FF2B5EF4-FFF2-40B4-BE49-F238E27FC236}">
              <a16:creationId xmlns:a16="http://schemas.microsoft.com/office/drawing/2014/main" id="{6D8A358F-77A1-7778-64EB-5830AB8C6556}"/>
            </a:ext>
          </a:extLst>
        </xdr:cNvPr>
        <xdr:cNvGrpSpPr>
          <a:grpSpLocks/>
        </xdr:cNvGrpSpPr>
      </xdr:nvGrpSpPr>
      <xdr:grpSpPr bwMode="auto">
        <a:xfrm>
          <a:off x="63500" y="939800"/>
          <a:ext cx="8089900" cy="812800"/>
          <a:chOff x="57150" y="47625"/>
          <a:chExt cx="7077073" cy="819152"/>
        </a:xfrm>
      </xdr:grpSpPr>
      <xdr:grpSp>
        <xdr:nvGrpSpPr>
          <xdr:cNvPr id="1042554" name="Gruppo 1">
            <a:extLst>
              <a:ext uri="{FF2B5EF4-FFF2-40B4-BE49-F238E27FC236}">
                <a16:creationId xmlns:a16="http://schemas.microsoft.com/office/drawing/2014/main" id="{523137B1-4CBB-4F70-D481-B9E0F66FD8A6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42556" name="Gruppo 24">
              <a:extLst>
                <a:ext uri="{FF2B5EF4-FFF2-40B4-BE49-F238E27FC236}">
                  <a16:creationId xmlns:a16="http://schemas.microsoft.com/office/drawing/2014/main" id="{A89E3384-3A76-F3BE-5294-71E859D9706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15" name="Rettangolo arrotondato 14">
                <a:extLst>
                  <a:ext uri="{FF2B5EF4-FFF2-40B4-BE49-F238E27FC236}">
                    <a16:creationId xmlns:a16="http://schemas.microsoft.com/office/drawing/2014/main" id="{540A7C4B-8990-DB6D-1817-9D6B3BC4B10F}"/>
                  </a:ext>
                </a:extLst>
              </xdr:cNvPr>
              <xdr:cNvSpPr/>
            </xdr:nvSpPr>
            <xdr:spPr>
              <a:xfrm>
                <a:off x="11412209" y="1959802"/>
                <a:ext cx="704365" cy="374999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>
                  <a:lnSpc>
                    <a:spcPts val="700"/>
                  </a:lnSpc>
                </a:pPr>
                <a:r>
                  <a:rPr lang="it-IT" sz="800" b="1">
                    <a:solidFill>
                      <a:sysClr val="windowText" lastClr="000000"/>
                    </a:solidFill>
                    <a:latin typeface="Arial Narrow" panose="020B0606020202030204" pitchFamily="34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16" name="Freccia a destra 15">
                <a:extLst>
                  <a:ext uri="{FF2B5EF4-FFF2-40B4-BE49-F238E27FC236}">
                    <a16:creationId xmlns:a16="http://schemas.microsoft.com/office/drawing/2014/main" id="{838B5F5B-2558-47AD-E510-16B4ED81BC84}"/>
                  </a:ext>
                </a:extLst>
              </xdr:cNvPr>
              <xdr:cNvSpPr/>
            </xdr:nvSpPr>
            <xdr:spPr>
              <a:xfrm>
                <a:off x="10003480" y="2060763"/>
                <a:ext cx="1529478" cy="100961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14" name="Diagramma 13">
              <a:extLst>
                <a:ext uri="{FF2B5EF4-FFF2-40B4-BE49-F238E27FC236}">
                  <a16:creationId xmlns:a16="http://schemas.microsoft.com/office/drawing/2014/main" id="{F278AF12-415C-7BC6-275F-88866C738035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</xdr:grpSp>
      <xdr:graphicFrame macro="">
        <xdr:nvGraphicFramePr>
          <xdr:cNvPr id="12" name="Diagramma 11">
            <a:extLst>
              <a:ext uri="{FF2B5EF4-FFF2-40B4-BE49-F238E27FC236}">
                <a16:creationId xmlns:a16="http://schemas.microsoft.com/office/drawing/2014/main" id="{A81DC01E-F111-81E2-7529-9E961720F7F1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</xdr:grpSp>
    <xdr:clientData/>
  </xdr:twoCellAnchor>
  <xdr:twoCellAnchor>
    <xdr:from>
      <xdr:col>4</xdr:col>
      <xdr:colOff>873125</xdr:colOff>
      <xdr:row>0</xdr:row>
      <xdr:rowOff>44450</xdr:rowOff>
    </xdr:from>
    <xdr:to>
      <xdr:col>7</xdr:col>
      <xdr:colOff>53572</xdr:colOff>
      <xdr:row>0</xdr:row>
      <xdr:rowOff>447993</xdr:rowOff>
    </xdr:to>
    <xdr:sp macro="" textlink="">
      <xdr:nvSpPr>
        <xdr:cNvPr id="18" name="Freccia a destra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89D1C9E-D8DF-D80C-417D-26CE69156A49}"/>
            </a:ext>
          </a:extLst>
        </xdr:cNvPr>
        <xdr:cNvSpPr/>
      </xdr:nvSpPr>
      <xdr:spPr bwMode="auto">
        <a:xfrm>
          <a:off x="6200775" y="57150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1930400</xdr:colOff>
      <xdr:row>4</xdr:row>
      <xdr:rowOff>165100</xdr:rowOff>
    </xdr:from>
    <xdr:to>
      <xdr:col>7</xdr:col>
      <xdr:colOff>12700</xdr:colOff>
      <xdr:row>5</xdr:row>
      <xdr:rowOff>139700</xdr:rowOff>
    </xdr:to>
    <xdr:grpSp>
      <xdr:nvGrpSpPr>
        <xdr:cNvPr id="1029805" name="Gruppo 7">
          <a:extLst>
            <a:ext uri="{FF2B5EF4-FFF2-40B4-BE49-F238E27FC236}">
              <a16:creationId xmlns:a16="http://schemas.microsoft.com/office/drawing/2014/main" id="{8EDCD25D-3F96-B65E-E22D-6FDCC4505525}"/>
            </a:ext>
          </a:extLst>
        </xdr:cNvPr>
        <xdr:cNvGrpSpPr>
          <a:grpSpLocks/>
        </xdr:cNvGrpSpPr>
      </xdr:nvGrpSpPr>
      <xdr:grpSpPr bwMode="auto">
        <a:xfrm>
          <a:off x="4013200" y="1371600"/>
          <a:ext cx="4140200" cy="635000"/>
          <a:chOff x="6109219" y="1304925"/>
          <a:chExt cx="2954491" cy="638176"/>
        </a:xfrm>
      </xdr:grpSpPr>
      <xdr:grpSp>
        <xdr:nvGrpSpPr>
          <xdr:cNvPr id="1029832" name="Gruppo 24">
            <a:extLst>
              <a:ext uri="{FF2B5EF4-FFF2-40B4-BE49-F238E27FC236}">
                <a16:creationId xmlns:a16="http://schemas.microsoft.com/office/drawing/2014/main" id="{0F11A3C0-560C-F03F-963B-735CFBA2D791}"/>
              </a:ext>
            </a:extLst>
          </xdr:cNvPr>
          <xdr:cNvGrpSpPr>
            <a:grpSpLocks/>
          </xdr:cNvGrpSpPr>
        </xdr:nvGrpSpPr>
        <xdr:grpSpPr bwMode="auto">
          <a:xfrm>
            <a:off x="7188657" y="1638301"/>
            <a:ext cx="1875053" cy="304800"/>
            <a:chOff x="10005989" y="2011243"/>
            <a:chExt cx="2194214" cy="323558"/>
          </a:xfrm>
        </xdr:grpSpPr>
        <xdr:sp macro="" textlink="">
          <xdr:nvSpPr>
            <xdr:cNvPr id="11" name="Rettangolo arrotondato 10">
              <a:extLst>
                <a:ext uri="{FF2B5EF4-FFF2-40B4-BE49-F238E27FC236}">
                  <a16:creationId xmlns:a16="http://schemas.microsoft.com/office/drawing/2014/main" id="{67C39DAE-E4E2-D210-9C6F-25C9C20AE16A}"/>
                </a:ext>
              </a:extLst>
            </xdr:cNvPr>
            <xdr:cNvSpPr/>
          </xdr:nvSpPr>
          <xdr:spPr>
            <a:xfrm>
              <a:off x="11415397" y="2009625"/>
              <a:ext cx="784806" cy="325176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12" name="Freccia a destra 11">
              <a:extLst>
                <a:ext uri="{FF2B5EF4-FFF2-40B4-BE49-F238E27FC236}">
                  <a16:creationId xmlns:a16="http://schemas.microsoft.com/office/drawing/2014/main" id="{ED83416D-0751-2A29-7464-3E627336D7A5}"/>
                </a:ext>
              </a:extLst>
            </xdr:cNvPr>
            <xdr:cNvSpPr/>
          </xdr:nvSpPr>
          <xdr:spPr>
            <a:xfrm>
              <a:off x="10004867" y="2050272"/>
              <a:ext cx="1537795" cy="108392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10" name="Diagramma 9">
            <a:extLst>
              <a:ext uri="{FF2B5EF4-FFF2-40B4-BE49-F238E27FC236}">
                <a16:creationId xmlns:a16="http://schemas.microsoft.com/office/drawing/2014/main" id="{6016836A-70F4-4D78-DE06-52B2651471E0}"/>
              </a:ext>
            </a:extLst>
          </xdr:cNvPr>
          <xdr:cNvGraphicFramePr/>
        </xdr:nvGraphicFramePr>
        <xdr:xfrm>
          <a:off x="6109219" y="1304925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0</xdr:col>
      <xdr:colOff>95250</xdr:colOff>
      <xdr:row>3</xdr:row>
      <xdr:rowOff>76200</xdr:rowOff>
    </xdr:from>
    <xdr:to>
      <xdr:col>2</xdr:col>
      <xdr:colOff>1388006</xdr:colOff>
      <xdr:row>4</xdr:row>
      <xdr:rowOff>628650</xdr:rowOff>
    </xdr:to>
    <xdr:graphicFrame macro="">
      <xdr:nvGraphicFramePr>
        <xdr:cNvPr id="13" name="Diagramma 12">
          <a:extLst>
            <a:ext uri="{FF2B5EF4-FFF2-40B4-BE49-F238E27FC236}">
              <a16:creationId xmlns:a16="http://schemas.microsoft.com/office/drawing/2014/main" id="{09D7E325-D249-CBEE-9635-680556E52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2032000</xdr:colOff>
      <xdr:row>48</xdr:row>
      <xdr:rowOff>165100</xdr:rowOff>
    </xdr:from>
    <xdr:to>
      <xdr:col>7</xdr:col>
      <xdr:colOff>12700</xdr:colOff>
      <xdr:row>49</xdr:row>
      <xdr:rowOff>139700</xdr:rowOff>
    </xdr:to>
    <xdr:grpSp>
      <xdr:nvGrpSpPr>
        <xdr:cNvPr id="1029807" name="Gruppo 19">
          <a:extLst>
            <a:ext uri="{FF2B5EF4-FFF2-40B4-BE49-F238E27FC236}">
              <a16:creationId xmlns:a16="http://schemas.microsoft.com/office/drawing/2014/main" id="{266C4F17-CEC7-232A-7E09-09B7E0AB6AE6}"/>
            </a:ext>
          </a:extLst>
        </xdr:cNvPr>
        <xdr:cNvGrpSpPr>
          <a:grpSpLocks/>
        </xdr:cNvGrpSpPr>
      </xdr:nvGrpSpPr>
      <xdr:grpSpPr bwMode="auto">
        <a:xfrm>
          <a:off x="4114800" y="11988800"/>
          <a:ext cx="4038600" cy="635000"/>
          <a:chOff x="6109219" y="1304924"/>
          <a:chExt cx="2954491" cy="638177"/>
        </a:xfrm>
      </xdr:grpSpPr>
      <xdr:grpSp>
        <xdr:nvGrpSpPr>
          <xdr:cNvPr id="1029828" name="Gruppo 24">
            <a:extLst>
              <a:ext uri="{FF2B5EF4-FFF2-40B4-BE49-F238E27FC236}">
                <a16:creationId xmlns:a16="http://schemas.microsoft.com/office/drawing/2014/main" id="{74628680-4172-31C3-DAB7-A55AA04B73FB}"/>
              </a:ext>
            </a:extLst>
          </xdr:cNvPr>
          <xdr:cNvGrpSpPr>
            <a:grpSpLocks/>
          </xdr:cNvGrpSpPr>
        </xdr:nvGrpSpPr>
        <xdr:grpSpPr bwMode="auto">
          <a:xfrm>
            <a:off x="7188657" y="1638301"/>
            <a:ext cx="1875053" cy="304800"/>
            <a:chOff x="10005989" y="2011243"/>
            <a:chExt cx="2194214" cy="323558"/>
          </a:xfrm>
        </xdr:grpSpPr>
        <xdr:sp macro="" textlink="">
          <xdr:nvSpPr>
            <xdr:cNvPr id="17" name="Rettangolo arrotondato 16">
              <a:extLst>
                <a:ext uri="{FF2B5EF4-FFF2-40B4-BE49-F238E27FC236}">
                  <a16:creationId xmlns:a16="http://schemas.microsoft.com/office/drawing/2014/main" id="{EDEAE878-88BD-FD2D-2070-DB44528852C9}"/>
                </a:ext>
              </a:extLst>
            </xdr:cNvPr>
            <xdr:cNvSpPr/>
          </xdr:nvSpPr>
          <xdr:spPr>
            <a:xfrm>
              <a:off x="11406526" y="2009625"/>
              <a:ext cx="793677" cy="325176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18" name="Freccia a destra 17">
              <a:extLst>
                <a:ext uri="{FF2B5EF4-FFF2-40B4-BE49-F238E27FC236}">
                  <a16:creationId xmlns:a16="http://schemas.microsoft.com/office/drawing/2014/main" id="{63C48F31-5E98-4E32-74C4-0067B36BB486}"/>
                </a:ext>
              </a:extLst>
            </xdr:cNvPr>
            <xdr:cNvSpPr/>
          </xdr:nvSpPr>
          <xdr:spPr>
            <a:xfrm>
              <a:off x="10004000" y="2050272"/>
              <a:ext cx="1522121" cy="108392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16" name="Diagramma 15">
            <a:extLst>
              <a:ext uri="{FF2B5EF4-FFF2-40B4-BE49-F238E27FC236}">
                <a16:creationId xmlns:a16="http://schemas.microsoft.com/office/drawing/2014/main" id="{6FA5DAF2-F2B9-D4B8-54C3-9E1448E966C3}"/>
              </a:ext>
            </a:extLst>
          </xdr:cNvPr>
          <xdr:cNvGraphicFramePr/>
        </xdr:nvGraphicFramePr>
        <xdr:xfrm>
          <a:off x="6109219" y="1304924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1" r:lo="rId12" r:qs="rId13" r:cs="rId14"/>
          </a:graphicData>
        </a:graphic>
      </xdr:graphicFrame>
    </xdr:grpSp>
    <xdr:clientData/>
  </xdr:twoCellAnchor>
  <xdr:twoCellAnchor>
    <xdr:from>
      <xdr:col>1</xdr:col>
      <xdr:colOff>9525</xdr:colOff>
      <xdr:row>47</xdr:row>
      <xdr:rowOff>76200</xdr:rowOff>
    </xdr:from>
    <xdr:to>
      <xdr:col>2</xdr:col>
      <xdr:colOff>1403186</xdr:colOff>
      <xdr:row>48</xdr:row>
      <xdr:rowOff>628650</xdr:rowOff>
    </xdr:to>
    <xdr:graphicFrame macro="">
      <xdr:nvGraphicFramePr>
        <xdr:cNvPr id="19" name="Diagramma 18">
          <a:extLst>
            <a:ext uri="{FF2B5EF4-FFF2-40B4-BE49-F238E27FC236}">
              <a16:creationId xmlns:a16="http://schemas.microsoft.com/office/drawing/2014/main" id="{943B84A2-BDDB-C556-6B94-8CA4BE6A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2</xdr:col>
      <xdr:colOff>2032000</xdr:colOff>
      <xdr:row>92</xdr:row>
      <xdr:rowOff>165100</xdr:rowOff>
    </xdr:from>
    <xdr:to>
      <xdr:col>7</xdr:col>
      <xdr:colOff>12700</xdr:colOff>
      <xdr:row>93</xdr:row>
      <xdr:rowOff>139700</xdr:rowOff>
    </xdr:to>
    <xdr:grpSp>
      <xdr:nvGrpSpPr>
        <xdr:cNvPr id="1029809" name="Gruppo 33">
          <a:extLst>
            <a:ext uri="{FF2B5EF4-FFF2-40B4-BE49-F238E27FC236}">
              <a16:creationId xmlns:a16="http://schemas.microsoft.com/office/drawing/2014/main" id="{BA6EFE5B-485B-AF4D-0855-329CD50221EC}"/>
            </a:ext>
          </a:extLst>
        </xdr:cNvPr>
        <xdr:cNvGrpSpPr>
          <a:grpSpLocks/>
        </xdr:cNvGrpSpPr>
      </xdr:nvGrpSpPr>
      <xdr:grpSpPr bwMode="auto">
        <a:xfrm>
          <a:off x="4114800" y="22606000"/>
          <a:ext cx="4038600" cy="635000"/>
          <a:chOff x="6109219" y="1304924"/>
          <a:chExt cx="2954491" cy="638177"/>
        </a:xfrm>
      </xdr:grpSpPr>
      <xdr:grpSp>
        <xdr:nvGrpSpPr>
          <xdr:cNvPr id="1029824" name="Gruppo 24">
            <a:extLst>
              <a:ext uri="{FF2B5EF4-FFF2-40B4-BE49-F238E27FC236}">
                <a16:creationId xmlns:a16="http://schemas.microsoft.com/office/drawing/2014/main" id="{8831F3A1-399A-1C71-59B9-8F20C9D56957}"/>
              </a:ext>
            </a:extLst>
          </xdr:cNvPr>
          <xdr:cNvGrpSpPr>
            <a:grpSpLocks/>
          </xdr:cNvGrpSpPr>
        </xdr:nvGrpSpPr>
        <xdr:grpSpPr bwMode="auto">
          <a:xfrm>
            <a:off x="7188657" y="1638301"/>
            <a:ext cx="1875053" cy="304800"/>
            <a:chOff x="10005989" y="2011243"/>
            <a:chExt cx="2194214" cy="323558"/>
          </a:xfrm>
        </xdr:grpSpPr>
        <xdr:sp macro="" textlink="">
          <xdr:nvSpPr>
            <xdr:cNvPr id="23" name="Rettangolo arrotondato 22">
              <a:extLst>
                <a:ext uri="{FF2B5EF4-FFF2-40B4-BE49-F238E27FC236}">
                  <a16:creationId xmlns:a16="http://schemas.microsoft.com/office/drawing/2014/main" id="{00DB0E89-9620-40AA-B374-4E0AB98FE245}"/>
                </a:ext>
              </a:extLst>
            </xdr:cNvPr>
            <xdr:cNvSpPr/>
          </xdr:nvSpPr>
          <xdr:spPr>
            <a:xfrm>
              <a:off x="11406526" y="2009625"/>
              <a:ext cx="793677" cy="325176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24" name="Freccia a destra 23">
              <a:extLst>
                <a:ext uri="{FF2B5EF4-FFF2-40B4-BE49-F238E27FC236}">
                  <a16:creationId xmlns:a16="http://schemas.microsoft.com/office/drawing/2014/main" id="{EFA191FF-169A-308E-17B4-AC2F79A2B456}"/>
                </a:ext>
              </a:extLst>
            </xdr:cNvPr>
            <xdr:cNvSpPr/>
          </xdr:nvSpPr>
          <xdr:spPr>
            <a:xfrm>
              <a:off x="10004000" y="2050272"/>
              <a:ext cx="1522121" cy="108392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22" name="Diagramma 21">
            <a:extLst>
              <a:ext uri="{FF2B5EF4-FFF2-40B4-BE49-F238E27FC236}">
                <a16:creationId xmlns:a16="http://schemas.microsoft.com/office/drawing/2014/main" id="{27FC9B57-655F-993C-5834-312131ECE6B9}"/>
              </a:ext>
            </a:extLst>
          </xdr:cNvPr>
          <xdr:cNvGraphicFramePr/>
        </xdr:nvGraphicFramePr>
        <xdr:xfrm>
          <a:off x="6109219" y="1304924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1" r:lo="rId22" r:qs="rId23" r:cs="rId24"/>
          </a:graphicData>
        </a:graphic>
      </xdr:graphicFrame>
    </xdr:grpSp>
    <xdr:clientData/>
  </xdr:twoCellAnchor>
  <xdr:twoCellAnchor>
    <xdr:from>
      <xdr:col>1</xdr:col>
      <xdr:colOff>9525</xdr:colOff>
      <xdr:row>91</xdr:row>
      <xdr:rowOff>76200</xdr:rowOff>
    </xdr:from>
    <xdr:to>
      <xdr:col>2</xdr:col>
      <xdr:colOff>1403186</xdr:colOff>
      <xdr:row>92</xdr:row>
      <xdr:rowOff>628650</xdr:rowOff>
    </xdr:to>
    <xdr:graphicFrame macro="">
      <xdr:nvGraphicFramePr>
        <xdr:cNvPr id="25" name="Diagramma 24">
          <a:extLst>
            <a:ext uri="{FF2B5EF4-FFF2-40B4-BE49-F238E27FC236}">
              <a16:creationId xmlns:a16="http://schemas.microsoft.com/office/drawing/2014/main" id="{13E0C584-C991-8D03-E050-BD25FC4A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2</xdr:col>
      <xdr:colOff>2032000</xdr:colOff>
      <xdr:row>136</xdr:row>
      <xdr:rowOff>165100</xdr:rowOff>
    </xdr:from>
    <xdr:to>
      <xdr:col>7</xdr:col>
      <xdr:colOff>12700</xdr:colOff>
      <xdr:row>137</xdr:row>
      <xdr:rowOff>139700</xdr:rowOff>
    </xdr:to>
    <xdr:grpSp>
      <xdr:nvGrpSpPr>
        <xdr:cNvPr id="1029811" name="Gruppo 45">
          <a:extLst>
            <a:ext uri="{FF2B5EF4-FFF2-40B4-BE49-F238E27FC236}">
              <a16:creationId xmlns:a16="http://schemas.microsoft.com/office/drawing/2014/main" id="{7A8A848C-6345-BAC7-683A-1052724D120A}"/>
            </a:ext>
          </a:extLst>
        </xdr:cNvPr>
        <xdr:cNvGrpSpPr>
          <a:grpSpLocks/>
        </xdr:cNvGrpSpPr>
      </xdr:nvGrpSpPr>
      <xdr:grpSpPr bwMode="auto">
        <a:xfrm>
          <a:off x="4114800" y="33350200"/>
          <a:ext cx="4038600" cy="635000"/>
          <a:chOff x="6109219" y="1304924"/>
          <a:chExt cx="2954491" cy="638177"/>
        </a:xfrm>
      </xdr:grpSpPr>
      <xdr:grpSp>
        <xdr:nvGrpSpPr>
          <xdr:cNvPr id="1029820" name="Gruppo 24">
            <a:extLst>
              <a:ext uri="{FF2B5EF4-FFF2-40B4-BE49-F238E27FC236}">
                <a16:creationId xmlns:a16="http://schemas.microsoft.com/office/drawing/2014/main" id="{334E2658-716F-7C27-7812-3089308AA5A5}"/>
              </a:ext>
            </a:extLst>
          </xdr:cNvPr>
          <xdr:cNvGrpSpPr>
            <a:grpSpLocks/>
          </xdr:cNvGrpSpPr>
        </xdr:nvGrpSpPr>
        <xdr:grpSpPr bwMode="auto">
          <a:xfrm>
            <a:off x="7188657" y="1638301"/>
            <a:ext cx="1875053" cy="304800"/>
            <a:chOff x="10005989" y="2011243"/>
            <a:chExt cx="2194214" cy="323558"/>
          </a:xfrm>
        </xdr:grpSpPr>
        <xdr:sp macro="" textlink="">
          <xdr:nvSpPr>
            <xdr:cNvPr id="29" name="Rettangolo arrotondato 28">
              <a:extLst>
                <a:ext uri="{FF2B5EF4-FFF2-40B4-BE49-F238E27FC236}">
                  <a16:creationId xmlns:a16="http://schemas.microsoft.com/office/drawing/2014/main" id="{5C07A38D-C38A-14AA-293C-80C34E4A6BCA}"/>
                </a:ext>
              </a:extLst>
            </xdr:cNvPr>
            <xdr:cNvSpPr/>
          </xdr:nvSpPr>
          <xdr:spPr>
            <a:xfrm>
              <a:off x="11406526" y="2009625"/>
              <a:ext cx="793677" cy="325176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30" name="Freccia a destra 29">
              <a:extLst>
                <a:ext uri="{FF2B5EF4-FFF2-40B4-BE49-F238E27FC236}">
                  <a16:creationId xmlns:a16="http://schemas.microsoft.com/office/drawing/2014/main" id="{EC07CCA2-8E3C-39B1-220B-A951DAD98BA2}"/>
                </a:ext>
              </a:extLst>
            </xdr:cNvPr>
            <xdr:cNvSpPr/>
          </xdr:nvSpPr>
          <xdr:spPr>
            <a:xfrm>
              <a:off x="10004000" y="2050272"/>
              <a:ext cx="1522121" cy="108392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28" name="Diagramma 27">
            <a:extLst>
              <a:ext uri="{FF2B5EF4-FFF2-40B4-BE49-F238E27FC236}">
                <a16:creationId xmlns:a16="http://schemas.microsoft.com/office/drawing/2014/main" id="{3F795C70-36A5-8640-60CB-80D22D7C5DC0}"/>
              </a:ext>
            </a:extLst>
          </xdr:cNvPr>
          <xdr:cNvGraphicFramePr/>
        </xdr:nvGraphicFramePr>
        <xdr:xfrm>
          <a:off x="6109219" y="1304924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31" r:lo="rId32" r:qs="rId33" r:cs="rId34"/>
          </a:graphicData>
        </a:graphic>
      </xdr:graphicFrame>
    </xdr:grpSp>
    <xdr:clientData/>
  </xdr:twoCellAnchor>
  <xdr:twoCellAnchor>
    <xdr:from>
      <xdr:col>1</xdr:col>
      <xdr:colOff>9525</xdr:colOff>
      <xdr:row>135</xdr:row>
      <xdr:rowOff>76200</xdr:rowOff>
    </xdr:from>
    <xdr:to>
      <xdr:col>2</xdr:col>
      <xdr:colOff>1403186</xdr:colOff>
      <xdr:row>136</xdr:row>
      <xdr:rowOff>628650</xdr:rowOff>
    </xdr:to>
    <xdr:graphicFrame macro="">
      <xdr:nvGraphicFramePr>
        <xdr:cNvPr id="31" name="Diagramma 30">
          <a:extLst>
            <a:ext uri="{FF2B5EF4-FFF2-40B4-BE49-F238E27FC236}">
              <a16:creationId xmlns:a16="http://schemas.microsoft.com/office/drawing/2014/main" id="{23745498-EFC0-BC5C-8A1D-D6286E10F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  <xdr:twoCellAnchor>
    <xdr:from>
      <xdr:col>2</xdr:col>
      <xdr:colOff>2032000</xdr:colOff>
      <xdr:row>198</xdr:row>
      <xdr:rowOff>165100</xdr:rowOff>
    </xdr:from>
    <xdr:to>
      <xdr:col>7</xdr:col>
      <xdr:colOff>12700</xdr:colOff>
      <xdr:row>199</xdr:row>
      <xdr:rowOff>139700</xdr:rowOff>
    </xdr:to>
    <xdr:grpSp>
      <xdr:nvGrpSpPr>
        <xdr:cNvPr id="1029813" name="Gruppo 63">
          <a:extLst>
            <a:ext uri="{FF2B5EF4-FFF2-40B4-BE49-F238E27FC236}">
              <a16:creationId xmlns:a16="http://schemas.microsoft.com/office/drawing/2014/main" id="{1126E66B-A07E-A6D8-4514-E0240FE4E099}"/>
            </a:ext>
          </a:extLst>
        </xdr:cNvPr>
        <xdr:cNvGrpSpPr>
          <a:grpSpLocks/>
        </xdr:cNvGrpSpPr>
      </xdr:nvGrpSpPr>
      <xdr:grpSpPr bwMode="auto">
        <a:xfrm>
          <a:off x="4114800" y="46342300"/>
          <a:ext cx="4038600" cy="635000"/>
          <a:chOff x="6109219" y="1304924"/>
          <a:chExt cx="2954491" cy="638177"/>
        </a:xfrm>
      </xdr:grpSpPr>
      <xdr:grpSp>
        <xdr:nvGrpSpPr>
          <xdr:cNvPr id="1029816" name="Gruppo 24">
            <a:extLst>
              <a:ext uri="{FF2B5EF4-FFF2-40B4-BE49-F238E27FC236}">
                <a16:creationId xmlns:a16="http://schemas.microsoft.com/office/drawing/2014/main" id="{A32E303C-A7C1-6DBC-10A8-3392E71F2E8C}"/>
              </a:ext>
            </a:extLst>
          </xdr:cNvPr>
          <xdr:cNvGrpSpPr>
            <a:grpSpLocks/>
          </xdr:cNvGrpSpPr>
        </xdr:nvGrpSpPr>
        <xdr:grpSpPr bwMode="auto">
          <a:xfrm>
            <a:off x="7188657" y="1638301"/>
            <a:ext cx="1875053" cy="304800"/>
            <a:chOff x="10005989" y="2011243"/>
            <a:chExt cx="2194214" cy="323558"/>
          </a:xfrm>
        </xdr:grpSpPr>
        <xdr:sp macro="" textlink="">
          <xdr:nvSpPr>
            <xdr:cNvPr id="41" name="Rettangolo arrotondato 40">
              <a:extLst>
                <a:ext uri="{FF2B5EF4-FFF2-40B4-BE49-F238E27FC236}">
                  <a16:creationId xmlns:a16="http://schemas.microsoft.com/office/drawing/2014/main" id="{9AA6AA2F-9F91-FD7B-F1DE-EEC61727A914}"/>
                </a:ext>
              </a:extLst>
            </xdr:cNvPr>
            <xdr:cNvSpPr/>
          </xdr:nvSpPr>
          <xdr:spPr>
            <a:xfrm>
              <a:off x="11406526" y="2009625"/>
              <a:ext cx="793677" cy="325176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2018/2017</a:t>
              </a:r>
            </a:p>
          </xdr:txBody>
        </xdr:sp>
        <xdr:sp macro="" textlink="">
          <xdr:nvSpPr>
            <xdr:cNvPr id="42" name="Freccia a destra 41">
              <a:extLst>
                <a:ext uri="{FF2B5EF4-FFF2-40B4-BE49-F238E27FC236}">
                  <a16:creationId xmlns:a16="http://schemas.microsoft.com/office/drawing/2014/main" id="{5D440A7A-28E5-16BF-A497-9492917824AF}"/>
                </a:ext>
              </a:extLst>
            </xdr:cNvPr>
            <xdr:cNvSpPr/>
          </xdr:nvSpPr>
          <xdr:spPr>
            <a:xfrm>
              <a:off x="10004000" y="2050272"/>
              <a:ext cx="1522121" cy="108392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40" name="Diagramma 39">
            <a:extLst>
              <a:ext uri="{FF2B5EF4-FFF2-40B4-BE49-F238E27FC236}">
                <a16:creationId xmlns:a16="http://schemas.microsoft.com/office/drawing/2014/main" id="{5C68B598-0629-960A-2506-0339E5C6349C}"/>
              </a:ext>
            </a:extLst>
          </xdr:cNvPr>
          <xdr:cNvGraphicFramePr/>
        </xdr:nvGraphicFramePr>
        <xdr:xfrm>
          <a:off x="6109219" y="1304924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41" r:lo="rId42" r:qs="rId43" r:cs="rId44"/>
          </a:graphicData>
        </a:graphic>
      </xdr:graphicFrame>
    </xdr:grpSp>
    <xdr:clientData/>
  </xdr:twoCellAnchor>
  <xdr:twoCellAnchor>
    <xdr:from>
      <xdr:col>1</xdr:col>
      <xdr:colOff>9525</xdr:colOff>
      <xdr:row>197</xdr:row>
      <xdr:rowOff>76200</xdr:rowOff>
    </xdr:from>
    <xdr:to>
      <xdr:col>2</xdr:col>
      <xdr:colOff>1403186</xdr:colOff>
      <xdr:row>198</xdr:row>
      <xdr:rowOff>628650</xdr:rowOff>
    </xdr:to>
    <xdr:graphicFrame macro="">
      <xdr:nvGraphicFramePr>
        <xdr:cNvPr id="43" name="Diagramma 42">
          <a:extLst>
            <a:ext uri="{FF2B5EF4-FFF2-40B4-BE49-F238E27FC236}">
              <a16:creationId xmlns:a16="http://schemas.microsoft.com/office/drawing/2014/main" id="{D64BEEDA-A270-1F49-E939-A3100BA21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6" r:lo="rId47" r:qs="rId48" r:cs="rId49"/>
        </a:graphicData>
      </a:graphic>
    </xdr:graphicFrame>
    <xdr:clientData/>
  </xdr:twoCellAnchor>
  <xdr:twoCellAnchor>
    <xdr:from>
      <xdr:col>4</xdr:col>
      <xdr:colOff>1089025</xdr:colOff>
      <xdr:row>0</xdr:row>
      <xdr:rowOff>304800</xdr:rowOff>
    </xdr:from>
    <xdr:to>
      <xdr:col>7</xdr:col>
      <xdr:colOff>92137</xdr:colOff>
      <xdr:row>1</xdr:row>
      <xdr:rowOff>64887</xdr:rowOff>
    </xdr:to>
    <xdr:sp macro="" textlink="">
      <xdr:nvSpPr>
        <xdr:cNvPr id="56" name="Freccia a destra 55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77EDB07E-CE06-EC24-0198-58A7A6D52E9F}"/>
            </a:ext>
          </a:extLst>
        </xdr:cNvPr>
        <xdr:cNvSpPr/>
      </xdr:nvSpPr>
      <xdr:spPr bwMode="auto">
        <a:xfrm>
          <a:off x="6153150" y="30480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76200</xdr:rowOff>
    </xdr:from>
    <xdr:to>
      <xdr:col>2</xdr:col>
      <xdr:colOff>1388006</xdr:colOff>
      <xdr:row>4</xdr:row>
      <xdr:rowOff>628650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C91D82BC-7481-3672-6606-4D7E36B3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9525</xdr:colOff>
      <xdr:row>4</xdr:row>
      <xdr:rowOff>161925</xdr:rowOff>
    </xdr:from>
    <xdr:to>
      <xdr:col>2</xdr:col>
      <xdr:colOff>1603760</xdr:colOff>
      <xdr:row>4</xdr:row>
      <xdr:rowOff>615525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DABF2C2F-9148-5FB6-07D8-B620173F8820}"/>
            </a:ext>
          </a:extLst>
        </xdr:cNvPr>
        <xdr:cNvSpPr/>
      </xdr:nvSpPr>
      <xdr:spPr>
        <a:xfrm>
          <a:off x="7572375" y="952500"/>
          <a:ext cx="3105149" cy="45360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>
            <a:shade val="50000"/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</xdr:col>
      <xdr:colOff>234950</xdr:colOff>
      <xdr:row>3</xdr:row>
      <xdr:rowOff>104775</xdr:rowOff>
    </xdr:from>
    <xdr:to>
      <xdr:col>2</xdr:col>
      <xdr:colOff>1084836</xdr:colOff>
      <xdr:row>4</xdr:row>
      <xdr:rowOff>483758</xdr:rowOff>
    </xdr:to>
    <xdr:grpSp>
      <xdr:nvGrpSpPr>
        <xdr:cNvPr id="53" name="Gruppo 46">
          <a:extLst>
            <a:ext uri="{FF2B5EF4-FFF2-40B4-BE49-F238E27FC236}">
              <a16:creationId xmlns:a16="http://schemas.microsoft.com/office/drawing/2014/main" id="{6C038680-E6D9-F79E-1528-D0494BA37B8B}"/>
            </a:ext>
          </a:extLst>
        </xdr:cNvPr>
        <xdr:cNvGrpSpPr/>
      </xdr:nvGrpSpPr>
      <xdr:grpSpPr>
        <a:xfrm>
          <a:off x="361950" y="1184275"/>
          <a:ext cx="2805686" cy="505983"/>
          <a:chOff x="146208" y="4436"/>
          <a:chExt cx="2449608" cy="531360"/>
        </a:xfrm>
        <a:scene3d>
          <a:camera prst="orthographicFront"/>
          <a:lightRig rig="flat" dir="t"/>
        </a:scene3d>
      </xdr:grpSpPr>
      <xdr:sp macro="" textlink="">
        <xdr:nvSpPr>
          <xdr:cNvPr id="5" name="Rettangolo arrotondato 4">
            <a:extLst>
              <a:ext uri="{FF2B5EF4-FFF2-40B4-BE49-F238E27FC236}">
                <a16:creationId xmlns:a16="http://schemas.microsoft.com/office/drawing/2014/main" id="{4C44EC53-1DB2-120E-2DF9-50289184025E}"/>
              </a:ext>
            </a:extLst>
          </xdr:cNvPr>
          <xdr:cNvSpPr/>
        </xdr:nvSpPr>
        <xdr:spPr>
          <a:xfrm>
            <a:off x="190658" y="4436"/>
            <a:ext cx="2794000" cy="536847"/>
          </a:xfrm>
          <a:prstGeom prst="roundRect">
            <a:avLst/>
          </a:prstGeom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2">
              <a:shade val="50000"/>
              <a:hueOff val="0"/>
              <a:satOff val="0"/>
              <a:lumOff val="0"/>
              <a:alphaOff val="0"/>
            </a:schemeClr>
          </a:fillRef>
          <a:effectRef idx="1">
            <a:schemeClr val="accent2">
              <a:shade val="50000"/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6" name="Rettangolo 5">
            <a:extLst>
              <a:ext uri="{FF2B5EF4-FFF2-40B4-BE49-F238E27FC236}">
                <a16:creationId xmlns:a16="http://schemas.microsoft.com/office/drawing/2014/main" id="{BF4AE47B-EDBD-B46D-59BD-46CC9C172907}"/>
              </a:ext>
            </a:extLst>
          </xdr:cNvPr>
          <xdr:cNvSpPr/>
        </xdr:nvSpPr>
        <xdr:spPr>
          <a:xfrm>
            <a:off x="254158" y="31278"/>
            <a:ext cx="2730500" cy="483162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92490" tIns="0" rIns="92490" bIns="0" numCol="1" spcCol="1270" anchor="ctr" anchorCtr="0">
            <a:noAutofit/>
          </a:bodyPr>
          <a:lstStyle/>
          <a:p>
            <a:pPr lvl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it-IT" sz="1400" b="0" i="1" u="sng" kern="1200">
                <a:latin typeface="Dosis" panose="02010503020202060003" pitchFamily="2" charset="0"/>
              </a:rPr>
              <a:t>Ingressi</a:t>
            </a:r>
          </a:p>
        </xdr:txBody>
      </xdr:sp>
    </xdr:grpSp>
    <xdr:clientData/>
  </xdr:twoCellAnchor>
  <xdr:twoCellAnchor>
    <xdr:from>
      <xdr:col>4</xdr:col>
      <xdr:colOff>330200</xdr:colOff>
      <xdr:row>4</xdr:row>
      <xdr:rowOff>482600</xdr:rowOff>
    </xdr:from>
    <xdr:to>
      <xdr:col>6</xdr:col>
      <xdr:colOff>787400</xdr:colOff>
      <xdr:row>5</xdr:row>
      <xdr:rowOff>139700</xdr:rowOff>
    </xdr:to>
    <xdr:grpSp>
      <xdr:nvGrpSpPr>
        <xdr:cNvPr id="1031068" name="Gruppo 24">
          <a:extLst>
            <a:ext uri="{FF2B5EF4-FFF2-40B4-BE49-F238E27FC236}">
              <a16:creationId xmlns:a16="http://schemas.microsoft.com/office/drawing/2014/main" id="{B4BF9480-A020-101A-E274-76E3BFADAD8F}"/>
            </a:ext>
          </a:extLst>
        </xdr:cNvPr>
        <xdr:cNvGrpSpPr>
          <a:grpSpLocks/>
        </xdr:cNvGrpSpPr>
      </xdr:nvGrpSpPr>
      <xdr:grpSpPr bwMode="auto">
        <a:xfrm>
          <a:off x="6248400" y="1689100"/>
          <a:ext cx="1854200" cy="317500"/>
          <a:chOff x="10313919" y="1990723"/>
          <a:chExt cx="2482013" cy="323558"/>
        </a:xfrm>
      </xdr:grpSpPr>
      <xdr:sp macro="" textlink="">
        <xdr:nvSpPr>
          <xdr:cNvPr id="12" name="Rettangolo arrotondato 11">
            <a:extLst>
              <a:ext uri="{FF2B5EF4-FFF2-40B4-BE49-F238E27FC236}">
                <a16:creationId xmlns:a16="http://schemas.microsoft.com/office/drawing/2014/main" id="{6F0D7649-93C5-9640-1B72-598A6182854A}"/>
              </a:ext>
            </a:extLst>
          </xdr:cNvPr>
          <xdr:cNvSpPr/>
        </xdr:nvSpPr>
        <xdr:spPr>
          <a:xfrm>
            <a:off x="11758927" y="1990723"/>
            <a:ext cx="1037005" cy="323558"/>
          </a:xfrm>
          <a:prstGeom prst="roundRect">
            <a:avLst>
              <a:gd name="adj" fmla="val 10000"/>
            </a:avLst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/>
          <a:lstStyle/>
          <a:p>
            <a:pPr algn="ctr"/>
            <a:r>
              <a:rPr lang="it-IT" sz="800" b="1">
                <a:solidFill>
                  <a:sysClr val="windowText" lastClr="000000"/>
                </a:solidFill>
                <a:latin typeface="Dosis" panose="02010503020202060003" pitchFamily="2" charset="0"/>
                <a:cs typeface="Arial" pitchFamily="34" charset="0"/>
              </a:rPr>
              <a:t>Var % 2018/2017</a:t>
            </a:r>
          </a:p>
        </xdr:txBody>
      </xdr:sp>
      <xdr:sp macro="" textlink="">
        <xdr:nvSpPr>
          <xdr:cNvPr id="13" name="Freccia a destra 12">
            <a:extLst>
              <a:ext uri="{FF2B5EF4-FFF2-40B4-BE49-F238E27FC236}">
                <a16:creationId xmlns:a16="http://schemas.microsoft.com/office/drawing/2014/main" id="{EF46C65D-534F-FBA4-E3A8-1CCA3FE8C2B1}"/>
              </a:ext>
            </a:extLst>
          </xdr:cNvPr>
          <xdr:cNvSpPr/>
        </xdr:nvSpPr>
        <xdr:spPr>
          <a:xfrm>
            <a:off x="10313919" y="2042492"/>
            <a:ext cx="1530008" cy="116481"/>
          </a:xfrm>
          <a:prstGeom prst="rightArrow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it-IT" sz="1100"/>
          </a:p>
        </xdr:txBody>
      </xdr:sp>
    </xdr:grpSp>
    <xdr:clientData/>
  </xdr:twoCellAnchor>
  <xdr:twoCellAnchor>
    <xdr:from>
      <xdr:col>3</xdr:col>
      <xdr:colOff>323850</xdr:colOff>
      <xdr:row>4</xdr:row>
      <xdr:rowOff>95251</xdr:rowOff>
    </xdr:from>
    <xdr:to>
      <xdr:col>6</xdr:col>
      <xdr:colOff>619166</xdr:colOff>
      <xdr:row>5</xdr:row>
      <xdr:rowOff>133350</xdr:rowOff>
    </xdr:to>
    <xdr:graphicFrame macro="">
      <xdr:nvGraphicFramePr>
        <xdr:cNvPr id="14" name="Diagramma 13">
          <a:extLst>
            <a:ext uri="{FF2B5EF4-FFF2-40B4-BE49-F238E27FC236}">
              <a16:creationId xmlns:a16="http://schemas.microsoft.com/office/drawing/2014/main" id="{10CD4E06-BDF9-FD7D-9E56-1A161218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0</xdr:colOff>
      <xdr:row>48</xdr:row>
      <xdr:rowOff>180975</xdr:rowOff>
    </xdr:from>
    <xdr:to>
      <xdr:col>2</xdr:col>
      <xdr:colOff>1580788</xdr:colOff>
      <xdr:row>48</xdr:row>
      <xdr:rowOff>634575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0E0D5506-3540-36F0-3A1C-CE40110F9571}"/>
            </a:ext>
          </a:extLst>
        </xdr:cNvPr>
        <xdr:cNvSpPr/>
      </xdr:nvSpPr>
      <xdr:spPr>
        <a:xfrm>
          <a:off x="7562850" y="11496675"/>
          <a:ext cx="3105149" cy="45360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>
            <a:shade val="50000"/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</xdr:col>
      <xdr:colOff>225425</xdr:colOff>
      <xdr:row>48</xdr:row>
      <xdr:rowOff>0</xdr:rowOff>
    </xdr:from>
    <xdr:to>
      <xdr:col>2</xdr:col>
      <xdr:colOff>1062077</xdr:colOff>
      <xdr:row>48</xdr:row>
      <xdr:rowOff>502808</xdr:rowOff>
    </xdr:to>
    <xdr:grpSp>
      <xdr:nvGrpSpPr>
        <xdr:cNvPr id="52" name="Gruppo 86">
          <a:extLst>
            <a:ext uri="{FF2B5EF4-FFF2-40B4-BE49-F238E27FC236}">
              <a16:creationId xmlns:a16="http://schemas.microsoft.com/office/drawing/2014/main" id="{BFBB27F3-DBA0-C127-A357-E288C2208D87}"/>
            </a:ext>
          </a:extLst>
        </xdr:cNvPr>
        <xdr:cNvGrpSpPr/>
      </xdr:nvGrpSpPr>
      <xdr:grpSpPr>
        <a:xfrm>
          <a:off x="352425" y="11823700"/>
          <a:ext cx="2792452" cy="502808"/>
          <a:chOff x="146208" y="4436"/>
          <a:chExt cx="2449608" cy="531360"/>
        </a:xfrm>
        <a:scene3d>
          <a:camera prst="orthographicFront"/>
          <a:lightRig rig="flat" dir="t"/>
        </a:scene3d>
      </xdr:grpSpPr>
      <xdr:sp macro="" textlink="">
        <xdr:nvSpPr>
          <xdr:cNvPr id="21" name="Rettangolo arrotondato 20">
            <a:extLst>
              <a:ext uri="{FF2B5EF4-FFF2-40B4-BE49-F238E27FC236}">
                <a16:creationId xmlns:a16="http://schemas.microsoft.com/office/drawing/2014/main" id="{5F359925-DD3F-1064-F8D9-0C12C5A74A7A}"/>
              </a:ext>
            </a:extLst>
          </xdr:cNvPr>
          <xdr:cNvSpPr/>
        </xdr:nvSpPr>
        <xdr:spPr>
          <a:xfrm>
            <a:off x="187483" y="108450"/>
            <a:ext cx="2794000" cy="536847"/>
          </a:xfrm>
          <a:prstGeom prst="roundRect">
            <a:avLst/>
          </a:prstGeom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2">
              <a:shade val="50000"/>
              <a:hueOff val="0"/>
              <a:satOff val="0"/>
              <a:lumOff val="0"/>
              <a:alphaOff val="0"/>
            </a:schemeClr>
          </a:fillRef>
          <a:effectRef idx="1">
            <a:schemeClr val="accent2">
              <a:shade val="50000"/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22" name="Rettangolo 21">
            <a:extLst>
              <a:ext uri="{FF2B5EF4-FFF2-40B4-BE49-F238E27FC236}">
                <a16:creationId xmlns:a16="http://schemas.microsoft.com/office/drawing/2014/main" id="{A2689C8C-EAFC-A33F-3579-7B7B9A62DBA4}"/>
              </a:ext>
            </a:extLst>
          </xdr:cNvPr>
          <xdr:cNvSpPr/>
        </xdr:nvSpPr>
        <xdr:spPr>
          <a:xfrm>
            <a:off x="250983" y="135292"/>
            <a:ext cx="2730500" cy="483162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92490" tIns="0" rIns="92490" bIns="0" numCol="1" spcCol="1270" anchor="ctr" anchorCtr="0">
            <a:noAutofit/>
          </a:bodyPr>
          <a:lstStyle/>
          <a:p>
            <a:pPr lvl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it-IT" sz="1400" b="0" i="1" u="sng" kern="1200">
                <a:latin typeface="Dosis" panose="02010503020202060003" pitchFamily="2" charset="0"/>
              </a:rPr>
              <a:t>Ingressi</a:t>
            </a:r>
          </a:p>
        </xdr:txBody>
      </xdr:sp>
    </xdr:grpSp>
    <xdr:clientData/>
  </xdr:twoCellAnchor>
  <xdr:twoCellAnchor>
    <xdr:from>
      <xdr:col>4</xdr:col>
      <xdr:colOff>419100</xdr:colOff>
      <xdr:row>48</xdr:row>
      <xdr:rowOff>508000</xdr:rowOff>
    </xdr:from>
    <xdr:to>
      <xdr:col>6</xdr:col>
      <xdr:colOff>787400</xdr:colOff>
      <xdr:row>49</xdr:row>
      <xdr:rowOff>152400</xdr:rowOff>
    </xdr:to>
    <xdr:grpSp>
      <xdr:nvGrpSpPr>
        <xdr:cNvPr id="1031072" name="Gruppo 24">
          <a:extLst>
            <a:ext uri="{FF2B5EF4-FFF2-40B4-BE49-F238E27FC236}">
              <a16:creationId xmlns:a16="http://schemas.microsoft.com/office/drawing/2014/main" id="{BB91E017-7D7C-C2B9-F5F0-85F556DB2BFA}"/>
            </a:ext>
          </a:extLst>
        </xdr:cNvPr>
        <xdr:cNvGrpSpPr>
          <a:grpSpLocks/>
        </xdr:cNvGrpSpPr>
      </xdr:nvGrpSpPr>
      <xdr:grpSpPr bwMode="auto">
        <a:xfrm>
          <a:off x="6337300" y="12331700"/>
          <a:ext cx="1765300" cy="304800"/>
          <a:chOff x="10313919" y="1990723"/>
          <a:chExt cx="2352141" cy="323558"/>
        </a:xfrm>
      </xdr:grpSpPr>
      <xdr:sp macro="" textlink="">
        <xdr:nvSpPr>
          <xdr:cNvPr id="24" name="Rettangolo arrotondato 23">
            <a:extLst>
              <a:ext uri="{FF2B5EF4-FFF2-40B4-BE49-F238E27FC236}">
                <a16:creationId xmlns:a16="http://schemas.microsoft.com/office/drawing/2014/main" id="{D9C3CF61-CE8A-F46D-4D4E-162EB8A367D8}"/>
              </a:ext>
            </a:extLst>
          </xdr:cNvPr>
          <xdr:cNvSpPr/>
        </xdr:nvSpPr>
        <xdr:spPr>
          <a:xfrm>
            <a:off x="11633825" y="1990723"/>
            <a:ext cx="1032235" cy="323558"/>
          </a:xfrm>
          <a:prstGeom prst="roundRect">
            <a:avLst>
              <a:gd name="adj" fmla="val 10000"/>
            </a:avLst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/>
          <a:lstStyle/>
          <a:p>
            <a:pPr algn="ctr"/>
            <a:r>
              <a:rPr lang="it-IT" sz="800" b="1">
                <a:solidFill>
                  <a:sysClr val="windowText" lastClr="000000"/>
                </a:solidFill>
                <a:latin typeface="Dosis" panose="02010503020202060003" pitchFamily="2" charset="0"/>
                <a:cs typeface="Arial" pitchFamily="34" charset="0"/>
              </a:rPr>
              <a:t>Var % 2018/2017</a:t>
            </a:r>
          </a:p>
        </xdr:txBody>
      </xdr:sp>
      <xdr:sp macro="" textlink="">
        <xdr:nvSpPr>
          <xdr:cNvPr id="25" name="Freccia a destra 24">
            <a:extLst>
              <a:ext uri="{FF2B5EF4-FFF2-40B4-BE49-F238E27FC236}">
                <a16:creationId xmlns:a16="http://schemas.microsoft.com/office/drawing/2014/main" id="{2AF3B7B6-74C6-CEA8-C282-3B8F3348E89C}"/>
              </a:ext>
            </a:extLst>
          </xdr:cNvPr>
          <xdr:cNvSpPr/>
        </xdr:nvSpPr>
        <xdr:spPr>
          <a:xfrm>
            <a:off x="10313919" y="2044649"/>
            <a:ext cx="1522969" cy="107853"/>
          </a:xfrm>
          <a:prstGeom prst="rightArrow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it-IT" sz="1100"/>
          </a:p>
        </xdr:txBody>
      </xdr:sp>
    </xdr:grpSp>
    <xdr:clientData/>
  </xdr:twoCellAnchor>
  <xdr:twoCellAnchor>
    <xdr:from>
      <xdr:col>3</xdr:col>
      <xdr:colOff>314325</xdr:colOff>
      <xdr:row>48</xdr:row>
      <xdr:rowOff>114301</xdr:rowOff>
    </xdr:from>
    <xdr:to>
      <xdr:col>6</xdr:col>
      <xdr:colOff>609641</xdr:colOff>
      <xdr:row>49</xdr:row>
      <xdr:rowOff>152400</xdr:rowOff>
    </xdr:to>
    <xdr:graphicFrame macro="">
      <xdr:nvGraphicFramePr>
        <xdr:cNvPr id="26" name="Diagramma 25">
          <a:extLst>
            <a:ext uri="{FF2B5EF4-FFF2-40B4-BE49-F238E27FC236}">
              <a16:creationId xmlns:a16="http://schemas.microsoft.com/office/drawing/2014/main" id="{04B92CE6-FDBA-B7F8-279B-48341A27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0</xdr:colOff>
      <xdr:row>92</xdr:row>
      <xdr:rowOff>180975</xdr:rowOff>
    </xdr:from>
    <xdr:to>
      <xdr:col>2</xdr:col>
      <xdr:colOff>1580788</xdr:colOff>
      <xdr:row>92</xdr:row>
      <xdr:rowOff>634575</xdr:rowOff>
    </xdr:to>
    <xdr:sp macro="" textlink="">
      <xdr:nvSpPr>
        <xdr:cNvPr id="27" name="Rettangolo 26">
          <a:extLst>
            <a:ext uri="{FF2B5EF4-FFF2-40B4-BE49-F238E27FC236}">
              <a16:creationId xmlns:a16="http://schemas.microsoft.com/office/drawing/2014/main" id="{FD30274C-E253-B97E-22F9-DFFAA085A5F6}"/>
            </a:ext>
          </a:extLst>
        </xdr:cNvPr>
        <xdr:cNvSpPr/>
      </xdr:nvSpPr>
      <xdr:spPr>
        <a:xfrm>
          <a:off x="7562850" y="22021800"/>
          <a:ext cx="3105149" cy="45360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>
            <a:shade val="50000"/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</xdr:col>
      <xdr:colOff>225425</xdr:colOff>
      <xdr:row>92</xdr:row>
      <xdr:rowOff>0</xdr:rowOff>
    </xdr:from>
    <xdr:to>
      <xdr:col>2</xdr:col>
      <xdr:colOff>1062077</xdr:colOff>
      <xdr:row>92</xdr:row>
      <xdr:rowOff>502808</xdr:rowOff>
    </xdr:to>
    <xdr:grpSp>
      <xdr:nvGrpSpPr>
        <xdr:cNvPr id="51" name="Gruppo 102">
          <a:extLst>
            <a:ext uri="{FF2B5EF4-FFF2-40B4-BE49-F238E27FC236}">
              <a16:creationId xmlns:a16="http://schemas.microsoft.com/office/drawing/2014/main" id="{11FF0067-3367-DA71-87D5-4BC84DD3F879}"/>
            </a:ext>
          </a:extLst>
        </xdr:cNvPr>
        <xdr:cNvGrpSpPr/>
      </xdr:nvGrpSpPr>
      <xdr:grpSpPr>
        <a:xfrm>
          <a:off x="352425" y="22440900"/>
          <a:ext cx="2792452" cy="502808"/>
          <a:chOff x="146208" y="4436"/>
          <a:chExt cx="2449608" cy="531360"/>
        </a:xfrm>
        <a:scene3d>
          <a:camera prst="orthographicFront"/>
          <a:lightRig rig="flat" dir="t"/>
        </a:scene3d>
      </xdr:grpSpPr>
      <xdr:sp macro="" textlink="">
        <xdr:nvSpPr>
          <xdr:cNvPr id="29" name="Rettangolo arrotondato 28">
            <a:extLst>
              <a:ext uri="{FF2B5EF4-FFF2-40B4-BE49-F238E27FC236}">
                <a16:creationId xmlns:a16="http://schemas.microsoft.com/office/drawing/2014/main" id="{9FA59E76-0A10-107B-7FBB-6829AC458FE4}"/>
              </a:ext>
            </a:extLst>
          </xdr:cNvPr>
          <xdr:cNvSpPr/>
        </xdr:nvSpPr>
        <xdr:spPr>
          <a:xfrm>
            <a:off x="187483" y="205754"/>
            <a:ext cx="2794000" cy="536847"/>
          </a:xfrm>
          <a:prstGeom prst="roundRect">
            <a:avLst/>
          </a:prstGeom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2">
              <a:shade val="50000"/>
              <a:hueOff val="0"/>
              <a:satOff val="0"/>
              <a:lumOff val="0"/>
              <a:alphaOff val="0"/>
            </a:schemeClr>
          </a:fillRef>
          <a:effectRef idx="1">
            <a:schemeClr val="accent2">
              <a:shade val="50000"/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30" name="Rettangolo 29">
            <a:extLst>
              <a:ext uri="{FF2B5EF4-FFF2-40B4-BE49-F238E27FC236}">
                <a16:creationId xmlns:a16="http://schemas.microsoft.com/office/drawing/2014/main" id="{293D1DC0-6370-9A4C-639F-7E7CC272655C}"/>
              </a:ext>
            </a:extLst>
          </xdr:cNvPr>
          <xdr:cNvSpPr/>
        </xdr:nvSpPr>
        <xdr:spPr>
          <a:xfrm>
            <a:off x="250983" y="232596"/>
            <a:ext cx="2730500" cy="483162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92490" tIns="0" rIns="92490" bIns="0" numCol="1" spcCol="1270" anchor="ctr" anchorCtr="0">
            <a:noAutofit/>
          </a:bodyPr>
          <a:lstStyle/>
          <a:p>
            <a:pPr lvl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it-IT" sz="1400" b="0" i="1" u="sng" kern="1200">
                <a:latin typeface="Dosis" panose="02010503020202060003" pitchFamily="2" charset="0"/>
              </a:rPr>
              <a:t>Ingressi</a:t>
            </a:r>
          </a:p>
        </xdr:txBody>
      </xdr:sp>
    </xdr:grpSp>
    <xdr:clientData/>
  </xdr:twoCellAnchor>
  <xdr:twoCellAnchor>
    <xdr:from>
      <xdr:col>4</xdr:col>
      <xdr:colOff>419100</xdr:colOff>
      <xdr:row>92</xdr:row>
      <xdr:rowOff>508000</xdr:rowOff>
    </xdr:from>
    <xdr:to>
      <xdr:col>6</xdr:col>
      <xdr:colOff>787400</xdr:colOff>
      <xdr:row>93</xdr:row>
      <xdr:rowOff>152400</xdr:rowOff>
    </xdr:to>
    <xdr:grpSp>
      <xdr:nvGrpSpPr>
        <xdr:cNvPr id="1031076" name="Gruppo 24">
          <a:extLst>
            <a:ext uri="{FF2B5EF4-FFF2-40B4-BE49-F238E27FC236}">
              <a16:creationId xmlns:a16="http://schemas.microsoft.com/office/drawing/2014/main" id="{DC4295A6-1A36-4F61-4019-8BF38A282F27}"/>
            </a:ext>
          </a:extLst>
        </xdr:cNvPr>
        <xdr:cNvGrpSpPr>
          <a:grpSpLocks/>
        </xdr:cNvGrpSpPr>
      </xdr:nvGrpSpPr>
      <xdr:grpSpPr bwMode="auto">
        <a:xfrm>
          <a:off x="6337300" y="22948900"/>
          <a:ext cx="1765300" cy="304800"/>
          <a:chOff x="10313919" y="1990723"/>
          <a:chExt cx="2352141" cy="323558"/>
        </a:xfrm>
      </xdr:grpSpPr>
      <xdr:sp macro="" textlink="">
        <xdr:nvSpPr>
          <xdr:cNvPr id="32" name="Rettangolo arrotondato 31">
            <a:extLst>
              <a:ext uri="{FF2B5EF4-FFF2-40B4-BE49-F238E27FC236}">
                <a16:creationId xmlns:a16="http://schemas.microsoft.com/office/drawing/2014/main" id="{8B9AAA63-7AAD-34C5-F677-2A5A6BB97199}"/>
              </a:ext>
            </a:extLst>
          </xdr:cNvPr>
          <xdr:cNvSpPr/>
        </xdr:nvSpPr>
        <xdr:spPr>
          <a:xfrm>
            <a:off x="11633825" y="1990723"/>
            <a:ext cx="1032235" cy="323558"/>
          </a:xfrm>
          <a:prstGeom prst="roundRect">
            <a:avLst>
              <a:gd name="adj" fmla="val 10000"/>
            </a:avLst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/>
          <a:lstStyle/>
          <a:p>
            <a:pPr algn="ctr"/>
            <a:r>
              <a:rPr lang="it-IT" sz="800" b="1">
                <a:solidFill>
                  <a:sysClr val="windowText" lastClr="000000"/>
                </a:solidFill>
                <a:latin typeface="Dosis" panose="02010503020202060003" pitchFamily="2" charset="0"/>
                <a:cs typeface="Arial" pitchFamily="34" charset="0"/>
              </a:rPr>
              <a:t>Var % 2018/2017</a:t>
            </a:r>
          </a:p>
        </xdr:txBody>
      </xdr:sp>
      <xdr:sp macro="" textlink="">
        <xdr:nvSpPr>
          <xdr:cNvPr id="33" name="Freccia a destra 32">
            <a:extLst>
              <a:ext uri="{FF2B5EF4-FFF2-40B4-BE49-F238E27FC236}">
                <a16:creationId xmlns:a16="http://schemas.microsoft.com/office/drawing/2014/main" id="{A392B04E-E72D-7867-18AD-DC097E4C6828}"/>
              </a:ext>
            </a:extLst>
          </xdr:cNvPr>
          <xdr:cNvSpPr/>
        </xdr:nvSpPr>
        <xdr:spPr>
          <a:xfrm>
            <a:off x="10313919" y="2044649"/>
            <a:ext cx="1522969" cy="107853"/>
          </a:xfrm>
          <a:prstGeom prst="rightArrow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it-IT" sz="1100"/>
          </a:p>
        </xdr:txBody>
      </xdr:sp>
    </xdr:grpSp>
    <xdr:clientData/>
  </xdr:twoCellAnchor>
  <xdr:twoCellAnchor>
    <xdr:from>
      <xdr:col>3</xdr:col>
      <xdr:colOff>314325</xdr:colOff>
      <xdr:row>92</xdr:row>
      <xdr:rowOff>114301</xdr:rowOff>
    </xdr:from>
    <xdr:to>
      <xdr:col>6</xdr:col>
      <xdr:colOff>609641</xdr:colOff>
      <xdr:row>93</xdr:row>
      <xdr:rowOff>152400</xdr:rowOff>
    </xdr:to>
    <xdr:graphicFrame macro="">
      <xdr:nvGraphicFramePr>
        <xdr:cNvPr id="34" name="Diagramma 33">
          <a:extLst>
            <a:ext uri="{FF2B5EF4-FFF2-40B4-BE49-F238E27FC236}">
              <a16:creationId xmlns:a16="http://schemas.microsoft.com/office/drawing/2014/main" id="{58BC00B8-5591-69C8-BE93-CD07BCC04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0</xdr:colOff>
      <xdr:row>136</xdr:row>
      <xdr:rowOff>180975</xdr:rowOff>
    </xdr:from>
    <xdr:to>
      <xdr:col>2</xdr:col>
      <xdr:colOff>1580788</xdr:colOff>
      <xdr:row>136</xdr:row>
      <xdr:rowOff>634575</xdr:rowOff>
    </xdr:to>
    <xdr:sp macro="" textlink="">
      <xdr:nvSpPr>
        <xdr:cNvPr id="35" name="Rettangolo 34">
          <a:extLst>
            <a:ext uri="{FF2B5EF4-FFF2-40B4-BE49-F238E27FC236}">
              <a16:creationId xmlns:a16="http://schemas.microsoft.com/office/drawing/2014/main" id="{016755CE-C313-8BFD-2C70-A1F507DDC2AB}"/>
            </a:ext>
          </a:extLst>
        </xdr:cNvPr>
        <xdr:cNvSpPr/>
      </xdr:nvSpPr>
      <xdr:spPr>
        <a:xfrm>
          <a:off x="7562850" y="32642175"/>
          <a:ext cx="3105149" cy="45360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>
            <a:shade val="50000"/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</xdr:col>
      <xdr:colOff>225425</xdr:colOff>
      <xdr:row>136</xdr:row>
      <xdr:rowOff>0</xdr:rowOff>
    </xdr:from>
    <xdr:to>
      <xdr:col>2</xdr:col>
      <xdr:colOff>1062077</xdr:colOff>
      <xdr:row>136</xdr:row>
      <xdr:rowOff>502808</xdr:rowOff>
    </xdr:to>
    <xdr:grpSp>
      <xdr:nvGrpSpPr>
        <xdr:cNvPr id="47" name="Gruppo 118">
          <a:extLst>
            <a:ext uri="{FF2B5EF4-FFF2-40B4-BE49-F238E27FC236}">
              <a16:creationId xmlns:a16="http://schemas.microsoft.com/office/drawing/2014/main" id="{27D918E8-2285-C4E5-5BD2-3122D2A6D58C}"/>
            </a:ext>
          </a:extLst>
        </xdr:cNvPr>
        <xdr:cNvGrpSpPr/>
      </xdr:nvGrpSpPr>
      <xdr:grpSpPr>
        <a:xfrm>
          <a:off x="352425" y="33185100"/>
          <a:ext cx="2792452" cy="502808"/>
          <a:chOff x="146208" y="4436"/>
          <a:chExt cx="2449608" cy="531360"/>
        </a:xfrm>
        <a:scene3d>
          <a:camera prst="orthographicFront"/>
          <a:lightRig rig="flat" dir="t"/>
        </a:scene3d>
      </xdr:grpSpPr>
      <xdr:sp macro="" textlink="">
        <xdr:nvSpPr>
          <xdr:cNvPr id="37" name="Rettangolo arrotondato 36">
            <a:extLst>
              <a:ext uri="{FF2B5EF4-FFF2-40B4-BE49-F238E27FC236}">
                <a16:creationId xmlns:a16="http://schemas.microsoft.com/office/drawing/2014/main" id="{598C6D1F-46CB-C15A-9138-DC326FFE44E6}"/>
              </a:ext>
            </a:extLst>
          </xdr:cNvPr>
          <xdr:cNvSpPr/>
        </xdr:nvSpPr>
        <xdr:spPr>
          <a:xfrm>
            <a:off x="187483" y="336610"/>
            <a:ext cx="2794000" cy="536847"/>
          </a:xfrm>
          <a:prstGeom prst="roundRect">
            <a:avLst/>
          </a:prstGeom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2">
              <a:shade val="50000"/>
              <a:hueOff val="0"/>
              <a:satOff val="0"/>
              <a:lumOff val="0"/>
              <a:alphaOff val="0"/>
            </a:schemeClr>
          </a:fillRef>
          <a:effectRef idx="1">
            <a:schemeClr val="accent2">
              <a:shade val="50000"/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38" name="Rettangolo 37">
            <a:extLst>
              <a:ext uri="{FF2B5EF4-FFF2-40B4-BE49-F238E27FC236}">
                <a16:creationId xmlns:a16="http://schemas.microsoft.com/office/drawing/2014/main" id="{BC7A2851-4D26-984D-D3DC-1652230C2410}"/>
              </a:ext>
            </a:extLst>
          </xdr:cNvPr>
          <xdr:cNvSpPr/>
        </xdr:nvSpPr>
        <xdr:spPr>
          <a:xfrm>
            <a:off x="250983" y="363452"/>
            <a:ext cx="2730500" cy="483162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92490" tIns="0" rIns="92490" bIns="0" numCol="1" spcCol="1270" anchor="ctr" anchorCtr="0">
            <a:noAutofit/>
          </a:bodyPr>
          <a:lstStyle/>
          <a:p>
            <a:pPr lvl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it-IT" sz="1400" b="0" i="1" u="sng" kern="1200">
                <a:latin typeface="Dosis" panose="02010503020202060003" pitchFamily="2" charset="0"/>
              </a:rPr>
              <a:t>Ingressi</a:t>
            </a:r>
          </a:p>
        </xdr:txBody>
      </xdr:sp>
    </xdr:grpSp>
    <xdr:clientData/>
  </xdr:twoCellAnchor>
  <xdr:twoCellAnchor>
    <xdr:from>
      <xdr:col>4</xdr:col>
      <xdr:colOff>419100</xdr:colOff>
      <xdr:row>136</xdr:row>
      <xdr:rowOff>508000</xdr:rowOff>
    </xdr:from>
    <xdr:to>
      <xdr:col>6</xdr:col>
      <xdr:colOff>787400</xdr:colOff>
      <xdr:row>137</xdr:row>
      <xdr:rowOff>152400</xdr:rowOff>
    </xdr:to>
    <xdr:grpSp>
      <xdr:nvGrpSpPr>
        <xdr:cNvPr id="1031080" name="Gruppo 24">
          <a:extLst>
            <a:ext uri="{FF2B5EF4-FFF2-40B4-BE49-F238E27FC236}">
              <a16:creationId xmlns:a16="http://schemas.microsoft.com/office/drawing/2014/main" id="{3330B420-9659-0151-B1DB-CF713F2E3DBC}"/>
            </a:ext>
          </a:extLst>
        </xdr:cNvPr>
        <xdr:cNvGrpSpPr>
          <a:grpSpLocks/>
        </xdr:cNvGrpSpPr>
      </xdr:nvGrpSpPr>
      <xdr:grpSpPr bwMode="auto">
        <a:xfrm>
          <a:off x="6337300" y="33693100"/>
          <a:ext cx="1765300" cy="304800"/>
          <a:chOff x="10313919" y="1990723"/>
          <a:chExt cx="2352141" cy="323558"/>
        </a:xfrm>
      </xdr:grpSpPr>
      <xdr:sp macro="" textlink="">
        <xdr:nvSpPr>
          <xdr:cNvPr id="40" name="Rettangolo arrotondato 39">
            <a:extLst>
              <a:ext uri="{FF2B5EF4-FFF2-40B4-BE49-F238E27FC236}">
                <a16:creationId xmlns:a16="http://schemas.microsoft.com/office/drawing/2014/main" id="{52267059-8F80-B5F3-1BB4-ECB26B99894A}"/>
              </a:ext>
            </a:extLst>
          </xdr:cNvPr>
          <xdr:cNvSpPr/>
        </xdr:nvSpPr>
        <xdr:spPr>
          <a:xfrm>
            <a:off x="11633825" y="1990723"/>
            <a:ext cx="1032235" cy="323558"/>
          </a:xfrm>
          <a:prstGeom prst="roundRect">
            <a:avLst>
              <a:gd name="adj" fmla="val 10000"/>
            </a:avLst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/>
          <a:lstStyle/>
          <a:p>
            <a:pPr algn="ctr"/>
            <a:r>
              <a:rPr lang="it-IT" sz="800" b="1">
                <a:solidFill>
                  <a:sysClr val="windowText" lastClr="000000"/>
                </a:solidFill>
                <a:latin typeface="Dosis" panose="02010503020202060003" pitchFamily="2" charset="0"/>
                <a:cs typeface="Arial" pitchFamily="34" charset="0"/>
              </a:rPr>
              <a:t>Var % 2018/2017</a:t>
            </a:r>
          </a:p>
        </xdr:txBody>
      </xdr:sp>
      <xdr:sp macro="" textlink="">
        <xdr:nvSpPr>
          <xdr:cNvPr id="41" name="Freccia a destra 40">
            <a:extLst>
              <a:ext uri="{FF2B5EF4-FFF2-40B4-BE49-F238E27FC236}">
                <a16:creationId xmlns:a16="http://schemas.microsoft.com/office/drawing/2014/main" id="{863241BB-B9EF-0363-453F-28078B17031D}"/>
              </a:ext>
            </a:extLst>
          </xdr:cNvPr>
          <xdr:cNvSpPr/>
        </xdr:nvSpPr>
        <xdr:spPr>
          <a:xfrm>
            <a:off x="10313919" y="2044649"/>
            <a:ext cx="1522969" cy="107853"/>
          </a:xfrm>
          <a:prstGeom prst="rightArrow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it-IT" sz="1100"/>
          </a:p>
        </xdr:txBody>
      </xdr:sp>
    </xdr:grpSp>
    <xdr:clientData/>
  </xdr:twoCellAnchor>
  <xdr:twoCellAnchor>
    <xdr:from>
      <xdr:col>3</xdr:col>
      <xdr:colOff>314325</xdr:colOff>
      <xdr:row>136</xdr:row>
      <xdr:rowOff>114301</xdr:rowOff>
    </xdr:from>
    <xdr:to>
      <xdr:col>6</xdr:col>
      <xdr:colOff>609641</xdr:colOff>
      <xdr:row>137</xdr:row>
      <xdr:rowOff>152400</xdr:rowOff>
    </xdr:to>
    <xdr:graphicFrame macro="">
      <xdr:nvGraphicFramePr>
        <xdr:cNvPr id="42" name="Diagramma 41">
          <a:extLst>
            <a:ext uri="{FF2B5EF4-FFF2-40B4-BE49-F238E27FC236}">
              <a16:creationId xmlns:a16="http://schemas.microsoft.com/office/drawing/2014/main" id="{A3E19EFA-55DA-59F2-8FD1-7EF24555C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1</xdr:col>
      <xdr:colOff>0</xdr:colOff>
      <xdr:row>198</xdr:row>
      <xdr:rowOff>180975</xdr:rowOff>
    </xdr:from>
    <xdr:to>
      <xdr:col>2</xdr:col>
      <xdr:colOff>1580788</xdr:colOff>
      <xdr:row>198</xdr:row>
      <xdr:rowOff>634575</xdr:rowOff>
    </xdr:to>
    <xdr:sp macro="" textlink="">
      <xdr:nvSpPr>
        <xdr:cNvPr id="43" name="Rettangolo 42">
          <a:extLst>
            <a:ext uri="{FF2B5EF4-FFF2-40B4-BE49-F238E27FC236}">
              <a16:creationId xmlns:a16="http://schemas.microsoft.com/office/drawing/2014/main" id="{BF14415A-8C94-A3C3-EA2B-513AE25E4F31}"/>
            </a:ext>
          </a:extLst>
        </xdr:cNvPr>
        <xdr:cNvSpPr/>
      </xdr:nvSpPr>
      <xdr:spPr>
        <a:xfrm>
          <a:off x="7562850" y="45453300"/>
          <a:ext cx="3105149" cy="45360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>
            <a:shade val="50000"/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</xdr:col>
      <xdr:colOff>225425</xdr:colOff>
      <xdr:row>198</xdr:row>
      <xdr:rowOff>0</xdr:rowOff>
    </xdr:from>
    <xdr:to>
      <xdr:col>2</xdr:col>
      <xdr:colOff>1062077</xdr:colOff>
      <xdr:row>198</xdr:row>
      <xdr:rowOff>502808</xdr:rowOff>
    </xdr:to>
    <xdr:grpSp>
      <xdr:nvGrpSpPr>
        <xdr:cNvPr id="44" name="Gruppo 126">
          <a:extLst>
            <a:ext uri="{FF2B5EF4-FFF2-40B4-BE49-F238E27FC236}">
              <a16:creationId xmlns:a16="http://schemas.microsoft.com/office/drawing/2014/main" id="{0E116CD8-6DC2-B653-C329-E9C51C346F91}"/>
            </a:ext>
          </a:extLst>
        </xdr:cNvPr>
        <xdr:cNvGrpSpPr/>
      </xdr:nvGrpSpPr>
      <xdr:grpSpPr>
        <a:xfrm>
          <a:off x="352425" y="46177200"/>
          <a:ext cx="2792452" cy="502808"/>
          <a:chOff x="146208" y="4436"/>
          <a:chExt cx="2449608" cy="531360"/>
        </a:xfrm>
        <a:scene3d>
          <a:camera prst="orthographicFront"/>
          <a:lightRig rig="flat" dir="t"/>
        </a:scene3d>
      </xdr:grpSpPr>
      <xdr:sp macro="" textlink="">
        <xdr:nvSpPr>
          <xdr:cNvPr id="45" name="Rettangolo arrotondato 44">
            <a:extLst>
              <a:ext uri="{FF2B5EF4-FFF2-40B4-BE49-F238E27FC236}">
                <a16:creationId xmlns:a16="http://schemas.microsoft.com/office/drawing/2014/main" id="{06D9685E-D62D-7DCF-7EDD-93CCB49F61B8}"/>
              </a:ext>
            </a:extLst>
          </xdr:cNvPr>
          <xdr:cNvSpPr/>
        </xdr:nvSpPr>
        <xdr:spPr>
          <a:xfrm>
            <a:off x="187483" y="527862"/>
            <a:ext cx="2794000" cy="536847"/>
          </a:xfrm>
          <a:prstGeom prst="roundRect">
            <a:avLst/>
          </a:prstGeom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2">
              <a:shade val="50000"/>
              <a:hueOff val="0"/>
              <a:satOff val="0"/>
              <a:lumOff val="0"/>
              <a:alphaOff val="0"/>
            </a:schemeClr>
          </a:fillRef>
          <a:effectRef idx="1">
            <a:schemeClr val="accent2">
              <a:shade val="50000"/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46" name="Rettangolo 45">
            <a:extLst>
              <a:ext uri="{FF2B5EF4-FFF2-40B4-BE49-F238E27FC236}">
                <a16:creationId xmlns:a16="http://schemas.microsoft.com/office/drawing/2014/main" id="{6857DA4C-1054-DCEC-9407-6B3683513542}"/>
              </a:ext>
            </a:extLst>
          </xdr:cNvPr>
          <xdr:cNvSpPr/>
        </xdr:nvSpPr>
        <xdr:spPr>
          <a:xfrm>
            <a:off x="250983" y="554704"/>
            <a:ext cx="2730500" cy="483162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92490" tIns="0" rIns="92490" bIns="0" numCol="1" spcCol="1270" anchor="ctr" anchorCtr="0">
            <a:noAutofit/>
          </a:bodyPr>
          <a:lstStyle/>
          <a:p>
            <a:pPr lvl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it-IT" sz="1400" b="0" i="1" u="sng" kern="1200">
                <a:latin typeface="Dosis" panose="02010503020202060003" pitchFamily="2" charset="0"/>
              </a:rPr>
              <a:t>Ingressi</a:t>
            </a:r>
          </a:p>
        </xdr:txBody>
      </xdr:sp>
    </xdr:grpSp>
    <xdr:clientData/>
  </xdr:twoCellAnchor>
  <xdr:twoCellAnchor>
    <xdr:from>
      <xdr:col>4</xdr:col>
      <xdr:colOff>419100</xdr:colOff>
      <xdr:row>198</xdr:row>
      <xdr:rowOff>508000</xdr:rowOff>
    </xdr:from>
    <xdr:to>
      <xdr:col>6</xdr:col>
      <xdr:colOff>787400</xdr:colOff>
      <xdr:row>199</xdr:row>
      <xdr:rowOff>152400</xdr:rowOff>
    </xdr:to>
    <xdr:grpSp>
      <xdr:nvGrpSpPr>
        <xdr:cNvPr id="1031084" name="Gruppo 24">
          <a:extLst>
            <a:ext uri="{FF2B5EF4-FFF2-40B4-BE49-F238E27FC236}">
              <a16:creationId xmlns:a16="http://schemas.microsoft.com/office/drawing/2014/main" id="{C51C74A2-F7FF-FC41-69C9-CE47232B4200}"/>
            </a:ext>
          </a:extLst>
        </xdr:cNvPr>
        <xdr:cNvGrpSpPr>
          <a:grpSpLocks/>
        </xdr:cNvGrpSpPr>
      </xdr:nvGrpSpPr>
      <xdr:grpSpPr bwMode="auto">
        <a:xfrm>
          <a:off x="6337300" y="46685200"/>
          <a:ext cx="1765300" cy="304800"/>
          <a:chOff x="10313919" y="1990723"/>
          <a:chExt cx="2352141" cy="323558"/>
        </a:xfrm>
      </xdr:grpSpPr>
      <xdr:sp macro="" textlink="">
        <xdr:nvSpPr>
          <xdr:cNvPr id="48" name="Rettangolo arrotondato 47">
            <a:extLst>
              <a:ext uri="{FF2B5EF4-FFF2-40B4-BE49-F238E27FC236}">
                <a16:creationId xmlns:a16="http://schemas.microsoft.com/office/drawing/2014/main" id="{44C2BE63-4DED-9106-78CD-5ECF517EA33D}"/>
              </a:ext>
            </a:extLst>
          </xdr:cNvPr>
          <xdr:cNvSpPr/>
        </xdr:nvSpPr>
        <xdr:spPr>
          <a:xfrm>
            <a:off x="11633825" y="1990723"/>
            <a:ext cx="1032235" cy="323558"/>
          </a:xfrm>
          <a:prstGeom prst="roundRect">
            <a:avLst>
              <a:gd name="adj" fmla="val 10000"/>
            </a:avLst>
          </a:prstGeom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/>
          <a:lstStyle/>
          <a:p>
            <a:pPr algn="ctr"/>
            <a:r>
              <a:rPr lang="it-IT" sz="800" b="1">
                <a:solidFill>
                  <a:sysClr val="windowText" lastClr="000000"/>
                </a:solidFill>
                <a:latin typeface="Dosis" panose="02010503020202060003" pitchFamily="2" charset="0"/>
                <a:cs typeface="Arial" pitchFamily="34" charset="0"/>
              </a:rPr>
              <a:t>Var % 2018/2017</a:t>
            </a:r>
          </a:p>
        </xdr:txBody>
      </xdr:sp>
      <xdr:sp macro="" textlink="">
        <xdr:nvSpPr>
          <xdr:cNvPr id="49" name="Freccia a destra 48">
            <a:extLst>
              <a:ext uri="{FF2B5EF4-FFF2-40B4-BE49-F238E27FC236}">
                <a16:creationId xmlns:a16="http://schemas.microsoft.com/office/drawing/2014/main" id="{9E74130F-E206-6366-DB76-4EF8B83A62F3}"/>
              </a:ext>
            </a:extLst>
          </xdr:cNvPr>
          <xdr:cNvSpPr/>
        </xdr:nvSpPr>
        <xdr:spPr>
          <a:xfrm>
            <a:off x="10313919" y="2044649"/>
            <a:ext cx="1522969" cy="107853"/>
          </a:xfrm>
          <a:prstGeom prst="rightArrow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it-IT" sz="1100"/>
          </a:p>
        </xdr:txBody>
      </xdr:sp>
    </xdr:grpSp>
    <xdr:clientData/>
  </xdr:twoCellAnchor>
  <xdr:twoCellAnchor>
    <xdr:from>
      <xdr:col>3</xdr:col>
      <xdr:colOff>314325</xdr:colOff>
      <xdr:row>198</xdr:row>
      <xdr:rowOff>114301</xdr:rowOff>
    </xdr:from>
    <xdr:to>
      <xdr:col>6</xdr:col>
      <xdr:colOff>609641</xdr:colOff>
      <xdr:row>199</xdr:row>
      <xdr:rowOff>152400</xdr:rowOff>
    </xdr:to>
    <xdr:graphicFrame macro="">
      <xdr:nvGraphicFramePr>
        <xdr:cNvPr id="50" name="Diagramma 49">
          <a:extLst>
            <a:ext uri="{FF2B5EF4-FFF2-40B4-BE49-F238E27FC236}">
              <a16:creationId xmlns:a16="http://schemas.microsoft.com/office/drawing/2014/main" id="{D94F3D45-6703-9F02-26C4-A8BDD119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4</xdr:col>
      <xdr:colOff>1060450</xdr:colOff>
      <xdr:row>0</xdr:row>
      <xdr:rowOff>304800</xdr:rowOff>
    </xdr:from>
    <xdr:to>
      <xdr:col>7</xdr:col>
      <xdr:colOff>60622</xdr:colOff>
      <xdr:row>1</xdr:row>
      <xdr:rowOff>64887</xdr:rowOff>
    </xdr:to>
    <xdr:sp macro="" textlink="">
      <xdr:nvSpPr>
        <xdr:cNvPr id="103" name="Freccia a destra 102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86EF2F4-E296-CA2F-84E7-AEC7974F0BEC}"/>
            </a:ext>
          </a:extLst>
        </xdr:cNvPr>
        <xdr:cNvSpPr/>
      </xdr:nvSpPr>
      <xdr:spPr bwMode="auto">
        <a:xfrm>
          <a:off x="6124575" y="30480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76200</xdr:rowOff>
    </xdr:from>
    <xdr:to>
      <xdr:col>2</xdr:col>
      <xdr:colOff>1388006</xdr:colOff>
      <xdr:row>4</xdr:row>
      <xdr:rowOff>628650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E44A60BD-8958-F131-D4C1-486B3A97C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12700</xdr:colOff>
      <xdr:row>3</xdr:row>
      <xdr:rowOff>114300</xdr:rowOff>
    </xdr:from>
    <xdr:to>
      <xdr:col>6</xdr:col>
      <xdr:colOff>812800</xdr:colOff>
      <xdr:row>5</xdr:row>
      <xdr:rowOff>139700</xdr:rowOff>
    </xdr:to>
    <xdr:grpSp>
      <xdr:nvGrpSpPr>
        <xdr:cNvPr id="1040908" name="Gruppo 91">
          <a:extLst>
            <a:ext uri="{FF2B5EF4-FFF2-40B4-BE49-F238E27FC236}">
              <a16:creationId xmlns:a16="http://schemas.microsoft.com/office/drawing/2014/main" id="{9D26A7D9-5AFA-EFD8-F96B-714406D129F5}"/>
            </a:ext>
          </a:extLst>
        </xdr:cNvPr>
        <xdr:cNvGrpSpPr>
          <a:grpSpLocks/>
        </xdr:cNvGrpSpPr>
      </xdr:nvGrpSpPr>
      <xdr:grpSpPr bwMode="auto">
        <a:xfrm>
          <a:off x="139700" y="1193800"/>
          <a:ext cx="7988300" cy="812800"/>
          <a:chOff x="7610476" y="752475"/>
          <a:chExt cx="7010394" cy="809626"/>
        </a:xfrm>
      </xdr:grpSpPr>
      <xdr:grpSp>
        <xdr:nvGrpSpPr>
          <xdr:cNvPr id="1040954" name="Gruppo 90">
            <a:extLst>
              <a:ext uri="{FF2B5EF4-FFF2-40B4-BE49-F238E27FC236}">
                <a16:creationId xmlns:a16="http://schemas.microsoft.com/office/drawing/2014/main" id="{E1FE5395-AEF2-75E2-DB52-10EC9DD3A26F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10" name="Rettangolo 9">
              <a:extLst>
                <a:ext uri="{FF2B5EF4-FFF2-40B4-BE49-F238E27FC236}">
                  <a16:creationId xmlns:a16="http://schemas.microsoft.com/office/drawing/2014/main" id="{0061EC4D-FD9A-2F25-EB13-BE153DE912AF}"/>
                </a:ext>
              </a:extLst>
            </xdr:cNvPr>
            <xdr:cNvSpPr/>
          </xdr:nvSpPr>
          <xdr:spPr>
            <a:xfrm>
              <a:off x="7610476" y="853678"/>
              <a:ext cx="3220992" cy="581919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63" name="Gruppo 80">
              <a:extLst>
                <a:ext uri="{FF2B5EF4-FFF2-40B4-BE49-F238E27FC236}">
                  <a16:creationId xmlns:a16="http://schemas.microsoft.com/office/drawing/2014/main" id="{76866165-BB62-262C-A3E1-704552DAF3D9}"/>
                </a:ext>
              </a:extLst>
            </xdr:cNvPr>
            <xdr:cNvGrpSpPr/>
          </xdr:nvGrpSpPr>
          <xdr:grpSpPr>
            <a:xfrm>
              <a:off x="7777656" y="752475"/>
              <a:ext cx="2797470" cy="442764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12" name="Rettangolo arrotondato 11">
                <a:extLst>
                  <a:ext uri="{FF2B5EF4-FFF2-40B4-BE49-F238E27FC236}">
                    <a16:creationId xmlns:a16="http://schemas.microsoft.com/office/drawing/2014/main" id="{B043D6D0-350E-AFBD-B5BF-425CF9AF2CAF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13" name="Rettangolo 12">
                <a:extLst>
                  <a:ext uri="{FF2B5EF4-FFF2-40B4-BE49-F238E27FC236}">
                    <a16:creationId xmlns:a16="http://schemas.microsoft.com/office/drawing/2014/main" id="{16EB0DAE-461F-16EF-4C16-E515AF4C059B}"/>
                  </a:ext>
                </a:extLst>
              </xdr:cNvPr>
              <xdr:cNvSpPr/>
            </xdr:nvSpPr>
            <xdr:spPr>
              <a:xfrm>
                <a:off x="204683" y="14729"/>
                <a:ext cx="2407234" cy="416221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40955" name="Gruppo 88">
            <a:extLst>
              <a:ext uri="{FF2B5EF4-FFF2-40B4-BE49-F238E27FC236}">
                <a16:creationId xmlns:a16="http://schemas.microsoft.com/office/drawing/2014/main" id="{1124658F-F7B3-96CA-63AA-A75A5AB02C73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40956" name="Gruppo 87">
              <a:extLst>
                <a:ext uri="{FF2B5EF4-FFF2-40B4-BE49-F238E27FC236}">
                  <a16:creationId xmlns:a16="http://schemas.microsoft.com/office/drawing/2014/main" id="{1F06B5CF-603B-7B86-CBD6-0AEECD288E7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8" name="Rettangolo arrotondato 7">
                <a:extLst>
                  <a:ext uri="{FF2B5EF4-FFF2-40B4-BE49-F238E27FC236}">
                    <a16:creationId xmlns:a16="http://schemas.microsoft.com/office/drawing/2014/main" id="{02202841-462B-41FE-6A81-E0DAE5312836}"/>
                  </a:ext>
                </a:extLst>
              </xdr:cNvPr>
              <xdr:cNvSpPr/>
            </xdr:nvSpPr>
            <xdr:spPr>
              <a:xfrm>
                <a:off x="13907571" y="1258491"/>
                <a:ext cx="713299" cy="303610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9" name="Freccia a destra 8">
                <a:extLst>
                  <a:ext uri="{FF2B5EF4-FFF2-40B4-BE49-F238E27FC236}">
                    <a16:creationId xmlns:a16="http://schemas.microsoft.com/office/drawing/2014/main" id="{577F8C5E-BA8B-8AA4-EDDE-51117B8452F0}"/>
                  </a:ext>
                </a:extLst>
              </xdr:cNvPr>
              <xdr:cNvSpPr/>
            </xdr:nvSpPr>
            <xdr:spPr>
              <a:xfrm>
                <a:off x="12436391" y="1321743"/>
                <a:ext cx="1604924" cy="101203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7" name="Diagramma 6">
              <a:extLst>
                <a:ext uri="{FF2B5EF4-FFF2-40B4-BE49-F238E27FC236}">
                  <a16:creationId xmlns:a16="http://schemas.microsoft.com/office/drawing/2014/main" id="{79E109CB-832C-E822-9564-59ECEA12A38F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6" r:lo="rId7" r:qs="rId8" r:cs="rId9"/>
            </a:graphicData>
          </a:graphic>
        </xdr:graphicFrame>
      </xdr:grpSp>
    </xdr:grpSp>
    <xdr:clientData/>
  </xdr:twoCellAnchor>
  <xdr:twoCellAnchor>
    <xdr:from>
      <xdr:col>1</xdr:col>
      <xdr:colOff>0</xdr:colOff>
      <xdr:row>47</xdr:row>
      <xdr:rowOff>114300</xdr:rowOff>
    </xdr:from>
    <xdr:to>
      <xdr:col>6</xdr:col>
      <xdr:colOff>800100</xdr:colOff>
      <xdr:row>49</xdr:row>
      <xdr:rowOff>139700</xdr:rowOff>
    </xdr:to>
    <xdr:grpSp>
      <xdr:nvGrpSpPr>
        <xdr:cNvPr id="1040909" name="Gruppo 92">
          <a:extLst>
            <a:ext uri="{FF2B5EF4-FFF2-40B4-BE49-F238E27FC236}">
              <a16:creationId xmlns:a16="http://schemas.microsoft.com/office/drawing/2014/main" id="{A7314B0C-2BBE-F125-8126-9408A3705751}"/>
            </a:ext>
          </a:extLst>
        </xdr:cNvPr>
        <xdr:cNvGrpSpPr>
          <a:grpSpLocks/>
        </xdr:cNvGrpSpPr>
      </xdr:nvGrpSpPr>
      <xdr:grpSpPr bwMode="auto">
        <a:xfrm>
          <a:off x="127000" y="11811000"/>
          <a:ext cx="7988300" cy="812800"/>
          <a:chOff x="7610476" y="752475"/>
          <a:chExt cx="7010394" cy="809626"/>
        </a:xfrm>
      </xdr:grpSpPr>
      <xdr:grpSp>
        <xdr:nvGrpSpPr>
          <xdr:cNvPr id="1040944" name="Gruppo 93">
            <a:extLst>
              <a:ext uri="{FF2B5EF4-FFF2-40B4-BE49-F238E27FC236}">
                <a16:creationId xmlns:a16="http://schemas.microsoft.com/office/drawing/2014/main" id="{EA696A6D-F235-59E5-A52A-49B2A15A9CE0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21" name="Rettangolo 20">
              <a:extLst>
                <a:ext uri="{FF2B5EF4-FFF2-40B4-BE49-F238E27FC236}">
                  <a16:creationId xmlns:a16="http://schemas.microsoft.com/office/drawing/2014/main" id="{DC9E75D1-29D0-BD73-AF21-6E21327A614B}"/>
                </a:ext>
              </a:extLst>
            </xdr:cNvPr>
            <xdr:cNvSpPr/>
          </xdr:nvSpPr>
          <xdr:spPr>
            <a:xfrm>
              <a:off x="7610476" y="853678"/>
              <a:ext cx="3220992" cy="581919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62" name="Gruppo 100">
              <a:extLst>
                <a:ext uri="{FF2B5EF4-FFF2-40B4-BE49-F238E27FC236}">
                  <a16:creationId xmlns:a16="http://schemas.microsoft.com/office/drawing/2014/main" id="{E1E8BE4C-CEA9-1103-0E4D-7355D1A5C253}"/>
                </a:ext>
              </a:extLst>
            </xdr:cNvPr>
            <xdr:cNvGrpSpPr/>
          </xdr:nvGrpSpPr>
          <xdr:grpSpPr>
            <a:xfrm>
              <a:off x="7777656" y="752475"/>
              <a:ext cx="2797470" cy="442764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23" name="Rettangolo arrotondato 22">
                <a:extLst>
                  <a:ext uri="{FF2B5EF4-FFF2-40B4-BE49-F238E27FC236}">
                    <a16:creationId xmlns:a16="http://schemas.microsoft.com/office/drawing/2014/main" id="{DAEA86D5-2260-FFC6-292A-8FB162749A11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24" name="Rettangolo 23">
                <a:extLst>
                  <a:ext uri="{FF2B5EF4-FFF2-40B4-BE49-F238E27FC236}">
                    <a16:creationId xmlns:a16="http://schemas.microsoft.com/office/drawing/2014/main" id="{6B39DF14-A5D6-1F4E-699E-446939E4C947}"/>
                  </a:ext>
                </a:extLst>
              </xdr:cNvPr>
              <xdr:cNvSpPr/>
            </xdr:nvSpPr>
            <xdr:spPr>
              <a:xfrm>
                <a:off x="204683" y="14729"/>
                <a:ext cx="2407234" cy="416221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40945" name="Gruppo 94">
            <a:extLst>
              <a:ext uri="{FF2B5EF4-FFF2-40B4-BE49-F238E27FC236}">
                <a16:creationId xmlns:a16="http://schemas.microsoft.com/office/drawing/2014/main" id="{3F58009E-5351-EEA5-F7A3-7F17BC055F30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40946" name="Gruppo 95">
              <a:extLst>
                <a:ext uri="{FF2B5EF4-FFF2-40B4-BE49-F238E27FC236}">
                  <a16:creationId xmlns:a16="http://schemas.microsoft.com/office/drawing/2014/main" id="{AAB28226-5A9C-A79D-F8A3-8A482AACC78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19" name="Rettangolo arrotondato 18">
                <a:extLst>
                  <a:ext uri="{FF2B5EF4-FFF2-40B4-BE49-F238E27FC236}">
                    <a16:creationId xmlns:a16="http://schemas.microsoft.com/office/drawing/2014/main" id="{6C1F61D4-2BE7-417B-430F-A71033C469A7}"/>
                  </a:ext>
                </a:extLst>
              </xdr:cNvPr>
              <xdr:cNvSpPr/>
            </xdr:nvSpPr>
            <xdr:spPr>
              <a:xfrm>
                <a:off x="13907571" y="1258491"/>
                <a:ext cx="713299" cy="303610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20" name="Freccia a destra 19">
                <a:extLst>
                  <a:ext uri="{FF2B5EF4-FFF2-40B4-BE49-F238E27FC236}">
                    <a16:creationId xmlns:a16="http://schemas.microsoft.com/office/drawing/2014/main" id="{7FFC2749-7D05-6D4D-9087-A53E3DA8C217}"/>
                  </a:ext>
                </a:extLst>
              </xdr:cNvPr>
              <xdr:cNvSpPr/>
            </xdr:nvSpPr>
            <xdr:spPr>
              <a:xfrm>
                <a:off x="12436391" y="1321743"/>
                <a:ext cx="1604924" cy="101203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18" name="Diagramma 17">
              <a:extLst>
                <a:ext uri="{FF2B5EF4-FFF2-40B4-BE49-F238E27FC236}">
                  <a16:creationId xmlns:a16="http://schemas.microsoft.com/office/drawing/2014/main" id="{08DF7833-12E3-81E2-7D80-C9DA4B9A826A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1" r:lo="rId12" r:qs="rId13" r:cs="rId14"/>
            </a:graphicData>
          </a:graphic>
        </xdr:graphicFrame>
      </xdr:grpSp>
    </xdr:grpSp>
    <xdr:clientData/>
  </xdr:twoCellAnchor>
  <xdr:twoCellAnchor>
    <xdr:from>
      <xdr:col>1</xdr:col>
      <xdr:colOff>0</xdr:colOff>
      <xdr:row>91</xdr:row>
      <xdr:rowOff>101600</xdr:rowOff>
    </xdr:from>
    <xdr:to>
      <xdr:col>6</xdr:col>
      <xdr:colOff>800100</xdr:colOff>
      <xdr:row>93</xdr:row>
      <xdr:rowOff>139700</xdr:rowOff>
    </xdr:to>
    <xdr:grpSp>
      <xdr:nvGrpSpPr>
        <xdr:cNvPr id="1040910" name="Gruppo 103">
          <a:extLst>
            <a:ext uri="{FF2B5EF4-FFF2-40B4-BE49-F238E27FC236}">
              <a16:creationId xmlns:a16="http://schemas.microsoft.com/office/drawing/2014/main" id="{1C02867F-6C49-87A2-7A66-6FD8583EF8DB}"/>
            </a:ext>
          </a:extLst>
        </xdr:cNvPr>
        <xdr:cNvGrpSpPr>
          <a:grpSpLocks/>
        </xdr:cNvGrpSpPr>
      </xdr:nvGrpSpPr>
      <xdr:grpSpPr bwMode="auto">
        <a:xfrm>
          <a:off x="127000" y="22415500"/>
          <a:ext cx="7988300" cy="825500"/>
          <a:chOff x="7610476" y="752475"/>
          <a:chExt cx="7010394" cy="809626"/>
        </a:xfrm>
      </xdr:grpSpPr>
      <xdr:grpSp>
        <xdr:nvGrpSpPr>
          <xdr:cNvPr id="1040934" name="Gruppo 104">
            <a:extLst>
              <a:ext uri="{FF2B5EF4-FFF2-40B4-BE49-F238E27FC236}">
                <a16:creationId xmlns:a16="http://schemas.microsoft.com/office/drawing/2014/main" id="{B24466B2-76B5-CA26-B220-A91C5126D390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32" name="Rettangolo 31">
              <a:extLst>
                <a:ext uri="{FF2B5EF4-FFF2-40B4-BE49-F238E27FC236}">
                  <a16:creationId xmlns:a16="http://schemas.microsoft.com/office/drawing/2014/main" id="{3808F17E-D54A-20A4-7679-1E1E299006E9}"/>
                </a:ext>
              </a:extLst>
            </xdr:cNvPr>
            <xdr:cNvSpPr/>
          </xdr:nvSpPr>
          <xdr:spPr>
            <a:xfrm>
              <a:off x="7610476" y="852121"/>
              <a:ext cx="3220992" cy="585422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61" name="Gruppo 111">
              <a:extLst>
                <a:ext uri="{FF2B5EF4-FFF2-40B4-BE49-F238E27FC236}">
                  <a16:creationId xmlns:a16="http://schemas.microsoft.com/office/drawing/2014/main" id="{F5634ADB-E119-4374-7B72-14CCE47C1402}"/>
                </a:ext>
              </a:extLst>
            </xdr:cNvPr>
            <xdr:cNvGrpSpPr/>
          </xdr:nvGrpSpPr>
          <xdr:grpSpPr>
            <a:xfrm>
              <a:off x="7777656" y="752475"/>
              <a:ext cx="2797470" cy="448408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34" name="Rettangolo arrotondato 33">
                <a:extLst>
                  <a:ext uri="{FF2B5EF4-FFF2-40B4-BE49-F238E27FC236}">
                    <a16:creationId xmlns:a16="http://schemas.microsoft.com/office/drawing/2014/main" id="{8F7ACBAB-34D6-1CB5-05CE-74DDDEF2705C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35" name="Rettangolo 34">
                <a:extLst>
                  <a:ext uri="{FF2B5EF4-FFF2-40B4-BE49-F238E27FC236}">
                    <a16:creationId xmlns:a16="http://schemas.microsoft.com/office/drawing/2014/main" id="{28890940-AB50-FF9C-AF9B-2F045773D44F}"/>
                  </a:ext>
                </a:extLst>
              </xdr:cNvPr>
              <xdr:cNvSpPr/>
            </xdr:nvSpPr>
            <xdr:spPr>
              <a:xfrm>
                <a:off x="204683" y="26641"/>
                <a:ext cx="2407234" cy="392396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40935" name="Gruppo 105">
            <a:extLst>
              <a:ext uri="{FF2B5EF4-FFF2-40B4-BE49-F238E27FC236}">
                <a16:creationId xmlns:a16="http://schemas.microsoft.com/office/drawing/2014/main" id="{ECF7B57B-F598-911B-FAFD-4D11B1C3AB00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40936" name="Gruppo 106">
              <a:extLst>
                <a:ext uri="{FF2B5EF4-FFF2-40B4-BE49-F238E27FC236}">
                  <a16:creationId xmlns:a16="http://schemas.microsoft.com/office/drawing/2014/main" id="{E8EEAD45-9A9C-4FB6-7FD7-826FA7E8410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30" name="Rettangolo arrotondato 29">
                <a:extLst>
                  <a:ext uri="{FF2B5EF4-FFF2-40B4-BE49-F238E27FC236}">
                    <a16:creationId xmlns:a16="http://schemas.microsoft.com/office/drawing/2014/main" id="{B13A70B5-ACA9-E612-4C6D-AF35AA8AAAC9}"/>
                  </a:ext>
                </a:extLst>
              </xdr:cNvPr>
              <xdr:cNvSpPr/>
            </xdr:nvSpPr>
            <xdr:spPr>
              <a:xfrm>
                <a:off x="13907571" y="1263162"/>
                <a:ext cx="713299" cy="298939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31" name="Freccia a destra 30">
                <a:extLst>
                  <a:ext uri="{FF2B5EF4-FFF2-40B4-BE49-F238E27FC236}">
                    <a16:creationId xmlns:a16="http://schemas.microsoft.com/office/drawing/2014/main" id="{0383C964-A8AD-D52F-BD46-9419BB9AE403}"/>
                  </a:ext>
                </a:extLst>
              </xdr:cNvPr>
              <xdr:cNvSpPr/>
            </xdr:nvSpPr>
            <xdr:spPr>
              <a:xfrm>
                <a:off x="12436391" y="1325441"/>
                <a:ext cx="1604924" cy="99646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29" name="Diagramma 28">
              <a:extLst>
                <a:ext uri="{FF2B5EF4-FFF2-40B4-BE49-F238E27FC236}">
                  <a16:creationId xmlns:a16="http://schemas.microsoft.com/office/drawing/2014/main" id="{3FE481BB-435C-10FD-77D9-94F3E3F86FD5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6" r:lo="rId17" r:qs="rId18" r:cs="rId19"/>
            </a:graphicData>
          </a:graphic>
        </xdr:graphicFrame>
      </xdr:grpSp>
    </xdr:grpSp>
    <xdr:clientData/>
  </xdr:twoCellAnchor>
  <xdr:twoCellAnchor>
    <xdr:from>
      <xdr:col>1</xdr:col>
      <xdr:colOff>0</xdr:colOff>
      <xdr:row>135</xdr:row>
      <xdr:rowOff>101600</xdr:rowOff>
    </xdr:from>
    <xdr:to>
      <xdr:col>6</xdr:col>
      <xdr:colOff>800100</xdr:colOff>
      <xdr:row>137</xdr:row>
      <xdr:rowOff>127000</xdr:rowOff>
    </xdr:to>
    <xdr:grpSp>
      <xdr:nvGrpSpPr>
        <xdr:cNvPr id="1040911" name="Gruppo 114">
          <a:extLst>
            <a:ext uri="{FF2B5EF4-FFF2-40B4-BE49-F238E27FC236}">
              <a16:creationId xmlns:a16="http://schemas.microsoft.com/office/drawing/2014/main" id="{2ACD81F8-7727-C29B-3BCC-528FCB0C5E05}"/>
            </a:ext>
          </a:extLst>
        </xdr:cNvPr>
        <xdr:cNvGrpSpPr>
          <a:grpSpLocks/>
        </xdr:cNvGrpSpPr>
      </xdr:nvGrpSpPr>
      <xdr:grpSpPr bwMode="auto">
        <a:xfrm>
          <a:off x="127000" y="33159700"/>
          <a:ext cx="7988300" cy="812800"/>
          <a:chOff x="7610476" y="752475"/>
          <a:chExt cx="7010394" cy="809626"/>
        </a:xfrm>
      </xdr:grpSpPr>
      <xdr:grpSp>
        <xdr:nvGrpSpPr>
          <xdr:cNvPr id="1040924" name="Gruppo 115">
            <a:extLst>
              <a:ext uri="{FF2B5EF4-FFF2-40B4-BE49-F238E27FC236}">
                <a16:creationId xmlns:a16="http://schemas.microsoft.com/office/drawing/2014/main" id="{FC9EB4AD-DAAD-5B3E-B55A-AA3A74CB3E56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43" name="Rettangolo 42">
              <a:extLst>
                <a:ext uri="{FF2B5EF4-FFF2-40B4-BE49-F238E27FC236}">
                  <a16:creationId xmlns:a16="http://schemas.microsoft.com/office/drawing/2014/main" id="{9055B626-268E-4253-7249-DFFAACA0D43D}"/>
                </a:ext>
              </a:extLst>
            </xdr:cNvPr>
            <xdr:cNvSpPr/>
          </xdr:nvSpPr>
          <xdr:spPr>
            <a:xfrm>
              <a:off x="7610476" y="853678"/>
              <a:ext cx="3220992" cy="581919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60" name="Gruppo 122">
              <a:extLst>
                <a:ext uri="{FF2B5EF4-FFF2-40B4-BE49-F238E27FC236}">
                  <a16:creationId xmlns:a16="http://schemas.microsoft.com/office/drawing/2014/main" id="{C4CB4A4A-E92C-3201-85EB-6A1F35475076}"/>
                </a:ext>
              </a:extLst>
            </xdr:cNvPr>
            <xdr:cNvGrpSpPr/>
          </xdr:nvGrpSpPr>
          <xdr:grpSpPr>
            <a:xfrm>
              <a:off x="7777656" y="752475"/>
              <a:ext cx="2797470" cy="442764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45" name="Rettangolo arrotondato 44">
                <a:extLst>
                  <a:ext uri="{FF2B5EF4-FFF2-40B4-BE49-F238E27FC236}">
                    <a16:creationId xmlns:a16="http://schemas.microsoft.com/office/drawing/2014/main" id="{A6035D07-3F5D-5087-63F6-0A96DA0DAD76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46" name="Rettangolo 45">
                <a:extLst>
                  <a:ext uri="{FF2B5EF4-FFF2-40B4-BE49-F238E27FC236}">
                    <a16:creationId xmlns:a16="http://schemas.microsoft.com/office/drawing/2014/main" id="{3A4FAB12-CBB6-A1F3-2D54-D626A08FCA87}"/>
                  </a:ext>
                </a:extLst>
              </xdr:cNvPr>
              <xdr:cNvSpPr/>
            </xdr:nvSpPr>
            <xdr:spPr>
              <a:xfrm>
                <a:off x="204683" y="14729"/>
                <a:ext cx="2407234" cy="416221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40925" name="Gruppo 116">
            <a:extLst>
              <a:ext uri="{FF2B5EF4-FFF2-40B4-BE49-F238E27FC236}">
                <a16:creationId xmlns:a16="http://schemas.microsoft.com/office/drawing/2014/main" id="{3D338A80-AA53-56E8-9FB9-76BAF4F7B392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40926" name="Gruppo 117">
              <a:extLst>
                <a:ext uri="{FF2B5EF4-FFF2-40B4-BE49-F238E27FC236}">
                  <a16:creationId xmlns:a16="http://schemas.microsoft.com/office/drawing/2014/main" id="{9737EBB9-70E4-3B97-DC28-DF354F3E8D7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41" name="Rettangolo arrotondato 40">
                <a:extLst>
                  <a:ext uri="{FF2B5EF4-FFF2-40B4-BE49-F238E27FC236}">
                    <a16:creationId xmlns:a16="http://schemas.microsoft.com/office/drawing/2014/main" id="{2962BFC1-9638-1834-CE06-842545554673}"/>
                  </a:ext>
                </a:extLst>
              </xdr:cNvPr>
              <xdr:cNvSpPr/>
            </xdr:nvSpPr>
            <xdr:spPr>
              <a:xfrm>
                <a:off x="13907571" y="1258491"/>
                <a:ext cx="713299" cy="303610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42" name="Freccia a destra 41">
                <a:extLst>
                  <a:ext uri="{FF2B5EF4-FFF2-40B4-BE49-F238E27FC236}">
                    <a16:creationId xmlns:a16="http://schemas.microsoft.com/office/drawing/2014/main" id="{83BCA451-B229-6389-AE37-BDE0D7897A39}"/>
                  </a:ext>
                </a:extLst>
              </xdr:cNvPr>
              <xdr:cNvSpPr/>
            </xdr:nvSpPr>
            <xdr:spPr>
              <a:xfrm>
                <a:off x="12436391" y="1321743"/>
                <a:ext cx="1604924" cy="101203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40" name="Diagramma 39">
              <a:extLst>
                <a:ext uri="{FF2B5EF4-FFF2-40B4-BE49-F238E27FC236}">
                  <a16:creationId xmlns:a16="http://schemas.microsoft.com/office/drawing/2014/main" id="{3AD04D39-FE35-A1B2-A537-EED06BF87913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1" r:lo="rId22" r:qs="rId23" r:cs="rId24"/>
            </a:graphicData>
          </a:graphic>
        </xdr:graphicFrame>
      </xdr:grpSp>
    </xdr:grpSp>
    <xdr:clientData/>
  </xdr:twoCellAnchor>
  <xdr:twoCellAnchor>
    <xdr:from>
      <xdr:col>1</xdr:col>
      <xdr:colOff>0</xdr:colOff>
      <xdr:row>197</xdr:row>
      <xdr:rowOff>101600</xdr:rowOff>
    </xdr:from>
    <xdr:to>
      <xdr:col>6</xdr:col>
      <xdr:colOff>800100</xdr:colOff>
      <xdr:row>199</xdr:row>
      <xdr:rowOff>127000</xdr:rowOff>
    </xdr:to>
    <xdr:grpSp>
      <xdr:nvGrpSpPr>
        <xdr:cNvPr id="1040912" name="Gruppo 125">
          <a:extLst>
            <a:ext uri="{FF2B5EF4-FFF2-40B4-BE49-F238E27FC236}">
              <a16:creationId xmlns:a16="http://schemas.microsoft.com/office/drawing/2014/main" id="{A8E6D309-C361-E654-D3CF-2C24551E234D}"/>
            </a:ext>
          </a:extLst>
        </xdr:cNvPr>
        <xdr:cNvGrpSpPr>
          <a:grpSpLocks/>
        </xdr:cNvGrpSpPr>
      </xdr:nvGrpSpPr>
      <xdr:grpSpPr bwMode="auto">
        <a:xfrm>
          <a:off x="127000" y="48247300"/>
          <a:ext cx="7988300" cy="812800"/>
          <a:chOff x="7610476" y="752475"/>
          <a:chExt cx="7010394" cy="809626"/>
        </a:xfrm>
      </xdr:grpSpPr>
      <xdr:grpSp>
        <xdr:nvGrpSpPr>
          <xdr:cNvPr id="1040914" name="Gruppo 126">
            <a:extLst>
              <a:ext uri="{FF2B5EF4-FFF2-40B4-BE49-F238E27FC236}">
                <a16:creationId xmlns:a16="http://schemas.microsoft.com/office/drawing/2014/main" id="{B2861345-936D-B364-8F86-DBABD07F7A30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54" name="Rettangolo 53">
              <a:extLst>
                <a:ext uri="{FF2B5EF4-FFF2-40B4-BE49-F238E27FC236}">
                  <a16:creationId xmlns:a16="http://schemas.microsoft.com/office/drawing/2014/main" id="{C6783977-A93D-302F-F153-5D03F702D26E}"/>
                </a:ext>
              </a:extLst>
            </xdr:cNvPr>
            <xdr:cNvSpPr/>
          </xdr:nvSpPr>
          <xdr:spPr>
            <a:xfrm>
              <a:off x="7610476" y="853678"/>
              <a:ext cx="3220992" cy="581919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59" name="Gruppo 133">
              <a:extLst>
                <a:ext uri="{FF2B5EF4-FFF2-40B4-BE49-F238E27FC236}">
                  <a16:creationId xmlns:a16="http://schemas.microsoft.com/office/drawing/2014/main" id="{B179FA85-55ED-B7BD-22CE-9D015B2A483B}"/>
                </a:ext>
              </a:extLst>
            </xdr:cNvPr>
            <xdr:cNvGrpSpPr/>
          </xdr:nvGrpSpPr>
          <xdr:grpSpPr>
            <a:xfrm>
              <a:off x="7777656" y="752475"/>
              <a:ext cx="2797470" cy="442764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56" name="Rettangolo arrotondato 55">
                <a:extLst>
                  <a:ext uri="{FF2B5EF4-FFF2-40B4-BE49-F238E27FC236}">
                    <a16:creationId xmlns:a16="http://schemas.microsoft.com/office/drawing/2014/main" id="{080CF616-72E9-BFAA-7A38-6EDBE03B7305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57" name="Rettangolo 56">
                <a:extLst>
                  <a:ext uri="{FF2B5EF4-FFF2-40B4-BE49-F238E27FC236}">
                    <a16:creationId xmlns:a16="http://schemas.microsoft.com/office/drawing/2014/main" id="{BA62DDAB-8791-013E-7642-0684E1452B94}"/>
                  </a:ext>
                </a:extLst>
              </xdr:cNvPr>
              <xdr:cNvSpPr/>
            </xdr:nvSpPr>
            <xdr:spPr>
              <a:xfrm>
                <a:off x="204683" y="14729"/>
                <a:ext cx="2407234" cy="416221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40915" name="Gruppo 127">
            <a:extLst>
              <a:ext uri="{FF2B5EF4-FFF2-40B4-BE49-F238E27FC236}">
                <a16:creationId xmlns:a16="http://schemas.microsoft.com/office/drawing/2014/main" id="{AD0A071F-3808-B1CA-FD5A-C80AB1F418BA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40916" name="Gruppo 128">
              <a:extLst>
                <a:ext uri="{FF2B5EF4-FFF2-40B4-BE49-F238E27FC236}">
                  <a16:creationId xmlns:a16="http://schemas.microsoft.com/office/drawing/2014/main" id="{D6CC5CF7-86AA-0401-87CC-7498F16E62E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52" name="Rettangolo arrotondato 51">
                <a:extLst>
                  <a:ext uri="{FF2B5EF4-FFF2-40B4-BE49-F238E27FC236}">
                    <a16:creationId xmlns:a16="http://schemas.microsoft.com/office/drawing/2014/main" id="{255159EF-1ABF-1779-DAC5-E4C059E17545}"/>
                  </a:ext>
                </a:extLst>
              </xdr:cNvPr>
              <xdr:cNvSpPr/>
            </xdr:nvSpPr>
            <xdr:spPr>
              <a:xfrm>
                <a:off x="13907571" y="1258491"/>
                <a:ext cx="713299" cy="303610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53" name="Freccia a destra 52">
                <a:extLst>
                  <a:ext uri="{FF2B5EF4-FFF2-40B4-BE49-F238E27FC236}">
                    <a16:creationId xmlns:a16="http://schemas.microsoft.com/office/drawing/2014/main" id="{96BCCE37-DD4F-C212-A419-28BA6D538EBF}"/>
                  </a:ext>
                </a:extLst>
              </xdr:cNvPr>
              <xdr:cNvSpPr/>
            </xdr:nvSpPr>
            <xdr:spPr>
              <a:xfrm>
                <a:off x="12436391" y="1321743"/>
                <a:ext cx="1604924" cy="101203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51" name="Diagramma 50">
              <a:extLst>
                <a:ext uri="{FF2B5EF4-FFF2-40B4-BE49-F238E27FC236}">
                  <a16:creationId xmlns:a16="http://schemas.microsoft.com/office/drawing/2014/main" id="{15A3A1A6-FD76-C67D-3FBE-3F0FD6A8E13F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6" r:lo="rId27" r:qs="rId28" r:cs="rId29"/>
            </a:graphicData>
          </a:graphic>
        </xdr:graphicFrame>
      </xdr:grpSp>
    </xdr:grpSp>
    <xdr:clientData/>
  </xdr:twoCellAnchor>
  <xdr:twoCellAnchor>
    <xdr:from>
      <xdr:col>4</xdr:col>
      <xdr:colOff>1139825</xdr:colOff>
      <xdr:row>0</xdr:row>
      <xdr:rowOff>311150</xdr:rowOff>
    </xdr:from>
    <xdr:to>
      <xdr:col>7</xdr:col>
      <xdr:colOff>60919</xdr:colOff>
      <xdr:row>1</xdr:row>
      <xdr:rowOff>83982</xdr:rowOff>
    </xdr:to>
    <xdr:sp macro="" textlink="">
      <xdr:nvSpPr>
        <xdr:cNvPr id="73" name="Freccia a destra 72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C043E49-E1B5-8A0E-ACB2-FB8174338EAC}"/>
            </a:ext>
          </a:extLst>
        </xdr:cNvPr>
        <xdr:cNvSpPr/>
      </xdr:nvSpPr>
      <xdr:spPr bwMode="auto">
        <a:xfrm>
          <a:off x="6191250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76200</xdr:rowOff>
    </xdr:from>
    <xdr:to>
      <xdr:col>2</xdr:col>
      <xdr:colOff>1388006</xdr:colOff>
      <xdr:row>4</xdr:row>
      <xdr:rowOff>628650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19302455-B841-4AF6-F9E3-9838EFB4C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3</xdr:row>
      <xdr:rowOff>63500</xdr:rowOff>
    </xdr:from>
    <xdr:to>
      <xdr:col>6</xdr:col>
      <xdr:colOff>863600</xdr:colOff>
      <xdr:row>5</xdr:row>
      <xdr:rowOff>139700</xdr:rowOff>
    </xdr:to>
    <xdr:grpSp>
      <xdr:nvGrpSpPr>
        <xdr:cNvPr id="1041876" name="Gruppo 70">
          <a:extLst>
            <a:ext uri="{FF2B5EF4-FFF2-40B4-BE49-F238E27FC236}">
              <a16:creationId xmlns:a16="http://schemas.microsoft.com/office/drawing/2014/main" id="{F13D7286-FC3B-E362-5A3D-B4F111ECCAB8}"/>
            </a:ext>
          </a:extLst>
        </xdr:cNvPr>
        <xdr:cNvGrpSpPr>
          <a:grpSpLocks/>
        </xdr:cNvGrpSpPr>
      </xdr:nvGrpSpPr>
      <xdr:grpSpPr bwMode="auto">
        <a:xfrm>
          <a:off x="127000" y="1143000"/>
          <a:ext cx="8051800" cy="863600"/>
          <a:chOff x="7610476" y="733425"/>
          <a:chExt cx="7067544" cy="857251"/>
        </a:xfrm>
      </xdr:grpSpPr>
      <xdr:grpSp>
        <xdr:nvGrpSpPr>
          <xdr:cNvPr id="1041922" name="Gruppo 2">
            <a:extLst>
              <a:ext uri="{FF2B5EF4-FFF2-40B4-BE49-F238E27FC236}">
                <a16:creationId xmlns:a16="http://schemas.microsoft.com/office/drawing/2014/main" id="{FF99E023-EDBD-9051-6151-8493C68BE118}"/>
              </a:ext>
            </a:extLst>
          </xdr:cNvPr>
          <xdr:cNvGrpSpPr>
            <a:grpSpLocks/>
          </xdr:cNvGrpSpPr>
        </xdr:nvGrpSpPr>
        <xdr:grpSpPr bwMode="auto">
          <a:xfrm>
            <a:off x="7610476" y="883017"/>
            <a:ext cx="7067544" cy="707659"/>
            <a:chOff x="7610476" y="854442"/>
            <a:chExt cx="7067544" cy="707659"/>
          </a:xfrm>
        </xdr:grpSpPr>
        <xdr:sp macro="" textlink="">
          <xdr:nvSpPr>
            <xdr:cNvPr id="8" name="Rettangolo 7">
              <a:extLst>
                <a:ext uri="{FF2B5EF4-FFF2-40B4-BE49-F238E27FC236}">
                  <a16:creationId xmlns:a16="http://schemas.microsoft.com/office/drawing/2014/main" id="{0DC38213-60E8-5013-A5CB-E4A072C2ABF0}"/>
                </a:ext>
              </a:extLst>
            </xdr:cNvPr>
            <xdr:cNvSpPr/>
          </xdr:nvSpPr>
          <xdr:spPr>
            <a:xfrm>
              <a:off x="7610476" y="856130"/>
              <a:ext cx="3221641" cy="57990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41927" name="Gruppo 4">
              <a:extLst>
                <a:ext uri="{FF2B5EF4-FFF2-40B4-BE49-F238E27FC236}">
                  <a16:creationId xmlns:a16="http://schemas.microsoft.com/office/drawing/2014/main" id="{3FB57BE2-8FF2-954A-CD54-C6857AAF2F5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14720" cy="638176"/>
              <a:chOff x="11163300" y="923925"/>
              <a:chExt cx="3514720" cy="638176"/>
            </a:xfrm>
          </xdr:grpSpPr>
          <xdr:grpSp>
            <xdr:nvGrpSpPr>
              <xdr:cNvPr id="1041928" name="Gruppo 5">
                <a:extLst>
                  <a:ext uri="{FF2B5EF4-FFF2-40B4-BE49-F238E27FC236}">
                    <a16:creationId xmlns:a16="http://schemas.microsoft.com/office/drawing/2014/main" id="{525A6AD7-10FB-AA89-71FC-35AAEDFE9D89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38370" cy="304800"/>
                <a:chOff x="12439650" y="1257301"/>
                <a:chExt cx="2238370" cy="304800"/>
              </a:xfrm>
            </xdr:grpSpPr>
            <xdr:sp macro="" textlink="">
              <xdr:nvSpPr>
                <xdr:cNvPr id="12" name="Rettangolo arrotondato 11">
                  <a:extLst>
                    <a:ext uri="{FF2B5EF4-FFF2-40B4-BE49-F238E27FC236}">
                      <a16:creationId xmlns:a16="http://schemas.microsoft.com/office/drawing/2014/main" id="{A73717FF-A3C8-B6B5-7C4A-5BBA49510C5B}"/>
                    </a:ext>
                  </a:extLst>
                </xdr:cNvPr>
                <xdr:cNvSpPr/>
              </xdr:nvSpPr>
              <xdr:spPr>
                <a:xfrm>
                  <a:off x="13964577" y="1259541"/>
                  <a:ext cx="713443" cy="302560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2018/2017</a:t>
                  </a:r>
                </a:p>
              </xdr:txBody>
            </xdr:sp>
            <xdr:sp macro="" textlink="">
              <xdr:nvSpPr>
                <xdr:cNvPr id="13" name="Freccia a destra 12">
                  <a:extLst>
                    <a:ext uri="{FF2B5EF4-FFF2-40B4-BE49-F238E27FC236}">
                      <a16:creationId xmlns:a16="http://schemas.microsoft.com/office/drawing/2014/main" id="{6FC40B1B-B8F1-8947-BCD4-5EDCE8A788B2}"/>
                    </a:ext>
                  </a:extLst>
                </xdr:cNvPr>
                <xdr:cNvSpPr/>
              </xdr:nvSpPr>
              <xdr:spPr>
                <a:xfrm>
                  <a:off x="12437363" y="1322575"/>
                  <a:ext cx="1605246" cy="100853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11" name="Diagramma 10">
                <a:extLst>
                  <a:ext uri="{FF2B5EF4-FFF2-40B4-BE49-F238E27FC236}">
                    <a16:creationId xmlns:a16="http://schemas.microsoft.com/office/drawing/2014/main" id="{15E02673-B867-E82A-4F5F-78AD63BB3E49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6" r:lo="rId7" r:qs="rId8" r:cs="rId9"/>
              </a:graphicData>
            </a:graphic>
          </xdr:graphicFrame>
        </xdr:grpSp>
      </xdr:grpSp>
      <xdr:grpSp>
        <xdr:nvGrpSpPr>
          <xdr:cNvPr id="63" name="Gruppo 57">
            <a:extLst>
              <a:ext uri="{FF2B5EF4-FFF2-40B4-BE49-F238E27FC236}">
                <a16:creationId xmlns:a16="http://schemas.microsoft.com/office/drawing/2014/main" id="{39F00715-0DC1-3146-C463-2A6912BFA7F6}"/>
              </a:ext>
            </a:extLst>
          </xdr:cNvPr>
          <xdr:cNvGrpSpPr/>
        </xdr:nvGrpSpPr>
        <xdr:grpSpPr>
          <a:xfrm>
            <a:off x="7833427" y="733425"/>
            <a:ext cx="2441313" cy="529479"/>
            <a:chOff x="175101" y="2309"/>
            <a:chExt cx="2451417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6" name="Rettangolo arrotondato 5">
              <a:extLst>
                <a:ext uri="{FF2B5EF4-FFF2-40B4-BE49-F238E27FC236}">
                  <a16:creationId xmlns:a16="http://schemas.microsoft.com/office/drawing/2014/main" id="{2002DADF-DFBE-1A1D-34CC-1AD6154C4EEA}"/>
                </a:ext>
              </a:extLst>
            </xdr:cNvPr>
            <xdr:cNvSpPr/>
          </xdr:nvSpPr>
          <xdr:spPr>
            <a:xfrm>
              <a:off x="175101" y="2309"/>
              <a:ext cx="2451416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7" name="Rettangolo 6">
              <a:extLst>
                <a:ext uri="{FF2B5EF4-FFF2-40B4-BE49-F238E27FC236}">
                  <a16:creationId xmlns:a16="http://schemas.microsoft.com/office/drawing/2014/main" id="{705CD3E0-3C4C-406B-141C-BE81823E9657}"/>
                </a:ext>
              </a:extLst>
            </xdr:cNvPr>
            <xdr:cNvSpPr/>
          </xdr:nvSpPr>
          <xdr:spPr>
            <a:xfrm>
              <a:off x="208682" y="27612"/>
              <a:ext cx="2384254" cy="480754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47</xdr:row>
      <xdr:rowOff>38100</xdr:rowOff>
    </xdr:from>
    <xdr:to>
      <xdr:col>6</xdr:col>
      <xdr:colOff>876300</xdr:colOff>
      <xdr:row>49</xdr:row>
      <xdr:rowOff>114300</xdr:rowOff>
    </xdr:to>
    <xdr:grpSp>
      <xdr:nvGrpSpPr>
        <xdr:cNvPr id="1041877" name="Gruppo 71">
          <a:extLst>
            <a:ext uri="{FF2B5EF4-FFF2-40B4-BE49-F238E27FC236}">
              <a16:creationId xmlns:a16="http://schemas.microsoft.com/office/drawing/2014/main" id="{0DE658D3-1BB5-9B57-A2AF-A2496FF36BD9}"/>
            </a:ext>
          </a:extLst>
        </xdr:cNvPr>
        <xdr:cNvGrpSpPr>
          <a:grpSpLocks/>
        </xdr:cNvGrpSpPr>
      </xdr:nvGrpSpPr>
      <xdr:grpSpPr bwMode="auto">
        <a:xfrm>
          <a:off x="127000" y="11734800"/>
          <a:ext cx="8064500" cy="863600"/>
          <a:chOff x="7610476" y="733425"/>
          <a:chExt cx="7077069" cy="857251"/>
        </a:xfrm>
      </xdr:grpSpPr>
      <xdr:grpSp>
        <xdr:nvGrpSpPr>
          <xdr:cNvPr id="1041912" name="Gruppo 72">
            <a:extLst>
              <a:ext uri="{FF2B5EF4-FFF2-40B4-BE49-F238E27FC236}">
                <a16:creationId xmlns:a16="http://schemas.microsoft.com/office/drawing/2014/main" id="{5765F912-5DBA-6F95-6AE5-A47F50897AC1}"/>
              </a:ext>
            </a:extLst>
          </xdr:cNvPr>
          <xdr:cNvGrpSpPr>
            <a:grpSpLocks/>
          </xdr:cNvGrpSpPr>
        </xdr:nvGrpSpPr>
        <xdr:grpSpPr bwMode="auto">
          <a:xfrm>
            <a:off x="7610476" y="883017"/>
            <a:ext cx="7077069" cy="707659"/>
            <a:chOff x="7610476" y="854442"/>
            <a:chExt cx="7077069" cy="707659"/>
          </a:xfrm>
        </xdr:grpSpPr>
        <xdr:sp macro="" textlink="">
          <xdr:nvSpPr>
            <xdr:cNvPr id="19" name="Rettangolo 18">
              <a:extLst>
                <a:ext uri="{FF2B5EF4-FFF2-40B4-BE49-F238E27FC236}">
                  <a16:creationId xmlns:a16="http://schemas.microsoft.com/office/drawing/2014/main" id="{4CEFE341-B9F6-CC01-B0CD-408E2F9C4F41}"/>
                </a:ext>
              </a:extLst>
            </xdr:cNvPr>
            <xdr:cNvSpPr/>
          </xdr:nvSpPr>
          <xdr:spPr>
            <a:xfrm>
              <a:off x="7610476" y="856130"/>
              <a:ext cx="3220902" cy="57990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41917" name="Gruppo 77">
              <a:extLst>
                <a:ext uri="{FF2B5EF4-FFF2-40B4-BE49-F238E27FC236}">
                  <a16:creationId xmlns:a16="http://schemas.microsoft.com/office/drawing/2014/main" id="{5656BE64-CE61-D143-AFC0-FFD7C3FD00A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24245" cy="638176"/>
              <a:chOff x="11163300" y="923925"/>
              <a:chExt cx="3524245" cy="638176"/>
            </a:xfrm>
          </xdr:grpSpPr>
          <xdr:grpSp>
            <xdr:nvGrpSpPr>
              <xdr:cNvPr id="1041918" name="Gruppo 78">
                <a:extLst>
                  <a:ext uri="{FF2B5EF4-FFF2-40B4-BE49-F238E27FC236}">
                    <a16:creationId xmlns:a16="http://schemas.microsoft.com/office/drawing/2014/main" id="{70574BC4-5AE1-F00E-6584-AF18F0A038F5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47895" cy="304800"/>
                <a:chOff x="12439650" y="1257301"/>
                <a:chExt cx="2247895" cy="304800"/>
              </a:xfrm>
            </xdr:grpSpPr>
            <xdr:sp macro="" textlink="">
              <xdr:nvSpPr>
                <xdr:cNvPr id="23" name="Rettangolo arrotondato 22">
                  <a:extLst>
                    <a:ext uri="{FF2B5EF4-FFF2-40B4-BE49-F238E27FC236}">
                      <a16:creationId xmlns:a16="http://schemas.microsoft.com/office/drawing/2014/main" id="{28FAC3E9-4006-0BC7-4B2F-E8468C471964}"/>
                    </a:ext>
                  </a:extLst>
                </xdr:cNvPr>
                <xdr:cNvSpPr/>
              </xdr:nvSpPr>
              <xdr:spPr>
                <a:xfrm>
                  <a:off x="13974266" y="1259541"/>
                  <a:ext cx="713279" cy="302560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2018/2017</a:t>
                  </a:r>
                </a:p>
              </xdr:txBody>
            </xdr:sp>
            <xdr:sp macro="" textlink="">
              <xdr:nvSpPr>
                <xdr:cNvPr id="24" name="Freccia a destra 23">
                  <a:extLst>
                    <a:ext uri="{FF2B5EF4-FFF2-40B4-BE49-F238E27FC236}">
                      <a16:creationId xmlns:a16="http://schemas.microsoft.com/office/drawing/2014/main" id="{50725880-0041-43B6-6F09-2C4C71AF4DF3}"/>
                    </a:ext>
                  </a:extLst>
                </xdr:cNvPr>
                <xdr:cNvSpPr/>
              </xdr:nvSpPr>
              <xdr:spPr>
                <a:xfrm>
                  <a:off x="12436257" y="1322575"/>
                  <a:ext cx="1604878" cy="100853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22" name="Diagramma 21">
                <a:extLst>
                  <a:ext uri="{FF2B5EF4-FFF2-40B4-BE49-F238E27FC236}">
                    <a16:creationId xmlns:a16="http://schemas.microsoft.com/office/drawing/2014/main" id="{6B739E8D-47BA-4248-049F-ADD0B2F3C266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11" r:lo="rId12" r:qs="rId13" r:cs="rId14"/>
              </a:graphicData>
            </a:graphic>
          </xdr:graphicFrame>
        </xdr:grpSp>
      </xdr:grpSp>
      <xdr:grpSp>
        <xdr:nvGrpSpPr>
          <xdr:cNvPr id="62" name="Gruppo 73">
            <a:extLst>
              <a:ext uri="{FF2B5EF4-FFF2-40B4-BE49-F238E27FC236}">
                <a16:creationId xmlns:a16="http://schemas.microsoft.com/office/drawing/2014/main" id="{6524D7E4-C7EE-A97C-639D-0D51238A43C0}"/>
              </a:ext>
            </a:extLst>
          </xdr:cNvPr>
          <xdr:cNvGrpSpPr/>
        </xdr:nvGrpSpPr>
        <xdr:grpSpPr>
          <a:xfrm>
            <a:off x="7833376" y="733425"/>
            <a:ext cx="2440753" cy="529479"/>
            <a:chOff x="175101" y="2309"/>
            <a:chExt cx="2451417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17" name="Rettangolo arrotondato 16">
              <a:extLst>
                <a:ext uri="{FF2B5EF4-FFF2-40B4-BE49-F238E27FC236}">
                  <a16:creationId xmlns:a16="http://schemas.microsoft.com/office/drawing/2014/main" id="{F028A68C-7028-4DA7-B4A2-BCAB0C3E8311}"/>
                </a:ext>
              </a:extLst>
            </xdr:cNvPr>
            <xdr:cNvSpPr/>
          </xdr:nvSpPr>
          <xdr:spPr>
            <a:xfrm>
              <a:off x="175101" y="2309"/>
              <a:ext cx="2451417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18" name="Rettangolo 17">
              <a:extLst>
                <a:ext uri="{FF2B5EF4-FFF2-40B4-BE49-F238E27FC236}">
                  <a16:creationId xmlns:a16="http://schemas.microsoft.com/office/drawing/2014/main" id="{89941E39-DC4B-F728-5FC0-0032CAD65B7B}"/>
                </a:ext>
              </a:extLst>
            </xdr:cNvPr>
            <xdr:cNvSpPr/>
          </xdr:nvSpPr>
          <xdr:spPr>
            <a:xfrm>
              <a:off x="208682" y="27612"/>
              <a:ext cx="2384255" cy="480754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91</xdr:row>
      <xdr:rowOff>50800</xdr:rowOff>
    </xdr:from>
    <xdr:to>
      <xdr:col>6</xdr:col>
      <xdr:colOff>863600</xdr:colOff>
      <xdr:row>93</xdr:row>
      <xdr:rowOff>127000</xdr:rowOff>
    </xdr:to>
    <xdr:grpSp>
      <xdr:nvGrpSpPr>
        <xdr:cNvPr id="1041878" name="Gruppo 82">
          <a:extLst>
            <a:ext uri="{FF2B5EF4-FFF2-40B4-BE49-F238E27FC236}">
              <a16:creationId xmlns:a16="http://schemas.microsoft.com/office/drawing/2014/main" id="{8EC653E7-61E8-45DF-9F97-45DE1ECC5828}"/>
            </a:ext>
          </a:extLst>
        </xdr:cNvPr>
        <xdr:cNvGrpSpPr>
          <a:grpSpLocks/>
        </xdr:cNvGrpSpPr>
      </xdr:nvGrpSpPr>
      <xdr:grpSpPr bwMode="auto">
        <a:xfrm>
          <a:off x="127000" y="22364700"/>
          <a:ext cx="8051800" cy="863600"/>
          <a:chOff x="7610476" y="733425"/>
          <a:chExt cx="7067544" cy="857251"/>
        </a:xfrm>
      </xdr:grpSpPr>
      <xdr:grpSp>
        <xdr:nvGrpSpPr>
          <xdr:cNvPr id="1041902" name="Gruppo 83">
            <a:extLst>
              <a:ext uri="{FF2B5EF4-FFF2-40B4-BE49-F238E27FC236}">
                <a16:creationId xmlns:a16="http://schemas.microsoft.com/office/drawing/2014/main" id="{0346B6E3-BEAF-BEA3-1F5A-849B80BED7DD}"/>
              </a:ext>
            </a:extLst>
          </xdr:cNvPr>
          <xdr:cNvGrpSpPr>
            <a:grpSpLocks/>
          </xdr:cNvGrpSpPr>
        </xdr:nvGrpSpPr>
        <xdr:grpSpPr bwMode="auto">
          <a:xfrm>
            <a:off x="7610476" y="883017"/>
            <a:ext cx="7067544" cy="707659"/>
            <a:chOff x="7610476" y="854442"/>
            <a:chExt cx="7067544" cy="707659"/>
          </a:xfrm>
        </xdr:grpSpPr>
        <xdr:sp macro="" textlink="">
          <xdr:nvSpPr>
            <xdr:cNvPr id="30" name="Rettangolo 29">
              <a:extLst>
                <a:ext uri="{FF2B5EF4-FFF2-40B4-BE49-F238E27FC236}">
                  <a16:creationId xmlns:a16="http://schemas.microsoft.com/office/drawing/2014/main" id="{338AC141-A5E0-0939-F9CB-D1046CC4344A}"/>
                </a:ext>
              </a:extLst>
            </xdr:cNvPr>
            <xdr:cNvSpPr/>
          </xdr:nvSpPr>
          <xdr:spPr>
            <a:xfrm>
              <a:off x="7610476" y="856130"/>
              <a:ext cx="3221641" cy="57990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41907" name="Gruppo 88">
              <a:extLst>
                <a:ext uri="{FF2B5EF4-FFF2-40B4-BE49-F238E27FC236}">
                  <a16:creationId xmlns:a16="http://schemas.microsoft.com/office/drawing/2014/main" id="{DBA5D5DD-842F-B049-2427-B21CF73742F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14720" cy="638176"/>
              <a:chOff x="11163300" y="923925"/>
              <a:chExt cx="3514720" cy="638176"/>
            </a:xfrm>
          </xdr:grpSpPr>
          <xdr:grpSp>
            <xdr:nvGrpSpPr>
              <xdr:cNvPr id="1041908" name="Gruppo 89">
                <a:extLst>
                  <a:ext uri="{FF2B5EF4-FFF2-40B4-BE49-F238E27FC236}">
                    <a16:creationId xmlns:a16="http://schemas.microsoft.com/office/drawing/2014/main" id="{8C79B553-10DB-715E-979C-F5B971B301B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38370" cy="304800"/>
                <a:chOff x="12439650" y="1257301"/>
                <a:chExt cx="2238370" cy="304800"/>
              </a:xfrm>
            </xdr:grpSpPr>
            <xdr:sp macro="" textlink="">
              <xdr:nvSpPr>
                <xdr:cNvPr id="34" name="Rettangolo arrotondato 33">
                  <a:extLst>
                    <a:ext uri="{FF2B5EF4-FFF2-40B4-BE49-F238E27FC236}">
                      <a16:creationId xmlns:a16="http://schemas.microsoft.com/office/drawing/2014/main" id="{AA390BB1-8C50-E3DF-324D-2B558C8D0AFB}"/>
                    </a:ext>
                  </a:extLst>
                </xdr:cNvPr>
                <xdr:cNvSpPr/>
              </xdr:nvSpPr>
              <xdr:spPr>
                <a:xfrm>
                  <a:off x="13964577" y="1259541"/>
                  <a:ext cx="713443" cy="302560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2018/2017</a:t>
                  </a:r>
                </a:p>
              </xdr:txBody>
            </xdr:sp>
            <xdr:sp macro="" textlink="">
              <xdr:nvSpPr>
                <xdr:cNvPr id="35" name="Freccia a destra 34">
                  <a:extLst>
                    <a:ext uri="{FF2B5EF4-FFF2-40B4-BE49-F238E27FC236}">
                      <a16:creationId xmlns:a16="http://schemas.microsoft.com/office/drawing/2014/main" id="{B98B44BA-335D-C0D8-6E05-AB5D76AFA4D6}"/>
                    </a:ext>
                  </a:extLst>
                </xdr:cNvPr>
                <xdr:cNvSpPr/>
              </xdr:nvSpPr>
              <xdr:spPr>
                <a:xfrm>
                  <a:off x="12437363" y="1322575"/>
                  <a:ext cx="1605246" cy="100853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33" name="Diagramma 32">
                <a:extLst>
                  <a:ext uri="{FF2B5EF4-FFF2-40B4-BE49-F238E27FC236}">
                    <a16:creationId xmlns:a16="http://schemas.microsoft.com/office/drawing/2014/main" id="{48690754-FCA6-FFBF-611A-5DD88B8FC4CA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16" r:lo="rId17" r:qs="rId18" r:cs="rId19"/>
              </a:graphicData>
            </a:graphic>
          </xdr:graphicFrame>
        </xdr:grpSp>
      </xdr:grpSp>
      <xdr:grpSp>
        <xdr:nvGrpSpPr>
          <xdr:cNvPr id="61" name="Gruppo 84">
            <a:extLst>
              <a:ext uri="{FF2B5EF4-FFF2-40B4-BE49-F238E27FC236}">
                <a16:creationId xmlns:a16="http://schemas.microsoft.com/office/drawing/2014/main" id="{F233E274-5978-9A12-C421-6DDC3E63A29E}"/>
              </a:ext>
            </a:extLst>
          </xdr:cNvPr>
          <xdr:cNvGrpSpPr/>
        </xdr:nvGrpSpPr>
        <xdr:grpSpPr>
          <a:xfrm>
            <a:off x="7833427" y="733425"/>
            <a:ext cx="2441313" cy="529479"/>
            <a:chOff x="175101" y="2309"/>
            <a:chExt cx="2451417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28" name="Rettangolo arrotondato 27">
              <a:extLst>
                <a:ext uri="{FF2B5EF4-FFF2-40B4-BE49-F238E27FC236}">
                  <a16:creationId xmlns:a16="http://schemas.microsoft.com/office/drawing/2014/main" id="{8F7A010C-7D90-16CD-DDB0-2CD420C5F6BB}"/>
                </a:ext>
              </a:extLst>
            </xdr:cNvPr>
            <xdr:cNvSpPr/>
          </xdr:nvSpPr>
          <xdr:spPr>
            <a:xfrm>
              <a:off x="175101" y="2309"/>
              <a:ext cx="2451416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29" name="Rettangolo 28">
              <a:extLst>
                <a:ext uri="{FF2B5EF4-FFF2-40B4-BE49-F238E27FC236}">
                  <a16:creationId xmlns:a16="http://schemas.microsoft.com/office/drawing/2014/main" id="{6F247EC1-6F71-162A-A8E1-4D5C136BB4B3}"/>
                </a:ext>
              </a:extLst>
            </xdr:cNvPr>
            <xdr:cNvSpPr/>
          </xdr:nvSpPr>
          <xdr:spPr>
            <a:xfrm>
              <a:off x="208682" y="27612"/>
              <a:ext cx="2384254" cy="480754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135</xdr:row>
      <xdr:rowOff>50800</xdr:rowOff>
    </xdr:from>
    <xdr:to>
      <xdr:col>6</xdr:col>
      <xdr:colOff>863600</xdr:colOff>
      <xdr:row>137</xdr:row>
      <xdr:rowOff>127000</xdr:rowOff>
    </xdr:to>
    <xdr:grpSp>
      <xdr:nvGrpSpPr>
        <xdr:cNvPr id="1041879" name="Gruppo 93">
          <a:extLst>
            <a:ext uri="{FF2B5EF4-FFF2-40B4-BE49-F238E27FC236}">
              <a16:creationId xmlns:a16="http://schemas.microsoft.com/office/drawing/2014/main" id="{824EA224-F061-8D02-49EF-0250A4E428A8}"/>
            </a:ext>
          </a:extLst>
        </xdr:cNvPr>
        <xdr:cNvGrpSpPr>
          <a:grpSpLocks/>
        </xdr:cNvGrpSpPr>
      </xdr:nvGrpSpPr>
      <xdr:grpSpPr bwMode="auto">
        <a:xfrm>
          <a:off x="127000" y="33108900"/>
          <a:ext cx="8051800" cy="863600"/>
          <a:chOff x="7610476" y="733425"/>
          <a:chExt cx="7067544" cy="857251"/>
        </a:xfrm>
      </xdr:grpSpPr>
      <xdr:grpSp>
        <xdr:nvGrpSpPr>
          <xdr:cNvPr id="1041892" name="Gruppo 94">
            <a:extLst>
              <a:ext uri="{FF2B5EF4-FFF2-40B4-BE49-F238E27FC236}">
                <a16:creationId xmlns:a16="http://schemas.microsoft.com/office/drawing/2014/main" id="{58222D5A-C600-2F38-BB12-4D9442597E69}"/>
              </a:ext>
            </a:extLst>
          </xdr:cNvPr>
          <xdr:cNvGrpSpPr>
            <a:grpSpLocks/>
          </xdr:cNvGrpSpPr>
        </xdr:nvGrpSpPr>
        <xdr:grpSpPr bwMode="auto">
          <a:xfrm>
            <a:off x="7610476" y="883017"/>
            <a:ext cx="7067544" cy="707659"/>
            <a:chOff x="7610476" y="854442"/>
            <a:chExt cx="7067544" cy="707659"/>
          </a:xfrm>
        </xdr:grpSpPr>
        <xdr:sp macro="" textlink="">
          <xdr:nvSpPr>
            <xdr:cNvPr id="41" name="Rettangolo 40">
              <a:extLst>
                <a:ext uri="{FF2B5EF4-FFF2-40B4-BE49-F238E27FC236}">
                  <a16:creationId xmlns:a16="http://schemas.microsoft.com/office/drawing/2014/main" id="{9E1B8A7D-8D44-F71F-173D-A76198B012C8}"/>
                </a:ext>
              </a:extLst>
            </xdr:cNvPr>
            <xdr:cNvSpPr/>
          </xdr:nvSpPr>
          <xdr:spPr>
            <a:xfrm>
              <a:off x="7610476" y="856130"/>
              <a:ext cx="3221641" cy="57990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41897" name="Gruppo 99">
              <a:extLst>
                <a:ext uri="{FF2B5EF4-FFF2-40B4-BE49-F238E27FC236}">
                  <a16:creationId xmlns:a16="http://schemas.microsoft.com/office/drawing/2014/main" id="{C98611CF-62A6-9C7C-3E9E-B7F7FE33ECC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14720" cy="638176"/>
              <a:chOff x="11163300" y="923925"/>
              <a:chExt cx="3514720" cy="638176"/>
            </a:xfrm>
          </xdr:grpSpPr>
          <xdr:grpSp>
            <xdr:nvGrpSpPr>
              <xdr:cNvPr id="1041898" name="Gruppo 100">
                <a:extLst>
                  <a:ext uri="{FF2B5EF4-FFF2-40B4-BE49-F238E27FC236}">
                    <a16:creationId xmlns:a16="http://schemas.microsoft.com/office/drawing/2014/main" id="{F3992F96-4777-52F2-0A67-2FF846CD81A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38370" cy="304800"/>
                <a:chOff x="12439650" y="1257301"/>
                <a:chExt cx="2238370" cy="304800"/>
              </a:xfrm>
            </xdr:grpSpPr>
            <xdr:sp macro="" textlink="">
              <xdr:nvSpPr>
                <xdr:cNvPr id="45" name="Rettangolo arrotondato 44">
                  <a:extLst>
                    <a:ext uri="{FF2B5EF4-FFF2-40B4-BE49-F238E27FC236}">
                      <a16:creationId xmlns:a16="http://schemas.microsoft.com/office/drawing/2014/main" id="{23225A1C-5D6A-1447-BD39-72F1F91A76A9}"/>
                    </a:ext>
                  </a:extLst>
                </xdr:cNvPr>
                <xdr:cNvSpPr/>
              </xdr:nvSpPr>
              <xdr:spPr>
                <a:xfrm>
                  <a:off x="13964577" y="1259541"/>
                  <a:ext cx="713443" cy="302560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2018/2017</a:t>
                  </a:r>
                </a:p>
              </xdr:txBody>
            </xdr:sp>
            <xdr:sp macro="" textlink="">
              <xdr:nvSpPr>
                <xdr:cNvPr id="46" name="Freccia a destra 45">
                  <a:extLst>
                    <a:ext uri="{FF2B5EF4-FFF2-40B4-BE49-F238E27FC236}">
                      <a16:creationId xmlns:a16="http://schemas.microsoft.com/office/drawing/2014/main" id="{1E926A8F-24F3-879C-4879-A081E1035DEE}"/>
                    </a:ext>
                  </a:extLst>
                </xdr:cNvPr>
                <xdr:cNvSpPr/>
              </xdr:nvSpPr>
              <xdr:spPr>
                <a:xfrm>
                  <a:off x="12437363" y="1322575"/>
                  <a:ext cx="1605246" cy="100853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44" name="Diagramma 43">
                <a:extLst>
                  <a:ext uri="{FF2B5EF4-FFF2-40B4-BE49-F238E27FC236}">
                    <a16:creationId xmlns:a16="http://schemas.microsoft.com/office/drawing/2014/main" id="{FD1ECBF6-D356-B915-AD80-83FF3A5EFE03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21" r:lo="rId22" r:qs="rId23" r:cs="rId24"/>
              </a:graphicData>
            </a:graphic>
          </xdr:graphicFrame>
        </xdr:grpSp>
      </xdr:grpSp>
      <xdr:grpSp>
        <xdr:nvGrpSpPr>
          <xdr:cNvPr id="60" name="Gruppo 95">
            <a:extLst>
              <a:ext uri="{FF2B5EF4-FFF2-40B4-BE49-F238E27FC236}">
                <a16:creationId xmlns:a16="http://schemas.microsoft.com/office/drawing/2014/main" id="{FB52FA62-BFC9-A73D-7DCD-CB3F5F55F569}"/>
              </a:ext>
            </a:extLst>
          </xdr:cNvPr>
          <xdr:cNvGrpSpPr/>
        </xdr:nvGrpSpPr>
        <xdr:grpSpPr>
          <a:xfrm>
            <a:off x="7833427" y="733425"/>
            <a:ext cx="2441313" cy="529479"/>
            <a:chOff x="175101" y="2309"/>
            <a:chExt cx="2451417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39" name="Rettangolo arrotondato 38">
              <a:extLst>
                <a:ext uri="{FF2B5EF4-FFF2-40B4-BE49-F238E27FC236}">
                  <a16:creationId xmlns:a16="http://schemas.microsoft.com/office/drawing/2014/main" id="{D942D2C5-6BB2-7BAD-481E-3CD18C9A8C1A}"/>
                </a:ext>
              </a:extLst>
            </xdr:cNvPr>
            <xdr:cNvSpPr/>
          </xdr:nvSpPr>
          <xdr:spPr>
            <a:xfrm>
              <a:off x="175101" y="2309"/>
              <a:ext cx="2451416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40" name="Rettangolo 39">
              <a:extLst>
                <a:ext uri="{FF2B5EF4-FFF2-40B4-BE49-F238E27FC236}">
                  <a16:creationId xmlns:a16="http://schemas.microsoft.com/office/drawing/2014/main" id="{B2D6655A-0585-0C2F-CDA9-4C16D54143D3}"/>
                </a:ext>
              </a:extLst>
            </xdr:cNvPr>
            <xdr:cNvSpPr/>
          </xdr:nvSpPr>
          <xdr:spPr>
            <a:xfrm>
              <a:off x="208682" y="27612"/>
              <a:ext cx="2384254" cy="480754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197</xdr:row>
      <xdr:rowOff>38100</xdr:rowOff>
    </xdr:from>
    <xdr:to>
      <xdr:col>6</xdr:col>
      <xdr:colOff>876300</xdr:colOff>
      <xdr:row>199</xdr:row>
      <xdr:rowOff>114300</xdr:rowOff>
    </xdr:to>
    <xdr:grpSp>
      <xdr:nvGrpSpPr>
        <xdr:cNvPr id="1041880" name="Gruppo 104">
          <a:extLst>
            <a:ext uri="{FF2B5EF4-FFF2-40B4-BE49-F238E27FC236}">
              <a16:creationId xmlns:a16="http://schemas.microsoft.com/office/drawing/2014/main" id="{FA7BFF68-06A3-EEB6-DA52-5D02FEE53079}"/>
            </a:ext>
          </a:extLst>
        </xdr:cNvPr>
        <xdr:cNvGrpSpPr>
          <a:grpSpLocks/>
        </xdr:cNvGrpSpPr>
      </xdr:nvGrpSpPr>
      <xdr:grpSpPr bwMode="auto">
        <a:xfrm>
          <a:off x="127000" y="48183800"/>
          <a:ext cx="8064500" cy="863600"/>
          <a:chOff x="7610476" y="733425"/>
          <a:chExt cx="7077069" cy="857251"/>
        </a:xfrm>
      </xdr:grpSpPr>
      <xdr:grpSp>
        <xdr:nvGrpSpPr>
          <xdr:cNvPr id="1041882" name="Gruppo 105">
            <a:extLst>
              <a:ext uri="{FF2B5EF4-FFF2-40B4-BE49-F238E27FC236}">
                <a16:creationId xmlns:a16="http://schemas.microsoft.com/office/drawing/2014/main" id="{E666FD1F-46B1-C3C7-B0DC-CB51EAD81F45}"/>
              </a:ext>
            </a:extLst>
          </xdr:cNvPr>
          <xdr:cNvGrpSpPr>
            <a:grpSpLocks/>
          </xdr:cNvGrpSpPr>
        </xdr:nvGrpSpPr>
        <xdr:grpSpPr bwMode="auto">
          <a:xfrm>
            <a:off x="7610476" y="883017"/>
            <a:ext cx="7077069" cy="707659"/>
            <a:chOff x="7610476" y="854442"/>
            <a:chExt cx="7077069" cy="707659"/>
          </a:xfrm>
        </xdr:grpSpPr>
        <xdr:sp macro="" textlink="">
          <xdr:nvSpPr>
            <xdr:cNvPr id="52" name="Rettangolo 51">
              <a:extLst>
                <a:ext uri="{FF2B5EF4-FFF2-40B4-BE49-F238E27FC236}">
                  <a16:creationId xmlns:a16="http://schemas.microsoft.com/office/drawing/2014/main" id="{0585CAF6-6D01-9ADC-99C0-133445903DF7}"/>
                </a:ext>
              </a:extLst>
            </xdr:cNvPr>
            <xdr:cNvSpPr/>
          </xdr:nvSpPr>
          <xdr:spPr>
            <a:xfrm>
              <a:off x="7610476" y="856130"/>
              <a:ext cx="3220902" cy="57990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41887" name="Gruppo 110">
              <a:extLst>
                <a:ext uri="{FF2B5EF4-FFF2-40B4-BE49-F238E27FC236}">
                  <a16:creationId xmlns:a16="http://schemas.microsoft.com/office/drawing/2014/main" id="{7A132202-9B48-5846-372C-9C5C79C491A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24245" cy="638176"/>
              <a:chOff x="11163300" y="923925"/>
              <a:chExt cx="3524245" cy="638176"/>
            </a:xfrm>
          </xdr:grpSpPr>
          <xdr:grpSp>
            <xdr:nvGrpSpPr>
              <xdr:cNvPr id="1041888" name="Gruppo 111">
                <a:extLst>
                  <a:ext uri="{FF2B5EF4-FFF2-40B4-BE49-F238E27FC236}">
                    <a16:creationId xmlns:a16="http://schemas.microsoft.com/office/drawing/2014/main" id="{8DC17024-8AA9-CBBE-0223-A97913F8F98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47895" cy="304800"/>
                <a:chOff x="12439650" y="1257301"/>
                <a:chExt cx="2247895" cy="304800"/>
              </a:xfrm>
            </xdr:grpSpPr>
            <xdr:sp macro="" textlink="">
              <xdr:nvSpPr>
                <xdr:cNvPr id="56" name="Rettangolo arrotondato 55">
                  <a:extLst>
                    <a:ext uri="{FF2B5EF4-FFF2-40B4-BE49-F238E27FC236}">
                      <a16:creationId xmlns:a16="http://schemas.microsoft.com/office/drawing/2014/main" id="{C9C2B979-9BC1-3CDD-75FB-0E7F9959CCA8}"/>
                    </a:ext>
                  </a:extLst>
                </xdr:cNvPr>
                <xdr:cNvSpPr/>
              </xdr:nvSpPr>
              <xdr:spPr>
                <a:xfrm>
                  <a:off x="13974266" y="1259541"/>
                  <a:ext cx="713279" cy="302560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2018/2017</a:t>
                  </a:r>
                </a:p>
              </xdr:txBody>
            </xdr:sp>
            <xdr:sp macro="" textlink="">
              <xdr:nvSpPr>
                <xdr:cNvPr id="57" name="Freccia a destra 56">
                  <a:extLst>
                    <a:ext uri="{FF2B5EF4-FFF2-40B4-BE49-F238E27FC236}">
                      <a16:creationId xmlns:a16="http://schemas.microsoft.com/office/drawing/2014/main" id="{9973A45D-293E-449A-964F-C7AFEC63357F}"/>
                    </a:ext>
                  </a:extLst>
                </xdr:cNvPr>
                <xdr:cNvSpPr/>
              </xdr:nvSpPr>
              <xdr:spPr>
                <a:xfrm>
                  <a:off x="12436257" y="1322575"/>
                  <a:ext cx="1604878" cy="100853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55" name="Diagramma 54">
                <a:extLst>
                  <a:ext uri="{FF2B5EF4-FFF2-40B4-BE49-F238E27FC236}">
                    <a16:creationId xmlns:a16="http://schemas.microsoft.com/office/drawing/2014/main" id="{F04FB505-B588-DA69-14C8-28FA7D7669C6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26" r:lo="rId27" r:qs="rId28" r:cs="rId29"/>
              </a:graphicData>
            </a:graphic>
          </xdr:graphicFrame>
        </xdr:grpSp>
      </xdr:grpSp>
      <xdr:grpSp>
        <xdr:nvGrpSpPr>
          <xdr:cNvPr id="59" name="Gruppo 106">
            <a:extLst>
              <a:ext uri="{FF2B5EF4-FFF2-40B4-BE49-F238E27FC236}">
                <a16:creationId xmlns:a16="http://schemas.microsoft.com/office/drawing/2014/main" id="{F921BECC-4858-FBE9-287B-1A5530C8DEB5}"/>
              </a:ext>
            </a:extLst>
          </xdr:cNvPr>
          <xdr:cNvGrpSpPr/>
        </xdr:nvGrpSpPr>
        <xdr:grpSpPr>
          <a:xfrm>
            <a:off x="7833376" y="733425"/>
            <a:ext cx="2440753" cy="529479"/>
            <a:chOff x="175101" y="2309"/>
            <a:chExt cx="2451417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50" name="Rettangolo arrotondato 49">
              <a:extLst>
                <a:ext uri="{FF2B5EF4-FFF2-40B4-BE49-F238E27FC236}">
                  <a16:creationId xmlns:a16="http://schemas.microsoft.com/office/drawing/2014/main" id="{A24B7C57-1B75-B198-5169-8A2C2B5F6BA0}"/>
                </a:ext>
              </a:extLst>
            </xdr:cNvPr>
            <xdr:cNvSpPr/>
          </xdr:nvSpPr>
          <xdr:spPr>
            <a:xfrm>
              <a:off x="175101" y="2309"/>
              <a:ext cx="2451417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51" name="Rettangolo 50">
              <a:extLst>
                <a:ext uri="{FF2B5EF4-FFF2-40B4-BE49-F238E27FC236}">
                  <a16:creationId xmlns:a16="http://schemas.microsoft.com/office/drawing/2014/main" id="{3B957829-69BC-962A-041B-7AE50F5BC4AE}"/>
                </a:ext>
              </a:extLst>
            </xdr:cNvPr>
            <xdr:cNvSpPr/>
          </xdr:nvSpPr>
          <xdr:spPr>
            <a:xfrm>
              <a:off x="208682" y="27612"/>
              <a:ext cx="2384255" cy="480754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  <xdr:twoCellAnchor>
    <xdr:from>
      <xdr:col>4</xdr:col>
      <xdr:colOff>1130300</xdr:colOff>
      <xdr:row>0</xdr:row>
      <xdr:rowOff>311150</xdr:rowOff>
    </xdr:from>
    <xdr:to>
      <xdr:col>7</xdr:col>
      <xdr:colOff>51394</xdr:colOff>
      <xdr:row>1</xdr:row>
      <xdr:rowOff>83982</xdr:rowOff>
    </xdr:to>
    <xdr:sp macro="" textlink="">
      <xdr:nvSpPr>
        <xdr:cNvPr id="68" name="Freccia a destra 67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F6F68D1-8505-8A3D-38AD-150D10597FCE}"/>
            </a:ext>
          </a:extLst>
        </xdr:cNvPr>
        <xdr:cNvSpPr/>
      </xdr:nvSpPr>
      <xdr:spPr bwMode="auto">
        <a:xfrm>
          <a:off x="6181725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63500</xdr:rowOff>
    </xdr:from>
    <xdr:to>
      <xdr:col>7</xdr:col>
      <xdr:colOff>0</xdr:colOff>
      <xdr:row>5</xdr:row>
      <xdr:rowOff>152400</xdr:rowOff>
    </xdr:to>
    <xdr:grpSp>
      <xdr:nvGrpSpPr>
        <xdr:cNvPr id="1035733" name="Gruppo 69">
          <a:extLst>
            <a:ext uri="{FF2B5EF4-FFF2-40B4-BE49-F238E27FC236}">
              <a16:creationId xmlns:a16="http://schemas.microsoft.com/office/drawing/2014/main" id="{71CAD2CD-0CB1-A013-AEE5-552DD08C8A1F}"/>
            </a:ext>
          </a:extLst>
        </xdr:cNvPr>
        <xdr:cNvGrpSpPr>
          <a:grpSpLocks/>
        </xdr:cNvGrpSpPr>
      </xdr:nvGrpSpPr>
      <xdr:grpSpPr bwMode="auto">
        <a:xfrm>
          <a:off x="127000" y="914400"/>
          <a:ext cx="8077200" cy="1104900"/>
          <a:chOff x="15554325" y="590550"/>
          <a:chExt cx="7045680" cy="1104901"/>
        </a:xfrm>
      </xdr:grpSpPr>
      <xdr:grpSp>
        <xdr:nvGrpSpPr>
          <xdr:cNvPr id="1035763" name="Gruppo 63">
            <a:extLst>
              <a:ext uri="{FF2B5EF4-FFF2-40B4-BE49-F238E27FC236}">
                <a16:creationId xmlns:a16="http://schemas.microsoft.com/office/drawing/2014/main" id="{559E0B95-723C-46A5-FDE6-905881BC92E4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35765" name="Gruppo 24">
              <a:extLst>
                <a:ext uri="{FF2B5EF4-FFF2-40B4-BE49-F238E27FC236}">
                  <a16:creationId xmlns:a16="http://schemas.microsoft.com/office/drawing/2014/main" id="{1F9E0199-EA1A-79B6-6400-3356D3A5264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7" name="Rettangolo arrotondato 6">
                <a:extLst>
                  <a:ext uri="{FF2B5EF4-FFF2-40B4-BE49-F238E27FC236}">
                    <a16:creationId xmlns:a16="http://schemas.microsoft.com/office/drawing/2014/main" id="{8F43DD3F-F5D2-676D-B4BD-7CE0A52C1394}"/>
                  </a:ext>
                </a:extLst>
              </xdr:cNvPr>
              <xdr:cNvSpPr/>
            </xdr:nvSpPr>
            <xdr:spPr>
              <a:xfrm>
                <a:off x="11912346" y="2011243"/>
                <a:ext cx="788692" cy="323558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8" name="Freccia a destra 7">
                <a:extLst>
                  <a:ext uri="{FF2B5EF4-FFF2-40B4-BE49-F238E27FC236}">
                    <a16:creationId xmlns:a16="http://schemas.microsoft.com/office/drawing/2014/main" id="{3425B4EE-CDF3-5E07-6B6A-49FCC3053234}"/>
                  </a:ext>
                </a:extLst>
              </xdr:cNvPr>
              <xdr:cNvSpPr/>
            </xdr:nvSpPr>
            <xdr:spPr>
              <a:xfrm>
                <a:off x="10492700" y="2051688"/>
                <a:ext cx="1521049" cy="107853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6" name="Diagramma 5">
              <a:extLst>
                <a:ext uri="{FF2B5EF4-FFF2-40B4-BE49-F238E27FC236}">
                  <a16:creationId xmlns:a16="http://schemas.microsoft.com/office/drawing/2014/main" id="{23EAA9E4-6301-ACE7-EF5A-94D137E74B26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A4BA380E-2F49-CB71-C8D5-3BDB113E1BFB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</xdr:grpSp>
    <xdr:clientData/>
  </xdr:twoCellAnchor>
  <xdr:twoCellAnchor>
    <xdr:from>
      <xdr:col>1</xdr:col>
      <xdr:colOff>0</xdr:colOff>
      <xdr:row>46</xdr:row>
      <xdr:rowOff>63500</xdr:rowOff>
    </xdr:from>
    <xdr:to>
      <xdr:col>7</xdr:col>
      <xdr:colOff>0</xdr:colOff>
      <xdr:row>49</xdr:row>
      <xdr:rowOff>165100</xdr:rowOff>
    </xdr:to>
    <xdr:grpSp>
      <xdr:nvGrpSpPr>
        <xdr:cNvPr id="1035734" name="Gruppo 77">
          <a:extLst>
            <a:ext uri="{FF2B5EF4-FFF2-40B4-BE49-F238E27FC236}">
              <a16:creationId xmlns:a16="http://schemas.microsoft.com/office/drawing/2014/main" id="{33069918-CBC4-65EA-E8B0-1B97A9ECEB64}"/>
            </a:ext>
          </a:extLst>
        </xdr:cNvPr>
        <xdr:cNvGrpSpPr>
          <a:grpSpLocks/>
        </xdr:cNvGrpSpPr>
      </xdr:nvGrpSpPr>
      <xdr:grpSpPr bwMode="auto">
        <a:xfrm>
          <a:off x="127000" y="11531600"/>
          <a:ext cx="8077200" cy="1117600"/>
          <a:chOff x="15554325" y="590550"/>
          <a:chExt cx="7045680" cy="1104901"/>
        </a:xfrm>
      </xdr:grpSpPr>
      <xdr:grpSp>
        <xdr:nvGrpSpPr>
          <xdr:cNvPr id="1035757" name="Gruppo 78">
            <a:extLst>
              <a:ext uri="{FF2B5EF4-FFF2-40B4-BE49-F238E27FC236}">
                <a16:creationId xmlns:a16="http://schemas.microsoft.com/office/drawing/2014/main" id="{3BDA121F-7689-0FF7-440C-2653824A3AFC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35759" name="Gruppo 24">
              <a:extLst>
                <a:ext uri="{FF2B5EF4-FFF2-40B4-BE49-F238E27FC236}">
                  <a16:creationId xmlns:a16="http://schemas.microsoft.com/office/drawing/2014/main" id="{F41F5FDB-415D-1061-F4E4-BE162D1A855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14" name="Rettangolo arrotondato 13">
                <a:extLst>
                  <a:ext uri="{FF2B5EF4-FFF2-40B4-BE49-F238E27FC236}">
                    <a16:creationId xmlns:a16="http://schemas.microsoft.com/office/drawing/2014/main" id="{575D5B3D-A862-3E22-4E35-27A0F6F2DCD8}"/>
                  </a:ext>
                </a:extLst>
              </xdr:cNvPr>
              <xdr:cNvSpPr/>
            </xdr:nvSpPr>
            <xdr:spPr>
              <a:xfrm>
                <a:off x="11912346" y="2014919"/>
                <a:ext cx="788692" cy="319882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15" name="Freccia a destra 14">
                <a:extLst>
                  <a:ext uri="{FF2B5EF4-FFF2-40B4-BE49-F238E27FC236}">
                    <a16:creationId xmlns:a16="http://schemas.microsoft.com/office/drawing/2014/main" id="{9289CCAD-DE6F-B78E-D332-973355EEC182}"/>
                  </a:ext>
                </a:extLst>
              </xdr:cNvPr>
              <xdr:cNvSpPr/>
            </xdr:nvSpPr>
            <xdr:spPr>
              <a:xfrm>
                <a:off x="10492700" y="2054905"/>
                <a:ext cx="1521049" cy="106627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13" name="Diagramma 12">
              <a:extLst>
                <a:ext uri="{FF2B5EF4-FFF2-40B4-BE49-F238E27FC236}">
                  <a16:creationId xmlns:a16="http://schemas.microsoft.com/office/drawing/2014/main" id="{31E76D96-0FD0-1BAD-B3E6-69E7E036EC35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1" r:lo="rId12" r:qs="rId13" r:cs="rId14"/>
            </a:graphicData>
          </a:graphic>
        </xdr:graphicFrame>
      </xdr:grpSp>
      <xdr:graphicFrame macro="">
        <xdr:nvGraphicFramePr>
          <xdr:cNvPr id="11" name="Diagramma 10">
            <a:extLst>
              <a:ext uri="{FF2B5EF4-FFF2-40B4-BE49-F238E27FC236}">
                <a16:creationId xmlns:a16="http://schemas.microsoft.com/office/drawing/2014/main" id="{876DB85B-0D69-9F66-EE60-ABFC688DD4E1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6" r:lo="rId17" r:qs="rId18" r:cs="rId19"/>
          </a:graphicData>
        </a:graphic>
      </xdr:graphicFrame>
    </xdr:grpSp>
    <xdr:clientData/>
  </xdr:twoCellAnchor>
  <xdr:twoCellAnchor>
    <xdr:from>
      <xdr:col>1</xdr:col>
      <xdr:colOff>0</xdr:colOff>
      <xdr:row>90</xdr:row>
      <xdr:rowOff>50800</xdr:rowOff>
    </xdr:from>
    <xdr:to>
      <xdr:col>7</xdr:col>
      <xdr:colOff>0</xdr:colOff>
      <xdr:row>93</xdr:row>
      <xdr:rowOff>139700</xdr:rowOff>
    </xdr:to>
    <xdr:grpSp>
      <xdr:nvGrpSpPr>
        <xdr:cNvPr id="1035735" name="Gruppo 84">
          <a:extLst>
            <a:ext uri="{FF2B5EF4-FFF2-40B4-BE49-F238E27FC236}">
              <a16:creationId xmlns:a16="http://schemas.microsoft.com/office/drawing/2014/main" id="{9C23307E-5153-4675-E8FC-EEC0FED1C006}"/>
            </a:ext>
          </a:extLst>
        </xdr:cNvPr>
        <xdr:cNvGrpSpPr>
          <a:grpSpLocks/>
        </xdr:cNvGrpSpPr>
      </xdr:nvGrpSpPr>
      <xdr:grpSpPr bwMode="auto">
        <a:xfrm>
          <a:off x="127000" y="22136100"/>
          <a:ext cx="8077200" cy="1104900"/>
          <a:chOff x="15554325" y="590550"/>
          <a:chExt cx="7045680" cy="1104901"/>
        </a:xfrm>
      </xdr:grpSpPr>
      <xdr:grpSp>
        <xdr:nvGrpSpPr>
          <xdr:cNvPr id="1035751" name="Gruppo 85">
            <a:extLst>
              <a:ext uri="{FF2B5EF4-FFF2-40B4-BE49-F238E27FC236}">
                <a16:creationId xmlns:a16="http://schemas.microsoft.com/office/drawing/2014/main" id="{6418EAAD-05E7-4A24-86FB-CAD7E4858923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35753" name="Gruppo 24">
              <a:extLst>
                <a:ext uri="{FF2B5EF4-FFF2-40B4-BE49-F238E27FC236}">
                  <a16:creationId xmlns:a16="http://schemas.microsoft.com/office/drawing/2014/main" id="{4FB765E3-1C30-DF2C-9D89-77AD165D448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21" name="Rettangolo arrotondato 20">
                <a:extLst>
                  <a:ext uri="{FF2B5EF4-FFF2-40B4-BE49-F238E27FC236}">
                    <a16:creationId xmlns:a16="http://schemas.microsoft.com/office/drawing/2014/main" id="{1C11B0A5-E81A-6D8E-C5B8-EAEEE346E5A5}"/>
                  </a:ext>
                </a:extLst>
              </xdr:cNvPr>
              <xdr:cNvSpPr/>
            </xdr:nvSpPr>
            <xdr:spPr>
              <a:xfrm>
                <a:off x="11912346" y="2011243"/>
                <a:ext cx="788692" cy="323558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22" name="Freccia a destra 21">
                <a:extLst>
                  <a:ext uri="{FF2B5EF4-FFF2-40B4-BE49-F238E27FC236}">
                    <a16:creationId xmlns:a16="http://schemas.microsoft.com/office/drawing/2014/main" id="{11FD6C10-1935-9AD3-9CA0-33D12BBB5255}"/>
                  </a:ext>
                </a:extLst>
              </xdr:cNvPr>
              <xdr:cNvSpPr/>
            </xdr:nvSpPr>
            <xdr:spPr>
              <a:xfrm>
                <a:off x="10492700" y="2051688"/>
                <a:ext cx="1521049" cy="107853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20" name="Diagramma 19">
              <a:extLst>
                <a:ext uri="{FF2B5EF4-FFF2-40B4-BE49-F238E27FC236}">
                  <a16:creationId xmlns:a16="http://schemas.microsoft.com/office/drawing/2014/main" id="{F82ADAFF-0193-0492-DA2F-99B84663322D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1" r:lo="rId22" r:qs="rId23" r:cs="rId24"/>
            </a:graphicData>
          </a:graphic>
        </xdr:graphicFrame>
      </xdr:grpSp>
      <xdr:graphicFrame macro="">
        <xdr:nvGraphicFramePr>
          <xdr:cNvPr id="18" name="Diagramma 17">
            <a:extLst>
              <a:ext uri="{FF2B5EF4-FFF2-40B4-BE49-F238E27FC236}">
                <a16:creationId xmlns:a16="http://schemas.microsoft.com/office/drawing/2014/main" id="{70CBBCED-14BB-8E3A-6BAA-5C7E3C4B4F6A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6" r:lo="rId27" r:qs="rId28" r:cs="rId29"/>
          </a:graphicData>
        </a:graphic>
      </xdr:graphicFrame>
    </xdr:grpSp>
    <xdr:clientData/>
  </xdr:twoCellAnchor>
  <xdr:twoCellAnchor>
    <xdr:from>
      <xdr:col>1</xdr:col>
      <xdr:colOff>0</xdr:colOff>
      <xdr:row>134</xdr:row>
      <xdr:rowOff>50800</xdr:rowOff>
    </xdr:from>
    <xdr:to>
      <xdr:col>7</xdr:col>
      <xdr:colOff>0</xdr:colOff>
      <xdr:row>137</xdr:row>
      <xdr:rowOff>139700</xdr:rowOff>
    </xdr:to>
    <xdr:grpSp>
      <xdr:nvGrpSpPr>
        <xdr:cNvPr id="1035736" name="Gruppo 91">
          <a:extLst>
            <a:ext uri="{FF2B5EF4-FFF2-40B4-BE49-F238E27FC236}">
              <a16:creationId xmlns:a16="http://schemas.microsoft.com/office/drawing/2014/main" id="{457BD659-185F-27BC-59FB-F67F3A88F729}"/>
            </a:ext>
          </a:extLst>
        </xdr:cNvPr>
        <xdr:cNvGrpSpPr>
          <a:grpSpLocks/>
        </xdr:cNvGrpSpPr>
      </xdr:nvGrpSpPr>
      <xdr:grpSpPr bwMode="auto">
        <a:xfrm>
          <a:off x="127000" y="32880300"/>
          <a:ext cx="8077200" cy="1104900"/>
          <a:chOff x="15554325" y="590550"/>
          <a:chExt cx="7045680" cy="1104901"/>
        </a:xfrm>
      </xdr:grpSpPr>
      <xdr:grpSp>
        <xdr:nvGrpSpPr>
          <xdr:cNvPr id="1035745" name="Gruppo 92">
            <a:extLst>
              <a:ext uri="{FF2B5EF4-FFF2-40B4-BE49-F238E27FC236}">
                <a16:creationId xmlns:a16="http://schemas.microsoft.com/office/drawing/2014/main" id="{1FB7F8C6-5EB6-B9F0-0824-93786DEEFA1C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35747" name="Gruppo 24">
              <a:extLst>
                <a:ext uri="{FF2B5EF4-FFF2-40B4-BE49-F238E27FC236}">
                  <a16:creationId xmlns:a16="http://schemas.microsoft.com/office/drawing/2014/main" id="{46724F5A-BCD9-74AB-A445-94999636643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28" name="Rettangolo arrotondato 27">
                <a:extLst>
                  <a:ext uri="{FF2B5EF4-FFF2-40B4-BE49-F238E27FC236}">
                    <a16:creationId xmlns:a16="http://schemas.microsoft.com/office/drawing/2014/main" id="{C1A5BD59-A07D-ED1C-28E4-39D0807BDB3B}"/>
                  </a:ext>
                </a:extLst>
              </xdr:cNvPr>
              <xdr:cNvSpPr/>
            </xdr:nvSpPr>
            <xdr:spPr>
              <a:xfrm>
                <a:off x="11912346" y="2011243"/>
                <a:ext cx="788692" cy="323558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29" name="Freccia a destra 28">
                <a:extLst>
                  <a:ext uri="{FF2B5EF4-FFF2-40B4-BE49-F238E27FC236}">
                    <a16:creationId xmlns:a16="http://schemas.microsoft.com/office/drawing/2014/main" id="{F78D1052-4CB2-86F1-CC2C-D81C37FABC15}"/>
                  </a:ext>
                </a:extLst>
              </xdr:cNvPr>
              <xdr:cNvSpPr/>
            </xdr:nvSpPr>
            <xdr:spPr>
              <a:xfrm>
                <a:off x="10492700" y="2051688"/>
                <a:ext cx="1521049" cy="107853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27" name="Diagramma 26">
              <a:extLst>
                <a:ext uri="{FF2B5EF4-FFF2-40B4-BE49-F238E27FC236}">
                  <a16:creationId xmlns:a16="http://schemas.microsoft.com/office/drawing/2014/main" id="{9DE328F4-61F6-1298-D27E-BA4E791DB079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31" r:lo="rId32" r:qs="rId33" r:cs="rId34"/>
            </a:graphicData>
          </a:graphic>
        </xdr:graphicFrame>
      </xdr:grpSp>
      <xdr:graphicFrame macro="">
        <xdr:nvGraphicFramePr>
          <xdr:cNvPr id="25" name="Diagramma 24">
            <a:extLst>
              <a:ext uri="{FF2B5EF4-FFF2-40B4-BE49-F238E27FC236}">
                <a16:creationId xmlns:a16="http://schemas.microsoft.com/office/drawing/2014/main" id="{9114C004-F842-4728-E679-7F3B48EC5908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36" r:lo="rId37" r:qs="rId38" r:cs="rId39"/>
          </a:graphicData>
        </a:graphic>
      </xdr:graphicFrame>
    </xdr:grpSp>
    <xdr:clientData/>
  </xdr:twoCellAnchor>
  <xdr:twoCellAnchor>
    <xdr:from>
      <xdr:col>1</xdr:col>
      <xdr:colOff>0</xdr:colOff>
      <xdr:row>196</xdr:row>
      <xdr:rowOff>38100</xdr:rowOff>
    </xdr:from>
    <xdr:to>
      <xdr:col>7</xdr:col>
      <xdr:colOff>0</xdr:colOff>
      <xdr:row>199</xdr:row>
      <xdr:rowOff>139700</xdr:rowOff>
    </xdr:to>
    <xdr:grpSp>
      <xdr:nvGrpSpPr>
        <xdr:cNvPr id="1035737" name="Gruppo 98">
          <a:extLst>
            <a:ext uri="{FF2B5EF4-FFF2-40B4-BE49-F238E27FC236}">
              <a16:creationId xmlns:a16="http://schemas.microsoft.com/office/drawing/2014/main" id="{5B118319-992E-B44B-3E1A-48DB9CB5DF89}"/>
            </a:ext>
          </a:extLst>
        </xdr:cNvPr>
        <xdr:cNvGrpSpPr>
          <a:grpSpLocks/>
        </xdr:cNvGrpSpPr>
      </xdr:nvGrpSpPr>
      <xdr:grpSpPr bwMode="auto">
        <a:xfrm>
          <a:off x="127000" y="47955200"/>
          <a:ext cx="8077200" cy="1117600"/>
          <a:chOff x="15554325" y="590550"/>
          <a:chExt cx="7045680" cy="1104901"/>
        </a:xfrm>
      </xdr:grpSpPr>
      <xdr:grpSp>
        <xdr:nvGrpSpPr>
          <xdr:cNvPr id="1035739" name="Gruppo 99">
            <a:extLst>
              <a:ext uri="{FF2B5EF4-FFF2-40B4-BE49-F238E27FC236}">
                <a16:creationId xmlns:a16="http://schemas.microsoft.com/office/drawing/2014/main" id="{79C04394-23CA-598C-F890-AC5A98C5A10C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35741" name="Gruppo 24">
              <a:extLst>
                <a:ext uri="{FF2B5EF4-FFF2-40B4-BE49-F238E27FC236}">
                  <a16:creationId xmlns:a16="http://schemas.microsoft.com/office/drawing/2014/main" id="{D16C25BA-124A-DDCD-2FCE-69F19571A0B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35" name="Rettangolo arrotondato 34">
                <a:extLst>
                  <a:ext uri="{FF2B5EF4-FFF2-40B4-BE49-F238E27FC236}">
                    <a16:creationId xmlns:a16="http://schemas.microsoft.com/office/drawing/2014/main" id="{3F7A9C54-6BF7-28B0-234B-C88942B0B191}"/>
                  </a:ext>
                </a:extLst>
              </xdr:cNvPr>
              <xdr:cNvSpPr/>
            </xdr:nvSpPr>
            <xdr:spPr>
              <a:xfrm>
                <a:off x="11912346" y="2014919"/>
                <a:ext cx="788692" cy="319882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36" name="Freccia a destra 35">
                <a:extLst>
                  <a:ext uri="{FF2B5EF4-FFF2-40B4-BE49-F238E27FC236}">
                    <a16:creationId xmlns:a16="http://schemas.microsoft.com/office/drawing/2014/main" id="{2D45C26D-BA0B-962E-72C0-91E276CCD4F9}"/>
                  </a:ext>
                </a:extLst>
              </xdr:cNvPr>
              <xdr:cNvSpPr/>
            </xdr:nvSpPr>
            <xdr:spPr>
              <a:xfrm>
                <a:off x="10492700" y="2054905"/>
                <a:ext cx="1521049" cy="106627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34" name="Diagramma 33">
              <a:extLst>
                <a:ext uri="{FF2B5EF4-FFF2-40B4-BE49-F238E27FC236}">
                  <a16:creationId xmlns:a16="http://schemas.microsoft.com/office/drawing/2014/main" id="{C7500185-B116-4D06-12FA-3CA7E29B15A4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41" r:lo="rId42" r:qs="rId43" r:cs="rId44"/>
            </a:graphicData>
          </a:graphic>
        </xdr:graphicFrame>
      </xdr:grpSp>
      <xdr:graphicFrame macro="">
        <xdr:nvGraphicFramePr>
          <xdr:cNvPr id="32" name="Diagramma 31">
            <a:extLst>
              <a:ext uri="{FF2B5EF4-FFF2-40B4-BE49-F238E27FC236}">
                <a16:creationId xmlns:a16="http://schemas.microsoft.com/office/drawing/2014/main" id="{A01B8587-42F9-4D7D-C458-D7465AF8876D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46" r:lo="rId47" r:qs="rId48" r:cs="rId49"/>
          </a:graphicData>
        </a:graphic>
      </xdr:graphicFrame>
    </xdr:grpSp>
    <xdr:clientData/>
  </xdr:twoCellAnchor>
  <xdr:twoCellAnchor>
    <xdr:from>
      <xdr:col>4</xdr:col>
      <xdr:colOff>1130300</xdr:colOff>
      <xdr:row>0</xdr:row>
      <xdr:rowOff>295275</xdr:rowOff>
    </xdr:from>
    <xdr:to>
      <xdr:col>7</xdr:col>
      <xdr:colOff>51394</xdr:colOff>
      <xdr:row>1</xdr:row>
      <xdr:rowOff>55362</xdr:rowOff>
    </xdr:to>
    <xdr:sp macro="" textlink="">
      <xdr:nvSpPr>
        <xdr:cNvPr id="38" name="Freccia a destra 37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EC5A0277-82D1-DF5D-AE4E-107D849B86E3}"/>
            </a:ext>
          </a:extLst>
        </xdr:cNvPr>
        <xdr:cNvSpPr/>
      </xdr:nvSpPr>
      <xdr:spPr bwMode="auto">
        <a:xfrm>
          <a:off x="6181725" y="295275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6</xdr:col>
      <xdr:colOff>876300</xdr:colOff>
      <xdr:row>5</xdr:row>
      <xdr:rowOff>190500</xdr:rowOff>
    </xdr:to>
    <xdr:grpSp>
      <xdr:nvGrpSpPr>
        <xdr:cNvPr id="1036764" name="Gruppo 36">
          <a:extLst>
            <a:ext uri="{FF2B5EF4-FFF2-40B4-BE49-F238E27FC236}">
              <a16:creationId xmlns:a16="http://schemas.microsoft.com/office/drawing/2014/main" id="{F36104EA-B1FA-55F5-BC59-AFE92FD4D09B}"/>
            </a:ext>
          </a:extLst>
        </xdr:cNvPr>
        <xdr:cNvGrpSpPr>
          <a:grpSpLocks/>
        </xdr:cNvGrpSpPr>
      </xdr:nvGrpSpPr>
      <xdr:grpSpPr bwMode="auto">
        <a:xfrm>
          <a:off x="127000" y="1130300"/>
          <a:ext cx="8064500" cy="927100"/>
          <a:chOff x="57150" y="47625"/>
          <a:chExt cx="7077073" cy="819152"/>
        </a:xfrm>
      </xdr:grpSpPr>
      <xdr:grpSp>
        <xdr:nvGrpSpPr>
          <xdr:cNvPr id="1036794" name="Gruppo 37">
            <a:extLst>
              <a:ext uri="{FF2B5EF4-FFF2-40B4-BE49-F238E27FC236}">
                <a16:creationId xmlns:a16="http://schemas.microsoft.com/office/drawing/2014/main" id="{0F42FE92-80B2-2F1A-666B-E32F0B865EEB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36796" name="Gruppo 24">
              <a:extLst>
                <a:ext uri="{FF2B5EF4-FFF2-40B4-BE49-F238E27FC236}">
                  <a16:creationId xmlns:a16="http://schemas.microsoft.com/office/drawing/2014/main" id="{E82F3BDC-0053-7D09-3BC2-78E9B1784A3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7" name="Rettangolo arrotondato 6">
                <a:extLst>
                  <a:ext uri="{FF2B5EF4-FFF2-40B4-BE49-F238E27FC236}">
                    <a16:creationId xmlns:a16="http://schemas.microsoft.com/office/drawing/2014/main" id="{E87E82A6-909F-5D7D-ABD5-568EA8959F29}"/>
                  </a:ext>
                </a:extLst>
              </xdr:cNvPr>
              <xdr:cNvSpPr/>
            </xdr:nvSpPr>
            <xdr:spPr>
              <a:xfrm>
                <a:off x="11420085" y="2018680"/>
                <a:ext cx="696489" cy="316121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8" name="Freccia a destra 7">
                <a:extLst>
                  <a:ext uri="{FF2B5EF4-FFF2-40B4-BE49-F238E27FC236}">
                    <a16:creationId xmlns:a16="http://schemas.microsoft.com/office/drawing/2014/main" id="{A20D2ABA-ECF2-DF3D-ED63-D9A208B89B5F}"/>
                  </a:ext>
                </a:extLst>
              </xdr:cNvPr>
              <xdr:cNvSpPr/>
            </xdr:nvSpPr>
            <xdr:spPr>
              <a:xfrm>
                <a:off x="10006918" y="2056614"/>
                <a:ext cx="1524201" cy="113804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6" name="Diagramma 5">
              <a:extLst>
                <a:ext uri="{FF2B5EF4-FFF2-40B4-BE49-F238E27FC236}">
                  <a16:creationId xmlns:a16="http://schemas.microsoft.com/office/drawing/2014/main" id="{4F96F78C-DB44-57E0-C5B2-4DEF22874BA5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98372629-509E-26CA-996A-C01D57F17AC7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</xdr:grpSp>
    <xdr:clientData/>
  </xdr:twoCellAnchor>
  <xdr:twoCellAnchor>
    <xdr:from>
      <xdr:col>1</xdr:col>
      <xdr:colOff>0</xdr:colOff>
      <xdr:row>47</xdr:row>
      <xdr:rowOff>38100</xdr:rowOff>
    </xdr:from>
    <xdr:to>
      <xdr:col>6</xdr:col>
      <xdr:colOff>876300</xdr:colOff>
      <xdr:row>49</xdr:row>
      <xdr:rowOff>177800</xdr:rowOff>
    </xdr:to>
    <xdr:grpSp>
      <xdr:nvGrpSpPr>
        <xdr:cNvPr id="1036765" name="Gruppo 43">
          <a:extLst>
            <a:ext uri="{FF2B5EF4-FFF2-40B4-BE49-F238E27FC236}">
              <a16:creationId xmlns:a16="http://schemas.microsoft.com/office/drawing/2014/main" id="{D25CEA30-1359-2BF4-D246-B06C14556F40}"/>
            </a:ext>
          </a:extLst>
        </xdr:cNvPr>
        <xdr:cNvGrpSpPr>
          <a:grpSpLocks/>
        </xdr:cNvGrpSpPr>
      </xdr:nvGrpSpPr>
      <xdr:grpSpPr bwMode="auto">
        <a:xfrm>
          <a:off x="127000" y="11734800"/>
          <a:ext cx="8064500" cy="927100"/>
          <a:chOff x="57150" y="47625"/>
          <a:chExt cx="7077073" cy="819152"/>
        </a:xfrm>
      </xdr:grpSpPr>
      <xdr:grpSp>
        <xdr:nvGrpSpPr>
          <xdr:cNvPr id="1036788" name="Gruppo 44">
            <a:extLst>
              <a:ext uri="{FF2B5EF4-FFF2-40B4-BE49-F238E27FC236}">
                <a16:creationId xmlns:a16="http://schemas.microsoft.com/office/drawing/2014/main" id="{7CEF1403-D9D3-B5BB-7E97-8C23247AD1A1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36790" name="Gruppo 24">
              <a:extLst>
                <a:ext uri="{FF2B5EF4-FFF2-40B4-BE49-F238E27FC236}">
                  <a16:creationId xmlns:a16="http://schemas.microsoft.com/office/drawing/2014/main" id="{7352273A-4D04-1B19-95D0-35BC80FF114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14" name="Rettangolo arrotondato 13">
                <a:extLst>
                  <a:ext uri="{FF2B5EF4-FFF2-40B4-BE49-F238E27FC236}">
                    <a16:creationId xmlns:a16="http://schemas.microsoft.com/office/drawing/2014/main" id="{507CF758-7BBA-165B-F01E-27701E2CDEDE}"/>
                  </a:ext>
                </a:extLst>
              </xdr:cNvPr>
              <xdr:cNvSpPr/>
            </xdr:nvSpPr>
            <xdr:spPr>
              <a:xfrm>
                <a:off x="11420085" y="2018680"/>
                <a:ext cx="696489" cy="316121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15" name="Freccia a destra 14">
                <a:extLst>
                  <a:ext uri="{FF2B5EF4-FFF2-40B4-BE49-F238E27FC236}">
                    <a16:creationId xmlns:a16="http://schemas.microsoft.com/office/drawing/2014/main" id="{5C7C4668-1DAE-4625-D754-E4F0530E70D0}"/>
                  </a:ext>
                </a:extLst>
              </xdr:cNvPr>
              <xdr:cNvSpPr/>
            </xdr:nvSpPr>
            <xdr:spPr>
              <a:xfrm>
                <a:off x="10006918" y="2056614"/>
                <a:ext cx="1524201" cy="113804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13" name="Diagramma 12">
              <a:extLst>
                <a:ext uri="{FF2B5EF4-FFF2-40B4-BE49-F238E27FC236}">
                  <a16:creationId xmlns:a16="http://schemas.microsoft.com/office/drawing/2014/main" id="{FCD87C13-8344-0D81-C660-63E3585DDBBA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1" r:lo="rId12" r:qs="rId13" r:cs="rId14"/>
            </a:graphicData>
          </a:graphic>
        </xdr:graphicFrame>
      </xdr:grpSp>
      <xdr:graphicFrame macro="">
        <xdr:nvGraphicFramePr>
          <xdr:cNvPr id="11" name="Diagramma 10">
            <a:extLst>
              <a:ext uri="{FF2B5EF4-FFF2-40B4-BE49-F238E27FC236}">
                <a16:creationId xmlns:a16="http://schemas.microsoft.com/office/drawing/2014/main" id="{38E6350B-FD91-8F72-4050-03899F2E2475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6" r:lo="rId17" r:qs="rId18" r:cs="rId19"/>
          </a:graphicData>
        </a:graphic>
      </xdr:graphicFrame>
    </xdr:grpSp>
    <xdr:clientData/>
  </xdr:twoCellAnchor>
  <xdr:twoCellAnchor>
    <xdr:from>
      <xdr:col>1</xdr:col>
      <xdr:colOff>0</xdr:colOff>
      <xdr:row>91</xdr:row>
      <xdr:rowOff>38100</xdr:rowOff>
    </xdr:from>
    <xdr:to>
      <xdr:col>6</xdr:col>
      <xdr:colOff>876300</xdr:colOff>
      <xdr:row>93</xdr:row>
      <xdr:rowOff>177800</xdr:rowOff>
    </xdr:to>
    <xdr:grpSp>
      <xdr:nvGrpSpPr>
        <xdr:cNvPr id="1036766" name="Gruppo 50">
          <a:extLst>
            <a:ext uri="{FF2B5EF4-FFF2-40B4-BE49-F238E27FC236}">
              <a16:creationId xmlns:a16="http://schemas.microsoft.com/office/drawing/2014/main" id="{ECB54385-30C1-3D3A-1911-3510A92AD54D}"/>
            </a:ext>
          </a:extLst>
        </xdr:cNvPr>
        <xdr:cNvGrpSpPr>
          <a:grpSpLocks/>
        </xdr:cNvGrpSpPr>
      </xdr:nvGrpSpPr>
      <xdr:grpSpPr bwMode="auto">
        <a:xfrm>
          <a:off x="127000" y="22352000"/>
          <a:ext cx="8064500" cy="927100"/>
          <a:chOff x="57150" y="47625"/>
          <a:chExt cx="7077073" cy="819152"/>
        </a:xfrm>
      </xdr:grpSpPr>
      <xdr:grpSp>
        <xdr:nvGrpSpPr>
          <xdr:cNvPr id="1036782" name="Gruppo 51">
            <a:extLst>
              <a:ext uri="{FF2B5EF4-FFF2-40B4-BE49-F238E27FC236}">
                <a16:creationId xmlns:a16="http://schemas.microsoft.com/office/drawing/2014/main" id="{17736F7B-4819-887D-E1E0-7D1D806A24DB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36784" name="Gruppo 24">
              <a:extLst>
                <a:ext uri="{FF2B5EF4-FFF2-40B4-BE49-F238E27FC236}">
                  <a16:creationId xmlns:a16="http://schemas.microsoft.com/office/drawing/2014/main" id="{AAC08F10-D572-4C05-77EC-14204974AA6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21" name="Rettangolo arrotondato 20">
                <a:extLst>
                  <a:ext uri="{FF2B5EF4-FFF2-40B4-BE49-F238E27FC236}">
                    <a16:creationId xmlns:a16="http://schemas.microsoft.com/office/drawing/2014/main" id="{F655B189-F1FC-2B72-9E47-DDBF638E4014}"/>
                  </a:ext>
                </a:extLst>
              </xdr:cNvPr>
              <xdr:cNvSpPr/>
            </xdr:nvSpPr>
            <xdr:spPr>
              <a:xfrm>
                <a:off x="11420085" y="2018680"/>
                <a:ext cx="696489" cy="316121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22" name="Freccia a destra 21">
                <a:extLst>
                  <a:ext uri="{FF2B5EF4-FFF2-40B4-BE49-F238E27FC236}">
                    <a16:creationId xmlns:a16="http://schemas.microsoft.com/office/drawing/2014/main" id="{8A01F09D-2357-C68D-EC9D-CC2F49AF615E}"/>
                  </a:ext>
                </a:extLst>
              </xdr:cNvPr>
              <xdr:cNvSpPr/>
            </xdr:nvSpPr>
            <xdr:spPr>
              <a:xfrm>
                <a:off x="10006918" y="2056614"/>
                <a:ext cx="1524201" cy="113804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20" name="Diagramma 19">
              <a:extLst>
                <a:ext uri="{FF2B5EF4-FFF2-40B4-BE49-F238E27FC236}">
                  <a16:creationId xmlns:a16="http://schemas.microsoft.com/office/drawing/2014/main" id="{BB84E45E-A1FA-98DB-1F5F-3553DDE9C46A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1" r:lo="rId22" r:qs="rId23" r:cs="rId24"/>
            </a:graphicData>
          </a:graphic>
        </xdr:graphicFrame>
      </xdr:grpSp>
      <xdr:graphicFrame macro="">
        <xdr:nvGraphicFramePr>
          <xdr:cNvPr id="18" name="Diagramma 17">
            <a:extLst>
              <a:ext uri="{FF2B5EF4-FFF2-40B4-BE49-F238E27FC236}">
                <a16:creationId xmlns:a16="http://schemas.microsoft.com/office/drawing/2014/main" id="{CEE027EA-7A86-D7BB-CA59-D97865E6584C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6" r:lo="rId27" r:qs="rId28" r:cs="rId29"/>
          </a:graphicData>
        </a:graphic>
      </xdr:graphicFrame>
    </xdr:grpSp>
    <xdr:clientData/>
  </xdr:twoCellAnchor>
  <xdr:twoCellAnchor>
    <xdr:from>
      <xdr:col>1</xdr:col>
      <xdr:colOff>0</xdr:colOff>
      <xdr:row>135</xdr:row>
      <xdr:rowOff>50800</xdr:rowOff>
    </xdr:from>
    <xdr:to>
      <xdr:col>6</xdr:col>
      <xdr:colOff>876300</xdr:colOff>
      <xdr:row>137</xdr:row>
      <xdr:rowOff>190500</xdr:rowOff>
    </xdr:to>
    <xdr:grpSp>
      <xdr:nvGrpSpPr>
        <xdr:cNvPr id="1036767" name="Gruppo 57">
          <a:extLst>
            <a:ext uri="{FF2B5EF4-FFF2-40B4-BE49-F238E27FC236}">
              <a16:creationId xmlns:a16="http://schemas.microsoft.com/office/drawing/2014/main" id="{5D9FD7D9-2B9E-3D96-780C-7224D3C02D5D}"/>
            </a:ext>
          </a:extLst>
        </xdr:cNvPr>
        <xdr:cNvGrpSpPr>
          <a:grpSpLocks/>
        </xdr:cNvGrpSpPr>
      </xdr:nvGrpSpPr>
      <xdr:grpSpPr bwMode="auto">
        <a:xfrm>
          <a:off x="127000" y="33108900"/>
          <a:ext cx="8064500" cy="927100"/>
          <a:chOff x="57150" y="47625"/>
          <a:chExt cx="7077073" cy="819152"/>
        </a:xfrm>
      </xdr:grpSpPr>
      <xdr:grpSp>
        <xdr:nvGrpSpPr>
          <xdr:cNvPr id="1036776" name="Gruppo 58">
            <a:extLst>
              <a:ext uri="{FF2B5EF4-FFF2-40B4-BE49-F238E27FC236}">
                <a16:creationId xmlns:a16="http://schemas.microsoft.com/office/drawing/2014/main" id="{E0C5D33C-4684-3CE7-3024-DDF7AAA60189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36778" name="Gruppo 24">
              <a:extLst>
                <a:ext uri="{FF2B5EF4-FFF2-40B4-BE49-F238E27FC236}">
                  <a16:creationId xmlns:a16="http://schemas.microsoft.com/office/drawing/2014/main" id="{BA4B26F8-79F4-A406-A4AE-C58D7185887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28" name="Rettangolo arrotondato 27">
                <a:extLst>
                  <a:ext uri="{FF2B5EF4-FFF2-40B4-BE49-F238E27FC236}">
                    <a16:creationId xmlns:a16="http://schemas.microsoft.com/office/drawing/2014/main" id="{9DC58599-2A25-214A-4923-6B50BD89B1CC}"/>
                  </a:ext>
                </a:extLst>
              </xdr:cNvPr>
              <xdr:cNvSpPr/>
            </xdr:nvSpPr>
            <xdr:spPr>
              <a:xfrm>
                <a:off x="11420085" y="2018680"/>
                <a:ext cx="696489" cy="316121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29" name="Freccia a destra 28">
                <a:extLst>
                  <a:ext uri="{FF2B5EF4-FFF2-40B4-BE49-F238E27FC236}">
                    <a16:creationId xmlns:a16="http://schemas.microsoft.com/office/drawing/2014/main" id="{AC95D4AD-95F7-E7D0-2E30-DAD07031270C}"/>
                  </a:ext>
                </a:extLst>
              </xdr:cNvPr>
              <xdr:cNvSpPr/>
            </xdr:nvSpPr>
            <xdr:spPr>
              <a:xfrm>
                <a:off x="10006918" y="2056614"/>
                <a:ext cx="1524201" cy="113804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27" name="Diagramma 26">
              <a:extLst>
                <a:ext uri="{FF2B5EF4-FFF2-40B4-BE49-F238E27FC236}">
                  <a16:creationId xmlns:a16="http://schemas.microsoft.com/office/drawing/2014/main" id="{45FE1966-B989-0911-4E95-63F4AF4F496A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31" r:lo="rId32" r:qs="rId33" r:cs="rId34"/>
            </a:graphicData>
          </a:graphic>
        </xdr:graphicFrame>
      </xdr:grpSp>
      <xdr:graphicFrame macro="">
        <xdr:nvGraphicFramePr>
          <xdr:cNvPr id="25" name="Diagramma 24">
            <a:extLst>
              <a:ext uri="{FF2B5EF4-FFF2-40B4-BE49-F238E27FC236}">
                <a16:creationId xmlns:a16="http://schemas.microsoft.com/office/drawing/2014/main" id="{A820AD2E-808E-6C15-B3C3-C8F67EDA35BB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36" r:lo="rId37" r:qs="rId38" r:cs="rId39"/>
          </a:graphicData>
        </a:graphic>
      </xdr:graphicFrame>
    </xdr:grpSp>
    <xdr:clientData/>
  </xdr:twoCellAnchor>
  <xdr:twoCellAnchor>
    <xdr:from>
      <xdr:col>1</xdr:col>
      <xdr:colOff>0</xdr:colOff>
      <xdr:row>197</xdr:row>
      <xdr:rowOff>38100</xdr:rowOff>
    </xdr:from>
    <xdr:to>
      <xdr:col>6</xdr:col>
      <xdr:colOff>876300</xdr:colOff>
      <xdr:row>199</xdr:row>
      <xdr:rowOff>177800</xdr:rowOff>
    </xdr:to>
    <xdr:grpSp>
      <xdr:nvGrpSpPr>
        <xdr:cNvPr id="1036768" name="Gruppo 64">
          <a:extLst>
            <a:ext uri="{FF2B5EF4-FFF2-40B4-BE49-F238E27FC236}">
              <a16:creationId xmlns:a16="http://schemas.microsoft.com/office/drawing/2014/main" id="{84C8C8DC-6B9D-2A72-86C0-F3F690959EF3}"/>
            </a:ext>
          </a:extLst>
        </xdr:cNvPr>
        <xdr:cNvGrpSpPr>
          <a:grpSpLocks/>
        </xdr:cNvGrpSpPr>
      </xdr:nvGrpSpPr>
      <xdr:grpSpPr bwMode="auto">
        <a:xfrm>
          <a:off x="127000" y="44780200"/>
          <a:ext cx="8064500" cy="927100"/>
          <a:chOff x="57150" y="47625"/>
          <a:chExt cx="7077073" cy="819152"/>
        </a:xfrm>
      </xdr:grpSpPr>
      <xdr:grpSp>
        <xdr:nvGrpSpPr>
          <xdr:cNvPr id="1036770" name="Gruppo 65">
            <a:extLst>
              <a:ext uri="{FF2B5EF4-FFF2-40B4-BE49-F238E27FC236}">
                <a16:creationId xmlns:a16="http://schemas.microsoft.com/office/drawing/2014/main" id="{C6EF3F8B-EE46-C68D-C93F-B6A008DD1F3F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36772" name="Gruppo 24">
              <a:extLst>
                <a:ext uri="{FF2B5EF4-FFF2-40B4-BE49-F238E27FC236}">
                  <a16:creationId xmlns:a16="http://schemas.microsoft.com/office/drawing/2014/main" id="{85B63DD4-F8C8-7150-69FD-2695D9E2671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35" name="Rettangolo arrotondato 34">
                <a:extLst>
                  <a:ext uri="{FF2B5EF4-FFF2-40B4-BE49-F238E27FC236}">
                    <a16:creationId xmlns:a16="http://schemas.microsoft.com/office/drawing/2014/main" id="{816FBC07-54FA-FDE0-3E49-6588E94761E9}"/>
                  </a:ext>
                </a:extLst>
              </xdr:cNvPr>
              <xdr:cNvSpPr/>
            </xdr:nvSpPr>
            <xdr:spPr>
              <a:xfrm>
                <a:off x="11420085" y="2018680"/>
                <a:ext cx="696489" cy="316121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2018/2017</a:t>
                </a:r>
              </a:p>
            </xdr:txBody>
          </xdr:sp>
          <xdr:sp macro="" textlink="">
            <xdr:nvSpPr>
              <xdr:cNvPr id="36" name="Freccia a destra 35">
                <a:extLst>
                  <a:ext uri="{FF2B5EF4-FFF2-40B4-BE49-F238E27FC236}">
                    <a16:creationId xmlns:a16="http://schemas.microsoft.com/office/drawing/2014/main" id="{AB39BF45-3892-D4DD-F431-3F1012412D0F}"/>
                  </a:ext>
                </a:extLst>
              </xdr:cNvPr>
              <xdr:cNvSpPr/>
            </xdr:nvSpPr>
            <xdr:spPr>
              <a:xfrm>
                <a:off x="10006918" y="2056614"/>
                <a:ext cx="1524201" cy="113804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34" name="Diagramma 33">
              <a:extLst>
                <a:ext uri="{FF2B5EF4-FFF2-40B4-BE49-F238E27FC236}">
                  <a16:creationId xmlns:a16="http://schemas.microsoft.com/office/drawing/2014/main" id="{59D7DD0D-3BBA-293A-48C5-FF583D3682F3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41" r:lo="rId42" r:qs="rId43" r:cs="rId44"/>
            </a:graphicData>
          </a:graphic>
        </xdr:graphicFrame>
      </xdr:grpSp>
      <xdr:graphicFrame macro="">
        <xdr:nvGraphicFramePr>
          <xdr:cNvPr id="32" name="Diagramma 31">
            <a:extLst>
              <a:ext uri="{FF2B5EF4-FFF2-40B4-BE49-F238E27FC236}">
                <a16:creationId xmlns:a16="http://schemas.microsoft.com/office/drawing/2014/main" id="{AF95A363-176C-52FE-25A0-597CE33BA9D4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46" r:lo="rId47" r:qs="rId48" r:cs="rId49"/>
          </a:graphicData>
        </a:graphic>
      </xdr:graphicFrame>
    </xdr:grpSp>
    <xdr:clientData/>
  </xdr:twoCellAnchor>
  <xdr:twoCellAnchor>
    <xdr:from>
      <xdr:col>4</xdr:col>
      <xdr:colOff>1177925</xdr:colOff>
      <xdr:row>0</xdr:row>
      <xdr:rowOff>273050</xdr:rowOff>
    </xdr:from>
    <xdr:to>
      <xdr:col>7</xdr:col>
      <xdr:colOff>99019</xdr:colOff>
      <xdr:row>1</xdr:row>
      <xdr:rowOff>45882</xdr:rowOff>
    </xdr:to>
    <xdr:sp macro="" textlink="">
      <xdr:nvSpPr>
        <xdr:cNvPr id="38" name="Freccia a destra 37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5F716756-AA79-B20D-A87A-A687DE7C4DF6}"/>
            </a:ext>
          </a:extLst>
        </xdr:cNvPr>
        <xdr:cNvSpPr/>
      </xdr:nvSpPr>
      <xdr:spPr bwMode="auto">
        <a:xfrm>
          <a:off x="6229350" y="2857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114300</xdr:rowOff>
    </xdr:from>
    <xdr:to>
      <xdr:col>6</xdr:col>
      <xdr:colOff>273152</xdr:colOff>
      <xdr:row>0</xdr:row>
      <xdr:rowOff>504825</xdr:rowOff>
    </xdr:to>
    <xdr:sp macro="" textlink="">
      <xdr:nvSpPr>
        <xdr:cNvPr id="5" name="Freccia a destra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B54E-F898-23BA-0D94-79D628062AE3}"/>
            </a:ext>
          </a:extLst>
        </xdr:cNvPr>
        <xdr:cNvSpPr/>
      </xdr:nvSpPr>
      <xdr:spPr bwMode="auto">
        <a:xfrm>
          <a:off x="5753100" y="114300"/>
          <a:ext cx="136207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164465</xdr:colOff>
      <xdr:row>0</xdr:row>
      <xdr:rowOff>161925</xdr:rowOff>
    </xdr:from>
    <xdr:to>
      <xdr:col>13</xdr:col>
      <xdr:colOff>584190</xdr:colOff>
      <xdr:row>0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E8E7B9-ECFC-E447-7CE5-3AF1AAB5AE64}"/>
            </a:ext>
          </a:extLst>
        </xdr:cNvPr>
        <xdr:cNvSpPr/>
      </xdr:nvSpPr>
      <xdr:spPr bwMode="auto">
        <a:xfrm>
          <a:off x="7911465" y="161925"/>
          <a:ext cx="1403985" cy="2952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973804" name="Rectangle 1">
          <a:extLst>
            <a:ext uri="{FF2B5EF4-FFF2-40B4-BE49-F238E27FC236}">
              <a16:creationId xmlns:a16="http://schemas.microsoft.com/office/drawing/2014/main" id="{78D55122-3365-2BCC-3ACE-96A77CC96C00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400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973805" name="Rectangle 1">
          <a:extLst>
            <a:ext uri="{FF2B5EF4-FFF2-40B4-BE49-F238E27FC236}">
              <a16:creationId xmlns:a16="http://schemas.microsoft.com/office/drawing/2014/main" id="{29E735D0-EBF6-D2D7-4786-D9841098F342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400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73806" name="Rectangle 1025">
          <a:extLst>
            <a:ext uri="{FF2B5EF4-FFF2-40B4-BE49-F238E27FC236}">
              <a16:creationId xmlns:a16="http://schemas.microsoft.com/office/drawing/2014/main" id="{85416343-1325-BB52-5CC7-B5639FF3A700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787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973807" name="Rectangle 1025">
          <a:extLst>
            <a:ext uri="{FF2B5EF4-FFF2-40B4-BE49-F238E27FC236}">
              <a16:creationId xmlns:a16="http://schemas.microsoft.com/office/drawing/2014/main" id="{A211053A-3030-3FE3-D3B1-8F12F66A30E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3787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973808" name="Rectangle 1025">
          <a:extLst>
            <a:ext uri="{FF2B5EF4-FFF2-40B4-BE49-F238E27FC236}">
              <a16:creationId xmlns:a16="http://schemas.microsoft.com/office/drawing/2014/main" id="{94A771AA-B4D1-0627-91B7-F3A634D05A80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3787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73809" name="Rectangle 1025">
          <a:extLst>
            <a:ext uri="{FF2B5EF4-FFF2-40B4-BE49-F238E27FC236}">
              <a16:creationId xmlns:a16="http://schemas.microsoft.com/office/drawing/2014/main" id="{BCFFF7E2-DE84-ED71-A4E5-2FC49C8ACD1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787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973810" name="Rectangle 1025">
          <a:extLst>
            <a:ext uri="{FF2B5EF4-FFF2-40B4-BE49-F238E27FC236}">
              <a16:creationId xmlns:a16="http://schemas.microsoft.com/office/drawing/2014/main" id="{532E56EB-5B79-0C3D-3019-2AB78EDDF51F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3787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973811" name="Rectangle 1025">
          <a:extLst>
            <a:ext uri="{FF2B5EF4-FFF2-40B4-BE49-F238E27FC236}">
              <a16:creationId xmlns:a16="http://schemas.microsoft.com/office/drawing/2014/main" id="{AC9FAD34-D6B7-66B7-6E73-1C9063CBE9FC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3787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73812" name="Rectangle 1025">
          <a:extLst>
            <a:ext uri="{FF2B5EF4-FFF2-40B4-BE49-F238E27FC236}">
              <a16:creationId xmlns:a16="http://schemas.microsoft.com/office/drawing/2014/main" id="{C1D2B857-EF02-7F68-B7EA-0E044267B62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787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973813" name="Rectangle 1025">
          <a:extLst>
            <a:ext uri="{FF2B5EF4-FFF2-40B4-BE49-F238E27FC236}">
              <a16:creationId xmlns:a16="http://schemas.microsoft.com/office/drawing/2014/main" id="{451BC37C-D958-763D-819A-BDA80579E9A6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3787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973814" name="Rectangle 1025">
          <a:extLst>
            <a:ext uri="{FF2B5EF4-FFF2-40B4-BE49-F238E27FC236}">
              <a16:creationId xmlns:a16="http://schemas.microsoft.com/office/drawing/2014/main" id="{92DF8DF3-4C15-C42D-D55C-BFB3C3415235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3787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1009650</xdr:colOff>
      <xdr:row>1</xdr:row>
      <xdr:rowOff>9525</xdr:rowOff>
    </xdr:from>
    <xdr:to>
      <xdr:col>6</xdr:col>
      <xdr:colOff>882661</xdr:colOff>
      <xdr:row>1</xdr:row>
      <xdr:rowOff>349363</xdr:rowOff>
    </xdr:to>
    <xdr:sp macro="" textlink="">
      <xdr:nvSpPr>
        <xdr:cNvPr id="14" name="Freccia a destra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1987AC-F7A4-A069-4FF5-29AADCB75785}"/>
            </a:ext>
          </a:extLst>
        </xdr:cNvPr>
        <xdr:cNvSpPr/>
      </xdr:nvSpPr>
      <xdr:spPr bwMode="auto">
        <a:xfrm>
          <a:off x="5295900" y="371475"/>
          <a:ext cx="933461" cy="3524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164465</xdr:colOff>
      <xdr:row>0</xdr:row>
      <xdr:rowOff>161925</xdr:rowOff>
    </xdr:from>
    <xdr:to>
      <xdr:col>13</xdr:col>
      <xdr:colOff>584190</xdr:colOff>
      <xdr:row>0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679677-B2F0-3F4D-B4C7-1C5B65CC80D8}"/>
            </a:ext>
          </a:extLst>
        </xdr:cNvPr>
        <xdr:cNvSpPr/>
      </xdr:nvSpPr>
      <xdr:spPr bwMode="auto">
        <a:xfrm>
          <a:off x="7911465" y="161925"/>
          <a:ext cx="1403985" cy="2952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13435" name="Rectangle 1">
          <a:extLst>
            <a:ext uri="{FF2B5EF4-FFF2-40B4-BE49-F238E27FC236}">
              <a16:creationId xmlns:a16="http://schemas.microsoft.com/office/drawing/2014/main" id="{9B02B9BB-CAA8-560A-4EB0-A75B2A2495E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629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13436" name="Rectangle 1">
          <a:extLst>
            <a:ext uri="{FF2B5EF4-FFF2-40B4-BE49-F238E27FC236}">
              <a16:creationId xmlns:a16="http://schemas.microsoft.com/office/drawing/2014/main" id="{16B79063-1730-DF25-0DE6-1C859D6BB675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629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013437" name="Rectangle 1">
          <a:extLst>
            <a:ext uri="{FF2B5EF4-FFF2-40B4-BE49-F238E27FC236}">
              <a16:creationId xmlns:a16="http://schemas.microsoft.com/office/drawing/2014/main" id="{8C8E9C83-7ECC-5387-F122-B7E4546F9251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629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013438" name="Rectangle 1">
          <a:extLst>
            <a:ext uri="{FF2B5EF4-FFF2-40B4-BE49-F238E27FC236}">
              <a16:creationId xmlns:a16="http://schemas.microsoft.com/office/drawing/2014/main" id="{B16CADCD-8F55-E726-6A5C-0F68D7D29E27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629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956310</xdr:colOff>
      <xdr:row>1</xdr:row>
      <xdr:rowOff>9525</xdr:rowOff>
    </xdr:from>
    <xdr:to>
      <xdr:col>6</xdr:col>
      <xdr:colOff>969010</xdr:colOff>
      <xdr:row>1</xdr:row>
      <xdr:rowOff>342900</xdr:rowOff>
    </xdr:to>
    <xdr:sp macro="" textlink="">
      <xdr:nvSpPr>
        <xdr:cNvPr id="8" name="Freccia a destra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EB0688-D73D-77D7-9A08-B78CA57A7F7C}"/>
            </a:ext>
          </a:extLst>
        </xdr:cNvPr>
        <xdr:cNvSpPr/>
      </xdr:nvSpPr>
      <xdr:spPr bwMode="auto">
        <a:xfrm>
          <a:off x="5509260" y="390525"/>
          <a:ext cx="1047750" cy="3333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3440" name="Rectangle 1025">
          <a:extLst>
            <a:ext uri="{FF2B5EF4-FFF2-40B4-BE49-F238E27FC236}">
              <a16:creationId xmlns:a16="http://schemas.microsoft.com/office/drawing/2014/main" id="{F4B5E68F-17C6-FA2B-59DB-619D0C86CB1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13441" name="Rectangle 1025">
          <a:extLst>
            <a:ext uri="{FF2B5EF4-FFF2-40B4-BE49-F238E27FC236}">
              <a16:creationId xmlns:a16="http://schemas.microsoft.com/office/drawing/2014/main" id="{F59F4C84-3974-AE0F-4A7F-129EA2A5360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13442" name="Rectangle 1025">
          <a:extLst>
            <a:ext uri="{FF2B5EF4-FFF2-40B4-BE49-F238E27FC236}">
              <a16:creationId xmlns:a16="http://schemas.microsoft.com/office/drawing/2014/main" id="{E164EFC7-11C8-30D2-54BF-C4F50EEA48EC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13443" name="Rectangle 1025">
          <a:extLst>
            <a:ext uri="{FF2B5EF4-FFF2-40B4-BE49-F238E27FC236}">
              <a16:creationId xmlns:a16="http://schemas.microsoft.com/office/drawing/2014/main" id="{2F3FC58F-E534-3BC4-019B-B8CEF4C0A3DA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3444" name="Rectangle 1025">
          <a:extLst>
            <a:ext uri="{FF2B5EF4-FFF2-40B4-BE49-F238E27FC236}">
              <a16:creationId xmlns:a16="http://schemas.microsoft.com/office/drawing/2014/main" id="{4A88BB6C-40FC-4E7E-2073-903068ED973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13445" name="Rectangle 1025">
          <a:extLst>
            <a:ext uri="{FF2B5EF4-FFF2-40B4-BE49-F238E27FC236}">
              <a16:creationId xmlns:a16="http://schemas.microsoft.com/office/drawing/2014/main" id="{03410456-8A70-2FD6-299A-552593D3EFC0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13446" name="Rectangle 1025">
          <a:extLst>
            <a:ext uri="{FF2B5EF4-FFF2-40B4-BE49-F238E27FC236}">
              <a16:creationId xmlns:a16="http://schemas.microsoft.com/office/drawing/2014/main" id="{D5BA061C-02A4-99DA-76F4-F3272AE7DFAF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13447" name="Rectangle 1025">
          <a:extLst>
            <a:ext uri="{FF2B5EF4-FFF2-40B4-BE49-F238E27FC236}">
              <a16:creationId xmlns:a16="http://schemas.microsoft.com/office/drawing/2014/main" id="{76EF13FE-2F90-D185-C195-0318AFCF2490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3448" name="Rectangle 1025">
          <a:extLst>
            <a:ext uri="{FF2B5EF4-FFF2-40B4-BE49-F238E27FC236}">
              <a16:creationId xmlns:a16="http://schemas.microsoft.com/office/drawing/2014/main" id="{C7BDD89E-75F3-DC27-E0EF-FE4F03E2C5ED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13449" name="Rectangle 1025">
          <a:extLst>
            <a:ext uri="{FF2B5EF4-FFF2-40B4-BE49-F238E27FC236}">
              <a16:creationId xmlns:a16="http://schemas.microsoft.com/office/drawing/2014/main" id="{DFC14EE5-8CE2-E10C-CBE3-8A67D8E21731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13450" name="Rectangle 1025">
          <a:extLst>
            <a:ext uri="{FF2B5EF4-FFF2-40B4-BE49-F238E27FC236}">
              <a16:creationId xmlns:a16="http://schemas.microsoft.com/office/drawing/2014/main" id="{1D3FEDC2-4329-AE00-9953-297877DED5DA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13451" name="Rectangle 1025">
          <a:extLst>
            <a:ext uri="{FF2B5EF4-FFF2-40B4-BE49-F238E27FC236}">
              <a16:creationId xmlns:a16="http://schemas.microsoft.com/office/drawing/2014/main" id="{51FC2A3B-6691-5BEC-14B7-7D76C5373EE9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878840</xdr:colOff>
      <xdr:row>1</xdr:row>
      <xdr:rowOff>11430</xdr:rowOff>
    </xdr:from>
    <xdr:to>
      <xdr:col>6</xdr:col>
      <xdr:colOff>876952</xdr:colOff>
      <xdr:row>1</xdr:row>
      <xdr:rowOff>342991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6799-9538-83D4-29F6-97C69C9E3FA5}"/>
            </a:ext>
          </a:extLst>
        </xdr:cNvPr>
        <xdr:cNvSpPr/>
      </xdr:nvSpPr>
      <xdr:spPr bwMode="auto">
        <a:xfrm>
          <a:off x="6206490" y="401955"/>
          <a:ext cx="1045862" cy="331561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43494" name="Rectangle 1025">
          <a:extLst>
            <a:ext uri="{FF2B5EF4-FFF2-40B4-BE49-F238E27FC236}">
              <a16:creationId xmlns:a16="http://schemas.microsoft.com/office/drawing/2014/main" id="{0F82E7DC-89C6-4E2D-09C6-B0CEDA91DB6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43495" name="Rectangle 1025">
          <a:extLst>
            <a:ext uri="{FF2B5EF4-FFF2-40B4-BE49-F238E27FC236}">
              <a16:creationId xmlns:a16="http://schemas.microsoft.com/office/drawing/2014/main" id="{7E315E62-432C-A775-1EE0-5A1131E44A3A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43496" name="Rectangle 1025">
          <a:extLst>
            <a:ext uri="{FF2B5EF4-FFF2-40B4-BE49-F238E27FC236}">
              <a16:creationId xmlns:a16="http://schemas.microsoft.com/office/drawing/2014/main" id="{B7BBCA2F-CDB3-9A05-66CD-25643758B98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43497" name="Rectangle 1025">
          <a:extLst>
            <a:ext uri="{FF2B5EF4-FFF2-40B4-BE49-F238E27FC236}">
              <a16:creationId xmlns:a16="http://schemas.microsoft.com/office/drawing/2014/main" id="{028CEB10-D652-BB46-E982-2EA5C794CA8D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43498" name="Rectangle 1025">
          <a:extLst>
            <a:ext uri="{FF2B5EF4-FFF2-40B4-BE49-F238E27FC236}">
              <a16:creationId xmlns:a16="http://schemas.microsoft.com/office/drawing/2014/main" id="{6809BA3E-9676-8459-A51F-568BB39D121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43499" name="Rectangle 1025">
          <a:extLst>
            <a:ext uri="{FF2B5EF4-FFF2-40B4-BE49-F238E27FC236}">
              <a16:creationId xmlns:a16="http://schemas.microsoft.com/office/drawing/2014/main" id="{FEF98B9D-EFB1-B079-9933-79C0A8F1D8DA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16145" name="Rectangle 1">
          <a:extLst>
            <a:ext uri="{FF2B5EF4-FFF2-40B4-BE49-F238E27FC236}">
              <a16:creationId xmlns:a16="http://schemas.microsoft.com/office/drawing/2014/main" id="{A167428B-9C89-D94C-84D5-40AB3FF4E37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286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16146" name="Rectangle 1">
          <a:extLst>
            <a:ext uri="{FF2B5EF4-FFF2-40B4-BE49-F238E27FC236}">
              <a16:creationId xmlns:a16="http://schemas.microsoft.com/office/drawing/2014/main" id="{8D9E830F-98D1-E68A-64B5-05EC0EA97A8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286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901065</xdr:colOff>
      <xdr:row>1</xdr:row>
      <xdr:rowOff>9525</xdr:rowOff>
    </xdr:from>
    <xdr:to>
      <xdr:col>6</xdr:col>
      <xdr:colOff>876949</xdr:colOff>
      <xdr:row>2</xdr:row>
      <xdr:rowOff>6452</xdr:rowOff>
    </xdr:to>
    <xdr:sp macro="" textlink="">
      <xdr:nvSpPr>
        <xdr:cNvPr id="4" name="Freccia a destr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4EF30-25C9-4AA6-D716-6EA1B0495194}"/>
            </a:ext>
          </a:extLst>
        </xdr:cNvPr>
        <xdr:cNvSpPr/>
      </xdr:nvSpPr>
      <xdr:spPr bwMode="auto">
        <a:xfrm>
          <a:off x="5701665" y="400050"/>
          <a:ext cx="1036348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6148" name="Rectangle 1025">
          <a:extLst>
            <a:ext uri="{FF2B5EF4-FFF2-40B4-BE49-F238E27FC236}">
              <a16:creationId xmlns:a16="http://schemas.microsoft.com/office/drawing/2014/main" id="{D53E9C5A-1B02-B50E-9F88-2A751DBBE17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16149" name="Rectangle 1025">
          <a:extLst>
            <a:ext uri="{FF2B5EF4-FFF2-40B4-BE49-F238E27FC236}">
              <a16:creationId xmlns:a16="http://schemas.microsoft.com/office/drawing/2014/main" id="{649553D6-FCA0-7271-46F0-66691A2CB298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6150" name="Rectangle 1025">
          <a:extLst>
            <a:ext uri="{FF2B5EF4-FFF2-40B4-BE49-F238E27FC236}">
              <a16:creationId xmlns:a16="http://schemas.microsoft.com/office/drawing/2014/main" id="{BB336B65-BF6E-8FF5-3EF7-B4E741008B0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16151" name="Rectangle 1025">
          <a:extLst>
            <a:ext uri="{FF2B5EF4-FFF2-40B4-BE49-F238E27FC236}">
              <a16:creationId xmlns:a16="http://schemas.microsoft.com/office/drawing/2014/main" id="{A42F2AE6-FF66-C59D-9907-DF69ECCB4289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6152" name="Rectangle 1025">
          <a:extLst>
            <a:ext uri="{FF2B5EF4-FFF2-40B4-BE49-F238E27FC236}">
              <a16:creationId xmlns:a16="http://schemas.microsoft.com/office/drawing/2014/main" id="{6DD1C276-D278-F6F3-332D-8FE589F7834C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16153" name="Rectangle 1025">
          <a:extLst>
            <a:ext uri="{FF2B5EF4-FFF2-40B4-BE49-F238E27FC236}">
              <a16:creationId xmlns:a16="http://schemas.microsoft.com/office/drawing/2014/main" id="{A57696AC-E007-A926-6663-4F2EB6E80CEA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indexed="12"/>
    <pageSetUpPr fitToPage="1"/>
  </sheetPr>
  <dimension ref="A1:L109"/>
  <sheetViews>
    <sheetView zoomScaleNormal="100" workbookViewId="0">
      <selection activeCell="B11" sqref="B11"/>
    </sheetView>
  </sheetViews>
  <sheetFormatPr baseColWidth="10" defaultColWidth="9.1640625" defaultRowHeight="18.75" customHeight="1" x14ac:dyDescent="0.15"/>
  <cols>
    <col min="1" max="1" width="4" style="417" customWidth="1"/>
    <col min="2" max="2" width="54.33203125" style="427" customWidth="1"/>
    <col min="3" max="3" width="13.33203125" style="417" customWidth="1"/>
    <col min="4" max="8" width="9.1640625" style="417"/>
    <col min="9" max="9" width="27.83203125" style="417" customWidth="1"/>
    <col min="10" max="10" width="4.5" style="413" customWidth="1"/>
    <col min="11" max="11" width="9.1640625" style="413"/>
    <col min="12" max="16384" width="9.1640625" style="417"/>
  </cols>
  <sheetData>
    <row r="1" spans="1:12" s="411" customFormat="1" ht="53.25" customHeight="1" x14ac:dyDescent="0.45">
      <c r="B1" s="651"/>
      <c r="C1" s="652"/>
      <c r="D1" s="652"/>
      <c r="E1" s="652"/>
      <c r="F1" s="652"/>
      <c r="G1" s="652"/>
      <c r="H1" s="652"/>
      <c r="I1" s="652"/>
      <c r="J1" s="653"/>
      <c r="K1" s="412"/>
    </row>
    <row r="2" spans="1:12" s="413" customFormat="1" ht="12" customHeight="1" thickBot="1" x14ac:dyDescent="0.2">
      <c r="B2" s="414"/>
      <c r="C2" s="415"/>
      <c r="D2" s="415"/>
      <c r="E2" s="415"/>
      <c r="F2" s="415"/>
      <c r="G2" s="415"/>
      <c r="H2" s="415"/>
      <c r="I2" s="415"/>
      <c r="J2" s="416"/>
      <c r="K2" s="416"/>
    </row>
    <row r="3" spans="1:12" ht="30" customHeight="1" thickTop="1" thickBot="1" x14ac:dyDescent="0.2">
      <c r="B3" s="648" t="s">
        <v>194</v>
      </c>
      <c r="C3" s="649"/>
      <c r="D3" s="649"/>
      <c r="E3" s="649"/>
      <c r="F3" s="649"/>
      <c r="G3" s="649"/>
      <c r="H3" s="649"/>
      <c r="I3" s="649"/>
      <c r="J3" s="650"/>
      <c r="K3" s="416"/>
    </row>
    <row r="4" spans="1:12" s="429" customFormat="1" ht="30" customHeight="1" thickTop="1" thickBot="1" x14ac:dyDescent="0.2">
      <c r="A4" s="646" t="s">
        <v>195</v>
      </c>
      <c r="B4" s="646"/>
      <c r="C4" s="646"/>
      <c r="D4" s="646"/>
      <c r="E4" s="646"/>
      <c r="F4" s="646"/>
      <c r="G4" s="646"/>
      <c r="H4" s="646"/>
      <c r="I4" s="646"/>
      <c r="J4" s="646"/>
      <c r="K4" s="428"/>
    </row>
    <row r="5" spans="1:12" s="413" customFormat="1" ht="30" customHeight="1" thickTop="1" thickBot="1" x14ac:dyDescent="0.2">
      <c r="B5" s="432" t="s">
        <v>426</v>
      </c>
      <c r="C5" s="644" t="s">
        <v>235</v>
      </c>
      <c r="D5" s="644"/>
      <c r="E5" s="644"/>
      <c r="F5" s="644"/>
      <c r="G5" s="644"/>
      <c r="H5" s="644"/>
      <c r="I5" s="644"/>
      <c r="J5" s="645"/>
      <c r="K5" s="418"/>
      <c r="L5" s="418"/>
    </row>
    <row r="6" spans="1:12" s="431" customFormat="1" ht="30" customHeight="1" thickTop="1" thickBot="1" x14ac:dyDescent="0.2">
      <c r="A6" s="646" t="s">
        <v>196</v>
      </c>
      <c r="B6" s="646"/>
      <c r="C6" s="646"/>
      <c r="D6" s="646"/>
      <c r="E6" s="646"/>
      <c r="F6" s="646"/>
      <c r="G6" s="646"/>
      <c r="H6" s="646"/>
      <c r="I6" s="646"/>
      <c r="J6" s="646"/>
      <c r="K6" s="430"/>
      <c r="L6" s="430"/>
    </row>
    <row r="7" spans="1:12" s="413" customFormat="1" ht="30" customHeight="1" thickTop="1" thickBot="1" x14ac:dyDescent="0.2">
      <c r="A7" s="419"/>
      <c r="B7" s="432" t="s">
        <v>427</v>
      </c>
      <c r="C7" s="644" t="s">
        <v>236</v>
      </c>
      <c r="D7" s="644"/>
      <c r="E7" s="644"/>
      <c r="F7" s="644"/>
      <c r="G7" s="644"/>
      <c r="H7" s="644"/>
      <c r="I7" s="644"/>
      <c r="J7" s="645"/>
      <c r="K7" s="418"/>
    </row>
    <row r="8" spans="1:12" s="413" customFormat="1" ht="30" customHeight="1" thickTop="1" thickBot="1" x14ac:dyDescent="0.2">
      <c r="A8" s="419"/>
      <c r="B8" s="432" t="s">
        <v>432</v>
      </c>
      <c r="C8" s="644" t="s">
        <v>236</v>
      </c>
      <c r="D8" s="644"/>
      <c r="E8" s="644"/>
      <c r="F8" s="644"/>
      <c r="G8" s="644"/>
      <c r="H8" s="644"/>
      <c r="I8" s="644"/>
      <c r="J8" s="645"/>
      <c r="K8" s="418"/>
    </row>
    <row r="9" spans="1:12" s="413" customFormat="1" ht="30" customHeight="1" thickTop="1" thickBot="1" x14ac:dyDescent="0.2">
      <c r="B9" s="432" t="s">
        <v>381</v>
      </c>
      <c r="C9" s="644" t="s">
        <v>236</v>
      </c>
      <c r="D9" s="644"/>
      <c r="E9" s="644"/>
      <c r="F9" s="644"/>
      <c r="G9" s="644"/>
      <c r="H9" s="644"/>
      <c r="I9" s="644"/>
      <c r="J9" s="645"/>
      <c r="K9" s="418"/>
    </row>
    <row r="10" spans="1:12" s="413" customFormat="1" ht="30" customHeight="1" thickTop="1" thickBot="1" x14ac:dyDescent="0.2">
      <c r="B10" s="432" t="s">
        <v>382</v>
      </c>
      <c r="C10" s="644" t="s">
        <v>236</v>
      </c>
      <c r="D10" s="644"/>
      <c r="E10" s="644"/>
      <c r="F10" s="644"/>
      <c r="G10" s="644"/>
      <c r="H10" s="644"/>
      <c r="I10" s="644"/>
      <c r="J10" s="645"/>
      <c r="K10" s="418"/>
    </row>
    <row r="11" spans="1:12" s="413" customFormat="1" ht="30" customHeight="1" thickTop="1" thickBot="1" x14ac:dyDescent="0.2">
      <c r="B11" s="432" t="s">
        <v>380</v>
      </c>
      <c r="C11" s="644" t="s">
        <v>236</v>
      </c>
      <c r="D11" s="644"/>
      <c r="E11" s="644"/>
      <c r="F11" s="644"/>
      <c r="G11" s="644"/>
      <c r="H11" s="644"/>
      <c r="I11" s="644"/>
      <c r="J11" s="645"/>
      <c r="K11" s="418"/>
    </row>
    <row r="12" spans="1:12" s="413" customFormat="1" ht="30" customHeight="1" thickTop="1" thickBot="1" x14ac:dyDescent="0.2">
      <c r="B12" s="432" t="s">
        <v>383</v>
      </c>
      <c r="C12" s="644" t="s">
        <v>236</v>
      </c>
      <c r="D12" s="644"/>
      <c r="E12" s="644"/>
      <c r="F12" s="644"/>
      <c r="G12" s="644"/>
      <c r="H12" s="644"/>
      <c r="I12" s="644"/>
      <c r="J12" s="645"/>
      <c r="K12" s="418"/>
    </row>
    <row r="13" spans="1:12" s="413" customFormat="1" ht="30" customHeight="1" thickTop="1" thickBot="1" x14ac:dyDescent="0.2">
      <c r="B13" s="432" t="s">
        <v>384</v>
      </c>
      <c r="C13" s="644" t="s">
        <v>236</v>
      </c>
      <c r="D13" s="644"/>
      <c r="E13" s="644"/>
      <c r="F13" s="644"/>
      <c r="G13" s="644"/>
      <c r="H13" s="644"/>
      <c r="I13" s="644"/>
      <c r="J13" s="645"/>
      <c r="K13" s="418"/>
    </row>
    <row r="14" spans="1:12" s="413" customFormat="1" ht="30" customHeight="1" thickTop="1" thickBot="1" x14ac:dyDescent="0.2">
      <c r="B14" s="432" t="s">
        <v>385</v>
      </c>
      <c r="C14" s="644" t="s">
        <v>236</v>
      </c>
      <c r="D14" s="644"/>
      <c r="E14" s="644"/>
      <c r="F14" s="644"/>
      <c r="G14" s="644"/>
      <c r="H14" s="644"/>
      <c r="I14" s="644"/>
      <c r="J14" s="645"/>
      <c r="K14" s="418"/>
    </row>
    <row r="15" spans="1:12" s="413" customFormat="1" ht="30" customHeight="1" thickTop="1" thickBot="1" x14ac:dyDescent="0.2">
      <c r="B15" s="432" t="s">
        <v>386</v>
      </c>
      <c r="C15" s="644" t="s">
        <v>236</v>
      </c>
      <c r="D15" s="644"/>
      <c r="E15" s="644"/>
      <c r="F15" s="644"/>
      <c r="G15" s="644"/>
      <c r="H15" s="644"/>
      <c r="I15" s="644"/>
      <c r="J15" s="645"/>
      <c r="K15" s="418"/>
    </row>
    <row r="16" spans="1:12" ht="30" customHeight="1" thickTop="1" thickBot="1" x14ac:dyDescent="0.2">
      <c r="B16" s="420"/>
      <c r="C16" s="421"/>
      <c r="D16" s="421"/>
      <c r="E16" s="421"/>
      <c r="F16" s="421"/>
      <c r="G16" s="421"/>
      <c r="H16" s="421"/>
      <c r="I16" s="421"/>
      <c r="J16" s="421"/>
    </row>
    <row r="17" spans="1:11" ht="30" customHeight="1" thickTop="1" thickBot="1" x14ac:dyDescent="0.2">
      <c r="B17" s="648" t="s">
        <v>193</v>
      </c>
      <c r="C17" s="649"/>
      <c r="D17" s="649"/>
      <c r="E17" s="649"/>
      <c r="F17" s="649"/>
      <c r="G17" s="649"/>
      <c r="H17" s="649"/>
      <c r="I17" s="649"/>
      <c r="J17" s="650"/>
    </row>
    <row r="18" spans="1:11" s="429" customFormat="1" ht="30" customHeight="1" thickTop="1" thickBot="1" x14ac:dyDescent="0.2">
      <c r="A18" s="646" t="s">
        <v>197</v>
      </c>
      <c r="B18" s="646"/>
      <c r="C18" s="646"/>
      <c r="D18" s="646"/>
      <c r="E18" s="646"/>
      <c r="F18" s="646"/>
      <c r="G18" s="646"/>
      <c r="H18" s="646"/>
      <c r="I18" s="646"/>
      <c r="J18" s="646"/>
      <c r="K18" s="431"/>
    </row>
    <row r="19" spans="1:11" ht="30" customHeight="1" thickTop="1" thickBot="1" x14ac:dyDescent="0.2">
      <c r="B19" s="432" t="s">
        <v>448</v>
      </c>
      <c r="C19" s="644" t="s">
        <v>245</v>
      </c>
      <c r="D19" s="644"/>
      <c r="E19" s="644"/>
      <c r="F19" s="644"/>
      <c r="G19" s="644"/>
      <c r="H19" s="644"/>
      <c r="I19" s="644"/>
      <c r="J19" s="645"/>
    </row>
    <row r="20" spans="1:11" s="429" customFormat="1" ht="30" customHeight="1" thickTop="1" thickBot="1" x14ac:dyDescent="0.2">
      <c r="A20" s="646" t="s">
        <v>234</v>
      </c>
      <c r="B20" s="646"/>
      <c r="C20" s="646"/>
      <c r="D20" s="646"/>
      <c r="E20" s="646"/>
      <c r="F20" s="646"/>
      <c r="G20" s="646"/>
      <c r="H20" s="646"/>
      <c r="I20" s="646"/>
      <c r="J20" s="646"/>
      <c r="K20" s="431"/>
    </row>
    <row r="21" spans="1:11" ht="30" customHeight="1" thickTop="1" thickBot="1" x14ac:dyDescent="0.2">
      <c r="B21" s="432" t="s">
        <v>396</v>
      </c>
      <c r="C21" s="644" t="s">
        <v>245</v>
      </c>
      <c r="D21" s="644"/>
      <c r="E21" s="644"/>
      <c r="F21" s="644"/>
      <c r="G21" s="644"/>
      <c r="H21" s="644"/>
      <c r="I21" s="644"/>
      <c r="J21" s="645"/>
    </row>
    <row r="22" spans="1:11" ht="30" customHeight="1" thickTop="1" thickBot="1" x14ac:dyDescent="0.2">
      <c r="B22" s="432" t="s">
        <v>397</v>
      </c>
      <c r="C22" s="644" t="s">
        <v>245</v>
      </c>
      <c r="D22" s="644"/>
      <c r="E22" s="644"/>
      <c r="F22" s="644"/>
      <c r="G22" s="644"/>
      <c r="H22" s="644"/>
      <c r="I22" s="644"/>
      <c r="J22" s="645"/>
    </row>
    <row r="23" spans="1:11" ht="30" customHeight="1" thickTop="1" thickBot="1" x14ac:dyDescent="0.2">
      <c r="B23" s="432" t="s">
        <v>387</v>
      </c>
      <c r="C23" s="644" t="s">
        <v>245</v>
      </c>
      <c r="D23" s="644"/>
      <c r="E23" s="644"/>
      <c r="F23" s="644"/>
      <c r="G23" s="644"/>
      <c r="H23" s="644"/>
      <c r="I23" s="644"/>
      <c r="J23" s="645"/>
    </row>
    <row r="24" spans="1:11" ht="30" customHeight="1" thickTop="1" thickBot="1" x14ac:dyDescent="0.2">
      <c r="B24" s="432" t="s">
        <v>388</v>
      </c>
      <c r="C24" s="644" t="s">
        <v>245</v>
      </c>
      <c r="D24" s="644"/>
      <c r="E24" s="644"/>
      <c r="F24" s="644"/>
      <c r="G24" s="644"/>
      <c r="H24" s="644"/>
      <c r="I24" s="644"/>
      <c r="J24" s="645"/>
    </row>
    <row r="25" spans="1:11" ht="30" customHeight="1" thickTop="1" thickBot="1" x14ac:dyDescent="0.2">
      <c r="B25" s="432" t="s">
        <v>389</v>
      </c>
      <c r="C25" s="644" t="s">
        <v>245</v>
      </c>
      <c r="D25" s="644"/>
      <c r="E25" s="644"/>
      <c r="F25" s="644"/>
      <c r="G25" s="644"/>
      <c r="H25" s="644"/>
      <c r="I25" s="644"/>
      <c r="J25" s="645"/>
    </row>
    <row r="26" spans="1:11" ht="30" customHeight="1" thickTop="1" thickBot="1" x14ac:dyDescent="0.2">
      <c r="B26" s="432" t="s">
        <v>390</v>
      </c>
      <c r="C26" s="644" t="s">
        <v>245</v>
      </c>
      <c r="D26" s="644"/>
      <c r="E26" s="644"/>
      <c r="F26" s="644"/>
      <c r="G26" s="644"/>
      <c r="H26" s="644"/>
      <c r="I26" s="644"/>
      <c r="J26" s="645"/>
    </row>
    <row r="27" spans="1:11" ht="30" customHeight="1" thickTop="1" thickBot="1" x14ac:dyDescent="0.2">
      <c r="B27" s="432" t="s">
        <v>391</v>
      </c>
      <c r="C27" s="644" t="s">
        <v>245</v>
      </c>
      <c r="D27" s="644"/>
      <c r="E27" s="644"/>
      <c r="F27" s="644"/>
      <c r="G27" s="644"/>
      <c r="H27" s="644"/>
      <c r="I27" s="644"/>
      <c r="J27" s="645"/>
    </row>
    <row r="28" spans="1:11" ht="30" customHeight="1" thickTop="1" thickBot="1" x14ac:dyDescent="0.2">
      <c r="B28" s="432" t="s">
        <v>392</v>
      </c>
      <c r="C28" s="644" t="s">
        <v>245</v>
      </c>
      <c r="D28" s="644"/>
      <c r="E28" s="644"/>
      <c r="F28" s="644"/>
      <c r="G28" s="644"/>
      <c r="H28" s="644"/>
      <c r="I28" s="644"/>
      <c r="J28" s="645"/>
    </row>
    <row r="29" spans="1:11" ht="30" customHeight="1" thickTop="1" thickBot="1" x14ac:dyDescent="0.2">
      <c r="B29" s="432" t="s">
        <v>393</v>
      </c>
      <c r="C29" s="644" t="s">
        <v>245</v>
      </c>
      <c r="D29" s="644"/>
      <c r="E29" s="644"/>
      <c r="F29" s="644"/>
      <c r="G29" s="644"/>
      <c r="H29" s="644"/>
      <c r="I29" s="644"/>
      <c r="J29" s="645"/>
    </row>
    <row r="30" spans="1:11" ht="30" customHeight="1" thickTop="1" thickBot="1" x14ac:dyDescent="0.2">
      <c r="B30" s="433" t="s">
        <v>398</v>
      </c>
      <c r="C30" s="644" t="s">
        <v>245</v>
      </c>
      <c r="D30" s="644"/>
      <c r="E30" s="644"/>
      <c r="F30" s="644"/>
      <c r="G30" s="644"/>
      <c r="H30" s="644"/>
      <c r="I30" s="644"/>
      <c r="J30" s="645"/>
    </row>
    <row r="31" spans="1:11" ht="30" customHeight="1" thickTop="1" thickBot="1" x14ac:dyDescent="0.2">
      <c r="B31" s="433" t="s">
        <v>395</v>
      </c>
      <c r="C31" s="644" t="s">
        <v>245</v>
      </c>
      <c r="D31" s="644"/>
      <c r="E31" s="644"/>
      <c r="F31" s="644"/>
      <c r="G31" s="644"/>
      <c r="H31" s="644"/>
      <c r="I31" s="644"/>
      <c r="J31" s="645"/>
    </row>
    <row r="32" spans="1:11" ht="30" customHeight="1" thickTop="1" thickBot="1" x14ac:dyDescent="0.2">
      <c r="B32" s="433" t="s">
        <v>394</v>
      </c>
      <c r="C32" s="644" t="s">
        <v>245</v>
      </c>
      <c r="D32" s="644"/>
      <c r="E32" s="644"/>
      <c r="F32" s="644"/>
      <c r="G32" s="644"/>
      <c r="H32" s="644"/>
      <c r="I32" s="644"/>
      <c r="J32" s="645"/>
    </row>
    <row r="33" spans="2:10" ht="30" customHeight="1" thickTop="1" thickBot="1" x14ac:dyDescent="0.2">
      <c r="B33" s="433" t="s">
        <v>399</v>
      </c>
      <c r="C33" s="644" t="s">
        <v>245</v>
      </c>
      <c r="D33" s="644"/>
      <c r="E33" s="644"/>
      <c r="F33" s="644"/>
      <c r="G33" s="644"/>
      <c r="H33" s="644"/>
      <c r="I33" s="644"/>
      <c r="J33" s="645"/>
    </row>
    <row r="34" spans="2:10" ht="30" customHeight="1" thickTop="1" thickBot="1" x14ac:dyDescent="0.2">
      <c r="B34" s="433" t="s">
        <v>400</v>
      </c>
      <c r="C34" s="644" t="s">
        <v>245</v>
      </c>
      <c r="D34" s="644"/>
      <c r="E34" s="644"/>
      <c r="F34" s="644"/>
      <c r="G34" s="644"/>
      <c r="H34" s="644"/>
      <c r="I34" s="644"/>
      <c r="J34" s="645"/>
    </row>
    <row r="35" spans="2:10" ht="30" customHeight="1" thickTop="1" thickBot="1" x14ac:dyDescent="0.2">
      <c r="B35" s="433" t="s">
        <v>401</v>
      </c>
      <c r="C35" s="644" t="s">
        <v>245</v>
      </c>
      <c r="D35" s="644"/>
      <c r="E35" s="644"/>
      <c r="F35" s="644"/>
      <c r="G35" s="644"/>
      <c r="H35" s="644"/>
      <c r="I35" s="644"/>
      <c r="J35" s="645"/>
    </row>
    <row r="36" spans="2:10" ht="30" customHeight="1" thickTop="1" thickBot="1" x14ac:dyDescent="0.2">
      <c r="B36" s="433" t="s">
        <v>402</v>
      </c>
      <c r="C36" s="644" t="s">
        <v>245</v>
      </c>
      <c r="D36" s="644"/>
      <c r="E36" s="644"/>
      <c r="F36" s="644"/>
      <c r="G36" s="644"/>
      <c r="H36" s="644"/>
      <c r="I36" s="644"/>
      <c r="J36" s="645"/>
    </row>
    <row r="37" spans="2:10" ht="30" customHeight="1" thickTop="1" thickBot="1" x14ac:dyDescent="0.2">
      <c r="B37" s="433" t="s">
        <v>403</v>
      </c>
      <c r="C37" s="644" t="s">
        <v>245</v>
      </c>
      <c r="D37" s="644"/>
      <c r="E37" s="644"/>
      <c r="F37" s="644"/>
      <c r="G37" s="644"/>
      <c r="H37" s="644"/>
      <c r="I37" s="644"/>
      <c r="J37" s="645"/>
    </row>
    <row r="38" spans="2:10" ht="30" customHeight="1" thickTop="1" thickBot="1" x14ac:dyDescent="0.2">
      <c r="B38" s="433" t="s">
        <v>404</v>
      </c>
      <c r="C38" s="644" t="s">
        <v>245</v>
      </c>
      <c r="D38" s="644"/>
      <c r="E38" s="644"/>
      <c r="F38" s="644"/>
      <c r="G38" s="644"/>
      <c r="H38" s="644"/>
      <c r="I38" s="644"/>
      <c r="J38" s="645"/>
    </row>
    <row r="39" spans="2:10" ht="30" customHeight="1" thickTop="1" thickBot="1" x14ac:dyDescent="0.2">
      <c r="B39" s="432" t="s">
        <v>405</v>
      </c>
      <c r="C39" s="644" t="s">
        <v>245</v>
      </c>
      <c r="D39" s="644"/>
      <c r="E39" s="644"/>
      <c r="F39" s="644"/>
      <c r="G39" s="644"/>
      <c r="H39" s="644"/>
      <c r="I39" s="644"/>
      <c r="J39" s="645"/>
    </row>
    <row r="40" spans="2:10" ht="30" customHeight="1" thickTop="1" thickBot="1" x14ac:dyDescent="0.2">
      <c r="B40" s="432" t="s">
        <v>406</v>
      </c>
      <c r="C40" s="644" t="s">
        <v>245</v>
      </c>
      <c r="D40" s="644"/>
      <c r="E40" s="644"/>
      <c r="F40" s="644"/>
      <c r="G40" s="644"/>
      <c r="H40" s="644"/>
      <c r="I40" s="644"/>
      <c r="J40" s="645"/>
    </row>
    <row r="41" spans="2:10" ht="30" customHeight="1" thickTop="1" thickBot="1" x14ac:dyDescent="0.2">
      <c r="B41" s="432" t="s">
        <v>407</v>
      </c>
      <c r="C41" s="644" t="s">
        <v>245</v>
      </c>
      <c r="D41" s="644"/>
      <c r="E41" s="644"/>
      <c r="F41" s="644"/>
      <c r="G41" s="644"/>
      <c r="H41" s="644"/>
      <c r="I41" s="644"/>
      <c r="J41" s="645"/>
    </row>
    <row r="42" spans="2:10" ht="30" customHeight="1" thickTop="1" thickBot="1" x14ac:dyDescent="0.2">
      <c r="B42" s="433" t="s">
        <v>410</v>
      </c>
      <c r="C42" s="644" t="s">
        <v>245</v>
      </c>
      <c r="D42" s="644"/>
      <c r="E42" s="644"/>
      <c r="F42" s="644"/>
      <c r="G42" s="644"/>
      <c r="H42" s="644"/>
      <c r="I42" s="644"/>
      <c r="J42" s="645"/>
    </row>
    <row r="43" spans="2:10" ht="30" customHeight="1" thickTop="1" thickBot="1" x14ac:dyDescent="0.2">
      <c r="B43" s="432" t="s">
        <v>408</v>
      </c>
      <c r="C43" s="644" t="s">
        <v>245</v>
      </c>
      <c r="D43" s="644"/>
      <c r="E43" s="644"/>
      <c r="F43" s="644"/>
      <c r="G43" s="644"/>
      <c r="H43" s="644"/>
      <c r="I43" s="644"/>
      <c r="J43" s="645"/>
    </row>
    <row r="44" spans="2:10" ht="30" customHeight="1" thickTop="1" thickBot="1" x14ac:dyDescent="0.2">
      <c r="B44" s="432" t="s">
        <v>409</v>
      </c>
      <c r="C44" s="644" t="s">
        <v>245</v>
      </c>
      <c r="D44" s="644"/>
      <c r="E44" s="644"/>
      <c r="F44" s="644"/>
      <c r="G44" s="644"/>
      <c r="H44" s="644"/>
      <c r="I44" s="644"/>
      <c r="J44" s="645"/>
    </row>
    <row r="45" spans="2:10" ht="30" customHeight="1" thickTop="1" thickBot="1" x14ac:dyDescent="0.2">
      <c r="B45" s="432" t="s">
        <v>411</v>
      </c>
      <c r="C45" s="644" t="s">
        <v>245</v>
      </c>
      <c r="D45" s="644"/>
      <c r="E45" s="644"/>
      <c r="F45" s="644"/>
      <c r="G45" s="644"/>
      <c r="H45" s="644"/>
      <c r="I45" s="644"/>
      <c r="J45" s="645"/>
    </row>
    <row r="46" spans="2:10" ht="30" customHeight="1" thickTop="1" thickBot="1" x14ac:dyDescent="0.2">
      <c r="B46" s="432" t="s">
        <v>412</v>
      </c>
      <c r="C46" s="644" t="s">
        <v>245</v>
      </c>
      <c r="D46" s="644"/>
      <c r="E46" s="644"/>
      <c r="F46" s="644"/>
      <c r="G46" s="644"/>
      <c r="H46" s="644"/>
      <c r="I46" s="644"/>
      <c r="J46" s="645"/>
    </row>
    <row r="47" spans="2:10" ht="30" customHeight="1" thickTop="1" thickBot="1" x14ac:dyDescent="0.2">
      <c r="B47" s="432" t="s">
        <v>413</v>
      </c>
      <c r="C47" s="644" t="s">
        <v>245</v>
      </c>
      <c r="D47" s="644"/>
      <c r="E47" s="644"/>
      <c r="F47" s="644"/>
      <c r="G47" s="644"/>
      <c r="H47" s="644"/>
      <c r="I47" s="644"/>
      <c r="J47" s="645"/>
    </row>
    <row r="48" spans="2:10" ht="30" customHeight="1" thickTop="1" thickBot="1" x14ac:dyDescent="0.2">
      <c r="B48" s="432" t="s">
        <v>414</v>
      </c>
      <c r="C48" s="644" t="s">
        <v>245</v>
      </c>
      <c r="D48" s="644"/>
      <c r="E48" s="644"/>
      <c r="F48" s="644"/>
      <c r="G48" s="644"/>
      <c r="H48" s="644"/>
      <c r="I48" s="644"/>
      <c r="J48" s="645"/>
    </row>
    <row r="49" spans="1:11" s="429" customFormat="1" ht="30" customHeight="1" thickTop="1" thickBot="1" x14ac:dyDescent="0.2">
      <c r="A49" s="646" t="s">
        <v>237</v>
      </c>
      <c r="B49" s="646"/>
      <c r="C49" s="646"/>
      <c r="D49" s="646"/>
      <c r="E49" s="646"/>
      <c r="F49" s="646"/>
      <c r="G49" s="646"/>
      <c r="H49" s="646"/>
      <c r="I49" s="646"/>
      <c r="J49" s="646"/>
      <c r="K49" s="431"/>
    </row>
    <row r="50" spans="1:11" ht="30" customHeight="1" thickTop="1" thickBot="1" x14ac:dyDescent="0.2">
      <c r="B50" s="432" t="s">
        <v>261</v>
      </c>
      <c r="C50" s="644" t="s">
        <v>200</v>
      </c>
      <c r="D50" s="644"/>
      <c r="E50" s="644"/>
      <c r="F50" s="644"/>
      <c r="G50" s="644"/>
      <c r="H50" s="644"/>
      <c r="I50" s="644"/>
      <c r="J50" s="645"/>
    </row>
    <row r="51" spans="1:11" ht="30" customHeight="1" thickTop="1" thickBot="1" x14ac:dyDescent="0.2">
      <c r="B51" s="432" t="s">
        <v>262</v>
      </c>
      <c r="C51" s="644" t="s">
        <v>200</v>
      </c>
      <c r="D51" s="644"/>
      <c r="E51" s="644"/>
      <c r="F51" s="644"/>
      <c r="G51" s="644"/>
      <c r="H51" s="644"/>
      <c r="I51" s="644"/>
      <c r="J51" s="645"/>
    </row>
    <row r="52" spans="1:11" ht="30" customHeight="1" thickTop="1" thickBot="1" x14ac:dyDescent="0.2">
      <c r="B52" s="432" t="s">
        <v>263</v>
      </c>
      <c r="C52" s="644" t="s">
        <v>200</v>
      </c>
      <c r="D52" s="644"/>
      <c r="E52" s="644"/>
      <c r="F52" s="644"/>
      <c r="G52" s="644"/>
      <c r="H52" s="644"/>
      <c r="I52" s="644"/>
      <c r="J52" s="645"/>
    </row>
    <row r="53" spans="1:11" ht="30" customHeight="1" thickTop="1" thickBot="1" x14ac:dyDescent="0.2">
      <c r="B53" s="432" t="s">
        <v>264</v>
      </c>
      <c r="C53" s="644" t="s">
        <v>200</v>
      </c>
      <c r="D53" s="644"/>
      <c r="E53" s="644"/>
      <c r="F53" s="644"/>
      <c r="G53" s="644"/>
      <c r="H53" s="644"/>
      <c r="I53" s="644"/>
      <c r="J53" s="645"/>
    </row>
    <row r="54" spans="1:11" ht="30" customHeight="1" thickTop="1" thickBot="1" x14ac:dyDescent="0.2">
      <c r="B54" s="432" t="s">
        <v>265</v>
      </c>
      <c r="C54" s="644" t="s">
        <v>200</v>
      </c>
      <c r="D54" s="644"/>
      <c r="E54" s="644"/>
      <c r="F54" s="644"/>
      <c r="G54" s="644"/>
      <c r="H54" s="644"/>
      <c r="I54" s="644"/>
      <c r="J54" s="645"/>
    </row>
    <row r="55" spans="1:11" s="413" customFormat="1" ht="30" customHeight="1" thickTop="1" thickBot="1" x14ac:dyDescent="0.2">
      <c r="B55" s="422"/>
      <c r="C55" s="423"/>
      <c r="D55" s="423"/>
      <c r="E55" s="423"/>
      <c r="F55" s="423"/>
      <c r="G55" s="423"/>
      <c r="H55" s="423"/>
      <c r="I55" s="423"/>
      <c r="J55" s="423"/>
    </row>
    <row r="56" spans="1:11" ht="30" customHeight="1" thickTop="1" thickBot="1" x14ac:dyDescent="0.2">
      <c r="B56" s="648" t="s">
        <v>316</v>
      </c>
      <c r="C56" s="649"/>
      <c r="D56" s="649"/>
      <c r="E56" s="649"/>
      <c r="F56" s="649"/>
      <c r="G56" s="649"/>
      <c r="H56" s="649"/>
      <c r="I56" s="649"/>
      <c r="J56" s="650"/>
    </row>
    <row r="57" spans="1:11" s="429" customFormat="1" ht="30" customHeight="1" thickTop="1" thickBot="1" x14ac:dyDescent="0.2">
      <c r="A57" s="646" t="s">
        <v>244</v>
      </c>
      <c r="B57" s="646"/>
      <c r="C57" s="646"/>
      <c r="D57" s="646"/>
      <c r="E57" s="646"/>
      <c r="F57" s="646"/>
      <c r="G57" s="646"/>
      <c r="H57" s="646"/>
      <c r="I57" s="646"/>
      <c r="J57" s="646"/>
      <c r="K57" s="431"/>
    </row>
    <row r="58" spans="1:11" ht="30" customHeight="1" thickTop="1" thickBot="1" x14ac:dyDescent="0.2">
      <c r="B58" s="432" t="s">
        <v>279</v>
      </c>
      <c r="C58" s="644" t="s">
        <v>205</v>
      </c>
      <c r="D58" s="644"/>
      <c r="E58" s="644"/>
      <c r="F58" s="644"/>
      <c r="G58" s="644"/>
      <c r="H58" s="644"/>
      <c r="I58" s="644"/>
      <c r="J58" s="645"/>
    </row>
    <row r="59" spans="1:11" ht="30" customHeight="1" thickTop="1" thickBot="1" x14ac:dyDescent="0.2">
      <c r="B59" s="432" t="s">
        <v>280</v>
      </c>
      <c r="C59" s="644" t="s">
        <v>205</v>
      </c>
      <c r="D59" s="644"/>
      <c r="E59" s="644"/>
      <c r="F59" s="644"/>
      <c r="G59" s="644"/>
      <c r="H59" s="644"/>
      <c r="I59" s="644"/>
      <c r="J59" s="645"/>
    </row>
    <row r="60" spans="1:11" ht="30" customHeight="1" thickTop="1" thickBot="1" x14ac:dyDescent="0.2">
      <c r="B60" s="432" t="s">
        <v>281</v>
      </c>
      <c r="C60" s="644" t="s">
        <v>205</v>
      </c>
      <c r="D60" s="644"/>
      <c r="E60" s="644"/>
      <c r="F60" s="644"/>
      <c r="G60" s="644"/>
      <c r="H60" s="644"/>
      <c r="I60" s="644"/>
      <c r="J60" s="645"/>
    </row>
    <row r="61" spans="1:11" ht="30" customHeight="1" thickTop="1" thickBot="1" x14ac:dyDescent="0.2">
      <c r="B61" s="432" t="s">
        <v>282</v>
      </c>
      <c r="C61" s="644" t="s">
        <v>205</v>
      </c>
      <c r="D61" s="644"/>
      <c r="E61" s="644"/>
      <c r="F61" s="644"/>
      <c r="G61" s="644"/>
      <c r="H61" s="644"/>
      <c r="I61" s="644"/>
      <c r="J61" s="645"/>
    </row>
    <row r="62" spans="1:11" ht="30" customHeight="1" thickTop="1" thickBot="1" x14ac:dyDescent="0.2">
      <c r="B62" s="432" t="s">
        <v>283</v>
      </c>
      <c r="C62" s="644" t="s">
        <v>205</v>
      </c>
      <c r="D62" s="644"/>
      <c r="E62" s="644"/>
      <c r="F62" s="644"/>
      <c r="G62" s="644"/>
      <c r="H62" s="644"/>
      <c r="I62" s="644"/>
      <c r="J62" s="645"/>
    </row>
    <row r="63" spans="1:11" ht="30" customHeight="1" thickTop="1" thickBot="1" x14ac:dyDescent="0.2">
      <c r="B63" s="432" t="s">
        <v>284</v>
      </c>
      <c r="C63" s="644" t="s">
        <v>205</v>
      </c>
      <c r="D63" s="644"/>
      <c r="E63" s="644"/>
      <c r="F63" s="644"/>
      <c r="G63" s="644"/>
      <c r="H63" s="644"/>
      <c r="I63" s="644"/>
      <c r="J63" s="645"/>
    </row>
    <row r="64" spans="1:11" s="429" customFormat="1" ht="30" customHeight="1" thickTop="1" thickBot="1" x14ac:dyDescent="0.2">
      <c r="A64" s="646" t="s">
        <v>238</v>
      </c>
      <c r="B64" s="646"/>
      <c r="C64" s="646"/>
      <c r="D64" s="646"/>
      <c r="E64" s="646"/>
      <c r="F64" s="646"/>
      <c r="G64" s="646"/>
      <c r="H64" s="646"/>
      <c r="I64" s="646"/>
      <c r="J64" s="646"/>
      <c r="K64" s="431"/>
    </row>
    <row r="65" spans="1:11" ht="30" customHeight="1" thickTop="1" thickBot="1" x14ac:dyDescent="0.2">
      <c r="B65" s="433" t="s">
        <v>285</v>
      </c>
      <c r="C65" s="644" t="s">
        <v>246</v>
      </c>
      <c r="D65" s="644"/>
      <c r="E65" s="644"/>
      <c r="F65" s="644"/>
      <c r="G65" s="644"/>
      <c r="H65" s="644"/>
      <c r="I65" s="644"/>
      <c r="J65" s="645"/>
    </row>
    <row r="66" spans="1:11" ht="30" customHeight="1" thickTop="1" thickBot="1" x14ac:dyDescent="0.2">
      <c r="B66" s="433" t="s">
        <v>286</v>
      </c>
      <c r="C66" s="644" t="s">
        <v>246</v>
      </c>
      <c r="D66" s="644"/>
      <c r="E66" s="644"/>
      <c r="F66" s="644"/>
      <c r="G66" s="644"/>
      <c r="H66" s="644"/>
      <c r="I66" s="644"/>
      <c r="J66" s="645"/>
    </row>
    <row r="67" spans="1:11" ht="30" customHeight="1" thickTop="1" thickBot="1" x14ac:dyDescent="0.2">
      <c r="B67" s="433" t="s">
        <v>287</v>
      </c>
      <c r="C67" s="644" t="s">
        <v>246</v>
      </c>
      <c r="D67" s="644"/>
      <c r="E67" s="644"/>
      <c r="F67" s="644"/>
      <c r="G67" s="644"/>
      <c r="H67" s="644"/>
      <c r="I67" s="644"/>
      <c r="J67" s="645"/>
    </row>
    <row r="68" spans="1:11" ht="30" customHeight="1" thickTop="1" thickBot="1" x14ac:dyDescent="0.2">
      <c r="B68" s="433" t="s">
        <v>288</v>
      </c>
      <c r="C68" s="644" t="s">
        <v>246</v>
      </c>
      <c r="D68" s="644"/>
      <c r="E68" s="644"/>
      <c r="F68" s="644"/>
      <c r="G68" s="644"/>
      <c r="H68" s="644"/>
      <c r="I68" s="644"/>
      <c r="J68" s="645"/>
    </row>
    <row r="69" spans="1:11" ht="30" customHeight="1" thickTop="1" thickBot="1" x14ac:dyDescent="0.2">
      <c r="B69" s="433" t="s">
        <v>289</v>
      </c>
      <c r="C69" s="644" t="s">
        <v>246</v>
      </c>
      <c r="D69" s="644"/>
      <c r="E69" s="644"/>
      <c r="F69" s="644"/>
      <c r="G69" s="644"/>
      <c r="H69" s="644"/>
      <c r="I69" s="644"/>
      <c r="J69" s="645"/>
    </row>
    <row r="70" spans="1:11" s="429" customFormat="1" ht="30" customHeight="1" thickTop="1" thickBot="1" x14ac:dyDescent="0.2">
      <c r="A70" s="646" t="s">
        <v>239</v>
      </c>
      <c r="B70" s="646"/>
      <c r="C70" s="646"/>
      <c r="D70" s="646"/>
      <c r="E70" s="646"/>
      <c r="F70" s="646"/>
      <c r="G70" s="646"/>
      <c r="H70" s="646"/>
      <c r="I70" s="646"/>
      <c r="J70" s="646"/>
      <c r="K70" s="431"/>
    </row>
    <row r="71" spans="1:11" ht="30" customHeight="1" thickTop="1" thickBot="1" x14ac:dyDescent="0.2">
      <c r="B71" s="433" t="s">
        <v>290</v>
      </c>
      <c r="C71" s="644" t="s">
        <v>246</v>
      </c>
      <c r="D71" s="644"/>
      <c r="E71" s="644"/>
      <c r="F71" s="644"/>
      <c r="G71" s="644"/>
      <c r="H71" s="644"/>
      <c r="I71" s="644"/>
      <c r="J71" s="645"/>
    </row>
    <row r="72" spans="1:11" ht="30" customHeight="1" thickTop="1" thickBot="1" x14ac:dyDescent="0.2">
      <c r="B72" s="433" t="s">
        <v>291</v>
      </c>
      <c r="C72" s="644" t="s">
        <v>246</v>
      </c>
      <c r="D72" s="644"/>
      <c r="E72" s="644"/>
      <c r="F72" s="644"/>
      <c r="G72" s="644"/>
      <c r="H72" s="644"/>
      <c r="I72" s="644"/>
      <c r="J72" s="645"/>
    </row>
    <row r="73" spans="1:11" ht="30" customHeight="1" thickTop="1" thickBot="1" x14ac:dyDescent="0.2">
      <c r="B73" s="433" t="s">
        <v>292</v>
      </c>
      <c r="C73" s="644" t="s">
        <v>246</v>
      </c>
      <c r="D73" s="644"/>
      <c r="E73" s="644"/>
      <c r="F73" s="644"/>
      <c r="G73" s="644"/>
      <c r="H73" s="644"/>
      <c r="I73" s="644"/>
      <c r="J73" s="645"/>
    </row>
    <row r="74" spans="1:11" ht="30" customHeight="1" thickTop="1" thickBot="1" x14ac:dyDescent="0.2">
      <c r="B74" s="433" t="s">
        <v>293</v>
      </c>
      <c r="C74" s="644" t="s">
        <v>246</v>
      </c>
      <c r="D74" s="644"/>
      <c r="E74" s="644"/>
      <c r="F74" s="644"/>
      <c r="G74" s="644"/>
      <c r="H74" s="644"/>
      <c r="I74" s="644"/>
      <c r="J74" s="645"/>
    </row>
    <row r="75" spans="1:11" ht="30" customHeight="1" thickTop="1" thickBot="1" x14ac:dyDescent="0.2">
      <c r="B75" s="433" t="s">
        <v>294</v>
      </c>
      <c r="C75" s="644" t="s">
        <v>246</v>
      </c>
      <c r="D75" s="644"/>
      <c r="E75" s="644"/>
      <c r="F75" s="644"/>
      <c r="G75" s="644"/>
      <c r="H75" s="644"/>
      <c r="I75" s="644"/>
      <c r="J75" s="645"/>
    </row>
    <row r="76" spans="1:11" s="429" customFormat="1" ht="30" customHeight="1" thickTop="1" thickBot="1" x14ac:dyDescent="0.2">
      <c r="A76" s="646" t="s">
        <v>250</v>
      </c>
      <c r="B76" s="646"/>
      <c r="C76" s="646"/>
      <c r="D76" s="646"/>
      <c r="E76" s="646"/>
      <c r="F76" s="646"/>
      <c r="G76" s="646"/>
      <c r="H76" s="646"/>
      <c r="I76" s="646"/>
      <c r="J76" s="646"/>
      <c r="K76" s="431"/>
    </row>
    <row r="77" spans="1:11" ht="30" customHeight="1" thickTop="1" thickBot="1" x14ac:dyDescent="0.2">
      <c r="B77" s="433" t="s">
        <v>295</v>
      </c>
      <c r="C77" s="644" t="s">
        <v>246</v>
      </c>
      <c r="D77" s="644"/>
      <c r="E77" s="644"/>
      <c r="F77" s="644"/>
      <c r="G77" s="644"/>
      <c r="H77" s="644"/>
      <c r="I77" s="644"/>
      <c r="J77" s="645"/>
    </row>
    <row r="78" spans="1:11" ht="30" customHeight="1" thickTop="1" thickBot="1" x14ac:dyDescent="0.2">
      <c r="B78" s="433" t="s">
        <v>296</v>
      </c>
      <c r="C78" s="644" t="s">
        <v>246</v>
      </c>
      <c r="D78" s="644"/>
      <c r="E78" s="644"/>
      <c r="F78" s="644"/>
      <c r="G78" s="644"/>
      <c r="H78" s="644"/>
      <c r="I78" s="644"/>
      <c r="J78" s="645"/>
    </row>
    <row r="79" spans="1:11" ht="30" customHeight="1" thickTop="1" thickBot="1" x14ac:dyDescent="0.2">
      <c r="B79" s="433" t="s">
        <v>297</v>
      </c>
      <c r="C79" s="644" t="s">
        <v>246</v>
      </c>
      <c r="D79" s="644"/>
      <c r="E79" s="644"/>
      <c r="F79" s="644"/>
      <c r="G79" s="644"/>
      <c r="H79" s="644"/>
      <c r="I79" s="644"/>
      <c r="J79" s="645"/>
    </row>
    <row r="80" spans="1:11" ht="30" customHeight="1" thickTop="1" thickBot="1" x14ac:dyDescent="0.2">
      <c r="B80" s="433" t="s">
        <v>298</v>
      </c>
      <c r="C80" s="644" t="s">
        <v>246</v>
      </c>
      <c r="D80" s="644"/>
      <c r="E80" s="644"/>
      <c r="F80" s="644"/>
      <c r="G80" s="644"/>
      <c r="H80" s="644"/>
      <c r="I80" s="644"/>
      <c r="J80" s="645"/>
    </row>
    <row r="81" spans="1:11" ht="30" customHeight="1" thickTop="1" thickBot="1" x14ac:dyDescent="0.2">
      <c r="B81" s="433" t="s">
        <v>299</v>
      </c>
      <c r="C81" s="644" t="s">
        <v>246</v>
      </c>
      <c r="D81" s="644"/>
      <c r="E81" s="644"/>
      <c r="F81" s="644"/>
      <c r="G81" s="644"/>
      <c r="H81" s="644"/>
      <c r="I81" s="644"/>
      <c r="J81" s="645"/>
    </row>
    <row r="82" spans="1:11" s="429" customFormat="1" ht="30" customHeight="1" thickTop="1" thickBot="1" x14ac:dyDescent="0.2">
      <c r="A82" s="646" t="s">
        <v>240</v>
      </c>
      <c r="B82" s="646"/>
      <c r="C82" s="646"/>
      <c r="D82" s="646"/>
      <c r="E82" s="646"/>
      <c r="F82" s="646"/>
      <c r="G82" s="646"/>
      <c r="H82" s="646"/>
      <c r="I82" s="646"/>
      <c r="J82" s="646"/>
      <c r="K82" s="431"/>
    </row>
    <row r="83" spans="1:11" ht="30" customHeight="1" thickTop="1" thickBot="1" x14ac:dyDescent="0.2">
      <c r="B83" s="433" t="s">
        <v>300</v>
      </c>
      <c r="C83" s="644" t="s">
        <v>246</v>
      </c>
      <c r="D83" s="644"/>
      <c r="E83" s="644"/>
      <c r="F83" s="644"/>
      <c r="G83" s="644"/>
      <c r="H83" s="644"/>
      <c r="I83" s="644"/>
      <c r="J83" s="645"/>
    </row>
    <row r="84" spans="1:11" ht="30" customHeight="1" thickTop="1" thickBot="1" x14ac:dyDescent="0.2">
      <c r="B84" s="433" t="s">
        <v>301</v>
      </c>
      <c r="C84" s="644" t="s">
        <v>246</v>
      </c>
      <c r="D84" s="644"/>
      <c r="E84" s="644"/>
      <c r="F84" s="644"/>
      <c r="G84" s="644"/>
      <c r="H84" s="644"/>
      <c r="I84" s="644"/>
      <c r="J84" s="645"/>
    </row>
    <row r="85" spans="1:11" ht="30" customHeight="1" thickTop="1" thickBot="1" x14ac:dyDescent="0.2">
      <c r="B85" s="433" t="s">
        <v>302</v>
      </c>
      <c r="C85" s="644" t="s">
        <v>246</v>
      </c>
      <c r="D85" s="644"/>
      <c r="E85" s="644"/>
      <c r="F85" s="644"/>
      <c r="G85" s="644"/>
      <c r="H85" s="644"/>
      <c r="I85" s="644"/>
      <c r="J85" s="645"/>
    </row>
    <row r="86" spans="1:11" ht="30" customHeight="1" thickTop="1" thickBot="1" x14ac:dyDescent="0.2">
      <c r="B86" s="433" t="s">
        <v>303</v>
      </c>
      <c r="C86" s="644" t="s">
        <v>246</v>
      </c>
      <c r="D86" s="644"/>
      <c r="E86" s="644"/>
      <c r="F86" s="644"/>
      <c r="G86" s="644"/>
      <c r="H86" s="644"/>
      <c r="I86" s="644"/>
      <c r="J86" s="645"/>
    </row>
    <row r="87" spans="1:11" ht="30" customHeight="1" thickTop="1" thickBot="1" x14ac:dyDescent="0.2">
      <c r="B87" s="433" t="s">
        <v>304</v>
      </c>
      <c r="C87" s="644" t="s">
        <v>246</v>
      </c>
      <c r="D87" s="644"/>
      <c r="E87" s="644"/>
      <c r="F87" s="644"/>
      <c r="G87" s="644"/>
      <c r="H87" s="644"/>
      <c r="I87" s="644"/>
      <c r="J87" s="645"/>
    </row>
    <row r="88" spans="1:11" s="429" customFormat="1" ht="30" customHeight="1" thickTop="1" thickBot="1" x14ac:dyDescent="0.2">
      <c r="A88" s="646" t="s">
        <v>241</v>
      </c>
      <c r="B88" s="646"/>
      <c r="C88" s="646"/>
      <c r="D88" s="646"/>
      <c r="E88" s="646"/>
      <c r="F88" s="646"/>
      <c r="G88" s="646"/>
      <c r="H88" s="646"/>
      <c r="I88" s="646"/>
      <c r="J88" s="646"/>
      <c r="K88" s="431"/>
    </row>
    <row r="89" spans="1:11" ht="30" customHeight="1" thickTop="1" thickBot="1" x14ac:dyDescent="0.2">
      <c r="B89" s="433" t="s">
        <v>305</v>
      </c>
      <c r="C89" s="644" t="s">
        <v>246</v>
      </c>
      <c r="D89" s="644"/>
      <c r="E89" s="644"/>
      <c r="F89" s="644"/>
      <c r="G89" s="644"/>
      <c r="H89" s="644"/>
      <c r="I89" s="644"/>
      <c r="J89" s="645"/>
    </row>
    <row r="90" spans="1:11" ht="30" customHeight="1" thickTop="1" thickBot="1" x14ac:dyDescent="0.2">
      <c r="B90" s="433" t="s">
        <v>306</v>
      </c>
      <c r="C90" s="644" t="s">
        <v>246</v>
      </c>
      <c r="D90" s="644"/>
      <c r="E90" s="644"/>
      <c r="F90" s="644"/>
      <c r="G90" s="644"/>
      <c r="H90" s="644"/>
      <c r="I90" s="644"/>
      <c r="J90" s="645"/>
    </row>
    <row r="91" spans="1:11" ht="30" customHeight="1" thickTop="1" thickBot="1" x14ac:dyDescent="0.2">
      <c r="B91" s="433" t="s">
        <v>307</v>
      </c>
      <c r="C91" s="644" t="s">
        <v>246</v>
      </c>
      <c r="D91" s="644"/>
      <c r="E91" s="644"/>
      <c r="F91" s="644"/>
      <c r="G91" s="644"/>
      <c r="H91" s="644"/>
      <c r="I91" s="644"/>
      <c r="J91" s="645"/>
    </row>
    <row r="92" spans="1:11" ht="30" customHeight="1" thickTop="1" thickBot="1" x14ac:dyDescent="0.2">
      <c r="B92" s="433" t="s">
        <v>308</v>
      </c>
      <c r="C92" s="644" t="s">
        <v>246</v>
      </c>
      <c r="D92" s="644"/>
      <c r="E92" s="644"/>
      <c r="F92" s="644"/>
      <c r="G92" s="644"/>
      <c r="H92" s="644"/>
      <c r="I92" s="644"/>
      <c r="J92" s="645"/>
    </row>
    <row r="93" spans="1:11" ht="30" customHeight="1" thickTop="1" thickBot="1" x14ac:dyDescent="0.2">
      <c r="B93" s="433" t="s">
        <v>309</v>
      </c>
      <c r="C93" s="644" t="s">
        <v>246</v>
      </c>
      <c r="D93" s="644"/>
      <c r="E93" s="644"/>
      <c r="F93" s="644"/>
      <c r="G93" s="644"/>
      <c r="H93" s="644"/>
      <c r="I93" s="644"/>
      <c r="J93" s="645"/>
    </row>
    <row r="94" spans="1:11" s="429" customFormat="1" ht="30" customHeight="1" thickTop="1" thickBot="1" x14ac:dyDescent="0.2">
      <c r="A94" s="646" t="s">
        <v>242</v>
      </c>
      <c r="B94" s="646"/>
      <c r="C94" s="646"/>
      <c r="D94" s="646"/>
      <c r="E94" s="646"/>
      <c r="F94" s="646"/>
      <c r="G94" s="646"/>
      <c r="H94" s="646"/>
      <c r="I94" s="646"/>
      <c r="J94" s="646"/>
      <c r="K94" s="431"/>
    </row>
    <row r="95" spans="1:11" ht="30" customHeight="1" thickTop="1" thickBot="1" x14ac:dyDescent="0.2">
      <c r="B95" s="432" t="s">
        <v>310</v>
      </c>
      <c r="C95" s="644" t="s">
        <v>246</v>
      </c>
      <c r="D95" s="644"/>
      <c r="E95" s="644"/>
      <c r="F95" s="644"/>
      <c r="G95" s="644"/>
      <c r="H95" s="644"/>
      <c r="I95" s="644"/>
      <c r="J95" s="645"/>
    </row>
    <row r="96" spans="1:11" ht="30" customHeight="1" thickTop="1" thickBot="1" x14ac:dyDescent="0.2">
      <c r="B96" s="432" t="s">
        <v>311</v>
      </c>
      <c r="C96" s="644" t="s">
        <v>246</v>
      </c>
      <c r="D96" s="644"/>
      <c r="E96" s="644"/>
      <c r="F96" s="644"/>
      <c r="G96" s="644"/>
      <c r="H96" s="644"/>
      <c r="I96" s="644"/>
      <c r="J96" s="645"/>
    </row>
    <row r="97" spans="1:10" ht="30" customHeight="1" thickTop="1" thickBot="1" x14ac:dyDescent="0.2">
      <c r="B97" s="432" t="s">
        <v>312</v>
      </c>
      <c r="C97" s="644" t="s">
        <v>246</v>
      </c>
      <c r="D97" s="644"/>
      <c r="E97" s="644"/>
      <c r="F97" s="644"/>
      <c r="G97" s="644"/>
      <c r="H97" s="644"/>
      <c r="I97" s="644"/>
      <c r="J97" s="645"/>
    </row>
    <row r="98" spans="1:10" ht="30" customHeight="1" thickTop="1" thickBot="1" x14ac:dyDescent="0.2">
      <c r="B98" s="432" t="s">
        <v>313</v>
      </c>
      <c r="C98" s="644" t="s">
        <v>246</v>
      </c>
      <c r="D98" s="644"/>
      <c r="E98" s="644"/>
      <c r="F98" s="644"/>
      <c r="G98" s="644"/>
      <c r="H98" s="644"/>
      <c r="I98" s="644"/>
      <c r="J98" s="645"/>
    </row>
    <row r="99" spans="1:10" ht="30" customHeight="1" thickTop="1" thickBot="1" x14ac:dyDescent="0.2">
      <c r="B99" s="432" t="s">
        <v>314</v>
      </c>
      <c r="C99" s="644" t="s">
        <v>246</v>
      </c>
      <c r="D99" s="644"/>
      <c r="E99" s="644"/>
      <c r="F99" s="644"/>
      <c r="G99" s="644"/>
      <c r="H99" s="644"/>
      <c r="I99" s="644"/>
      <c r="J99" s="645"/>
    </row>
    <row r="100" spans="1:10" ht="30" customHeight="1" thickTop="1" thickBot="1" x14ac:dyDescent="0.2">
      <c r="B100" s="422"/>
      <c r="C100" s="423"/>
      <c r="D100" s="423"/>
      <c r="E100" s="423"/>
      <c r="F100" s="423"/>
      <c r="G100" s="423"/>
      <c r="H100" s="423"/>
      <c r="I100" s="423"/>
      <c r="J100" s="423"/>
    </row>
    <row r="101" spans="1:10" ht="30" customHeight="1" thickTop="1" thickBot="1" x14ac:dyDescent="0.2">
      <c r="B101" s="648" t="s">
        <v>317</v>
      </c>
      <c r="C101" s="649"/>
      <c r="D101" s="649"/>
      <c r="E101" s="649"/>
      <c r="F101" s="649"/>
      <c r="G101" s="649"/>
      <c r="H101" s="649"/>
      <c r="I101" s="649"/>
      <c r="J101" s="650"/>
    </row>
    <row r="102" spans="1:10" ht="30" customHeight="1" thickTop="1" thickBot="1" x14ac:dyDescent="0.2">
      <c r="A102" s="647"/>
      <c r="B102" s="647"/>
      <c r="C102" s="647"/>
      <c r="D102" s="647"/>
      <c r="E102" s="647"/>
      <c r="F102" s="647"/>
      <c r="G102" s="647"/>
      <c r="H102" s="647"/>
      <c r="I102" s="647"/>
      <c r="J102" s="647"/>
    </row>
    <row r="103" spans="1:10" ht="30" customHeight="1" thickTop="1" thickBot="1" x14ac:dyDescent="0.2">
      <c r="B103" s="432" t="s">
        <v>273</v>
      </c>
      <c r="C103" s="644" t="s">
        <v>260</v>
      </c>
      <c r="D103" s="644"/>
      <c r="E103" s="644"/>
      <c r="F103" s="644"/>
      <c r="G103" s="644"/>
      <c r="H103" s="644"/>
      <c r="I103" s="644"/>
      <c r="J103" s="645"/>
    </row>
    <row r="104" spans="1:10" s="413" customFormat="1" ht="30" customHeight="1" thickTop="1" thickBot="1" x14ac:dyDescent="0.2">
      <c r="B104" s="424"/>
      <c r="C104" s="425"/>
      <c r="D104" s="425"/>
      <c r="E104" s="425"/>
      <c r="F104" s="425"/>
      <c r="G104" s="425"/>
      <c r="H104" s="425"/>
      <c r="I104" s="425"/>
      <c r="J104" s="425"/>
    </row>
    <row r="105" spans="1:10" ht="30" customHeight="1" thickTop="1" thickBot="1" x14ac:dyDescent="0.2">
      <c r="B105" s="648" t="s">
        <v>243</v>
      </c>
      <c r="C105" s="649"/>
      <c r="D105" s="649"/>
      <c r="E105" s="649"/>
      <c r="F105" s="649"/>
      <c r="G105" s="649"/>
      <c r="H105" s="649"/>
      <c r="I105" s="649"/>
      <c r="J105" s="650"/>
    </row>
    <row r="106" spans="1:10" ht="30" customHeight="1" thickTop="1" thickBot="1" x14ac:dyDescent="0.2">
      <c r="B106" s="420"/>
      <c r="C106" s="426"/>
      <c r="D106" s="426"/>
      <c r="E106" s="426"/>
      <c r="F106" s="426"/>
      <c r="G106" s="426"/>
      <c r="H106" s="426"/>
      <c r="I106" s="426"/>
      <c r="J106" s="426"/>
    </row>
    <row r="107" spans="1:10" ht="30" customHeight="1" thickTop="1" thickBot="1" x14ac:dyDescent="0.2">
      <c r="B107" s="432" t="s">
        <v>315</v>
      </c>
      <c r="C107" s="644" t="s">
        <v>270</v>
      </c>
      <c r="D107" s="644"/>
      <c r="E107" s="644"/>
      <c r="F107" s="644"/>
      <c r="G107" s="644"/>
      <c r="H107" s="644"/>
      <c r="I107" s="644"/>
      <c r="J107" s="645"/>
    </row>
    <row r="108" spans="1:10" ht="30" customHeight="1" thickTop="1" thickBot="1" x14ac:dyDescent="0.2">
      <c r="B108" s="432" t="s">
        <v>323</v>
      </c>
      <c r="C108" s="644" t="s">
        <v>270</v>
      </c>
      <c r="D108" s="644"/>
      <c r="E108" s="644"/>
      <c r="F108" s="644"/>
      <c r="G108" s="644"/>
      <c r="H108" s="644"/>
      <c r="I108" s="644"/>
      <c r="J108" s="645"/>
    </row>
    <row r="109" spans="1:10" ht="18.75" customHeight="1" thickTop="1" x14ac:dyDescent="0.15"/>
  </sheetData>
  <mergeCells count="102">
    <mergeCell ref="A49:J49"/>
    <mergeCell ref="B56:J56"/>
    <mergeCell ref="A57:J57"/>
    <mergeCell ref="C46:J46"/>
    <mergeCell ref="C47:J47"/>
    <mergeCell ref="C48:J48"/>
    <mergeCell ref="C53:J53"/>
    <mergeCell ref="C50:J50"/>
    <mergeCell ref="C108:J108"/>
    <mergeCell ref="C54:J54"/>
    <mergeCell ref="C58:J58"/>
    <mergeCell ref="C65:J65"/>
    <mergeCell ref="C103:J103"/>
    <mergeCell ref="A64:J64"/>
    <mergeCell ref="A70:J70"/>
    <mergeCell ref="C90:J90"/>
    <mergeCell ref="B101:J101"/>
    <mergeCell ref="C63:J63"/>
    <mergeCell ref="C25:J25"/>
    <mergeCell ref="C15:J15"/>
    <mergeCell ref="C30:J30"/>
    <mergeCell ref="C23:J23"/>
    <mergeCell ref="C19:J19"/>
    <mergeCell ref="C24:J24"/>
    <mergeCell ref="C21:J21"/>
    <mergeCell ref="C26:J26"/>
    <mergeCell ref="C7:J7"/>
    <mergeCell ref="C8:J8"/>
    <mergeCell ref="C9:J9"/>
    <mergeCell ref="A20:J20"/>
    <mergeCell ref="C11:J11"/>
    <mergeCell ref="C12:J12"/>
    <mergeCell ref="C13:J13"/>
    <mergeCell ref="B17:J17"/>
    <mergeCell ref="A18:J18"/>
    <mergeCell ref="C10:J10"/>
    <mergeCell ref="C34:J34"/>
    <mergeCell ref="C35:J35"/>
    <mergeCell ref="C39:J39"/>
    <mergeCell ref="B1:J1"/>
    <mergeCell ref="C45:J45"/>
    <mergeCell ref="B3:J3"/>
    <mergeCell ref="A4:J4"/>
    <mergeCell ref="A6:J6"/>
    <mergeCell ref="C14:J14"/>
    <mergeCell ref="C5:J5"/>
    <mergeCell ref="C72:J72"/>
    <mergeCell ref="C73:J73"/>
    <mergeCell ref="C81:J81"/>
    <mergeCell ref="C87:J87"/>
    <mergeCell ref="C92:J92"/>
    <mergeCell ref="A88:J88"/>
    <mergeCell ref="C40:J40"/>
    <mergeCell ref="C41:J41"/>
    <mergeCell ref="C60:J60"/>
    <mergeCell ref="C51:J51"/>
    <mergeCell ref="C62:J62"/>
    <mergeCell ref="C59:J59"/>
    <mergeCell ref="C42:J42"/>
    <mergeCell ref="C43:J43"/>
    <mergeCell ref="C44:J44"/>
    <mergeCell ref="C61:J61"/>
    <mergeCell ref="C52:J52"/>
    <mergeCell ref="A102:J102"/>
    <mergeCell ref="C107:J107"/>
    <mergeCell ref="C91:J91"/>
    <mergeCell ref="A94:J94"/>
    <mergeCell ref="B105:J105"/>
    <mergeCell ref="C99:J99"/>
    <mergeCell ref="C97:J97"/>
    <mergeCell ref="C93:J93"/>
    <mergeCell ref="C96:J96"/>
    <mergeCell ref="C74:J74"/>
    <mergeCell ref="C84:J84"/>
    <mergeCell ref="C85:J85"/>
    <mergeCell ref="C66:J66"/>
    <mergeCell ref="C75:J75"/>
    <mergeCell ref="C71:J71"/>
    <mergeCell ref="C83:J83"/>
    <mergeCell ref="C67:J67"/>
    <mergeCell ref="C68:J68"/>
    <mergeCell ref="C69:J69"/>
    <mergeCell ref="C98:J98"/>
    <mergeCell ref="C79:J79"/>
    <mergeCell ref="C80:J80"/>
    <mergeCell ref="C77:J77"/>
    <mergeCell ref="C78:J78"/>
    <mergeCell ref="A76:J76"/>
    <mergeCell ref="A82:J82"/>
    <mergeCell ref="C89:J89"/>
    <mergeCell ref="C86:J86"/>
    <mergeCell ref="C95:J95"/>
    <mergeCell ref="C38:J38"/>
    <mergeCell ref="C37:J37"/>
    <mergeCell ref="C29:J29"/>
    <mergeCell ref="C28:J28"/>
    <mergeCell ref="C27:J27"/>
    <mergeCell ref="C22:J22"/>
    <mergeCell ref="C33:J33"/>
    <mergeCell ref="C32:J32"/>
    <mergeCell ref="C31:J31"/>
    <mergeCell ref="C36:J36"/>
  </mergeCells>
  <phoneticPr fontId="6" type="noConversion"/>
  <hyperlinks>
    <hyperlink ref="B7" location="'TAVOLA 9'!A1" display="TAV. 9 Tutti gli Aggregati."/>
    <hyperlink ref="B8" location="'TAVOLA 10'!A1" display="TAV.10  A - Spettacolo Cinematografico."/>
    <hyperlink ref="B5" location="'TAVOLA 1'!A1" display="TAV. 1 Territorio Nazionale. "/>
    <hyperlink ref="B9" location="'TAVOLA 11-17'!A1" display="TAV.11-17  B  Attività Teatrale."/>
    <hyperlink ref="B10" location="'TAVOLA 18-20'!A1" display="TAV.18-20  C  Attività Concertistica."/>
    <hyperlink ref="B11" location="'TAVOLA 21-24'!A1" display="TAV.21-24  D  Attività Sportiva"/>
    <hyperlink ref="B12" location="'TAVOLA 25-26'!A1" display="TAV.25-26  E  Attività di Ballo e Concertini."/>
    <hyperlink ref="B14" location="'TAVOLA 29-30'!A1" display="TAV.29-30  G  Mostre ed Esposizioni"/>
    <hyperlink ref="B15" location="'TAVOLA 31'!A1" display="TAV.31  H  Attività con Pluralità di Genere."/>
    <hyperlink ref="B19" location="'TAVOLA 34'!A1" display="TAV. 34 Tutte le Attività - tutte le Macroaree"/>
    <hyperlink ref="B21" location="'TAVOLA 40'!A1" display="TAV. 40 A Attività cinematografica"/>
    <hyperlink ref="B22" location="'TAVOLA 41'!A1" display="TAV. 41 B Attività teatrale"/>
    <hyperlink ref="B23" location="'TAVOLA 42'!A1" display="TAV. 42 B1 - Teatro"/>
    <hyperlink ref="B24" location="'TAVOLA 43'!A1" display="TAV. 43 B2 - Lirica"/>
    <hyperlink ref="B25" location="'TAVOLA 44'!A1" display="TAV. 44 B3 - Rivista e Commedia Musicale"/>
    <hyperlink ref="B26" location="'TAVOLA 45'!A1" display="TAV. 45 B4 - balletto"/>
    <hyperlink ref="B27" location="'TAVOLA 46'!A1" display="TAV. 46 B5 - Burattini e Marionette"/>
    <hyperlink ref="B28" location="'TAVOLA 47'!A1" display="TAV. 47 B6 - Arte Varia"/>
    <hyperlink ref="B29" location="'TAVOLA 48'!A1" display="TAV. 48   Circo"/>
    <hyperlink ref="B39" location="'TAVOLA 58'!A1" display="TAV. 58 E - Attività di ballo e Concertini"/>
    <hyperlink ref="B40" location="'TAVOLA 59'!A1" display="TAV. 59 E1 - Ballo"/>
    <hyperlink ref="B41" location="'TAVOLA 60'!A1" display="TAV. 60 E2 - Concertini"/>
    <hyperlink ref="B38" location="'TAVOLA 57'!A1" display="TAV. 57    D4 - Altri sport"/>
    <hyperlink ref="B43" location="'TAVOLA 62'!A1" display="TAV. 62 F1 - Attrazioni viaggianti"/>
    <hyperlink ref="B44" location="'TAVOLA 63'!A1" display="TAV. 63 F2 - Parchi da divertimento"/>
    <hyperlink ref="B45" location="'TAVOLA 64'!A1" display="TAV. 64 G Mostre ed Esposizioni"/>
    <hyperlink ref="B48" location="'TAVOLA 67'!A1" display="TAV. 67 H1 - Manifestazioni all'aperto"/>
    <hyperlink ref="B50" location="'TAVOLA 68'!A1" display="TAV. 68 Nord-ovest: Tutte le Regioni"/>
    <hyperlink ref="B65" location="'TAVOLE 98-99-100-101-102'!A3" display="TAV. 98 Nord-ovest"/>
    <hyperlink ref="B107" location="'TAVOLA 144'!A1" display="TAV. 144 Numero dei luohi di spettacolo nelle Regioni"/>
    <hyperlink ref="B51" location="'TAVOLA 72'!A1" display="TAV. 72 Nord-est: Tutte le Regioni"/>
    <hyperlink ref="B52" location="'TAVOLA 77'!A1" display="TAV. 77 Centro: Tutte le Regioni"/>
    <hyperlink ref="B53" location="'TAVOLA 82'!A1" display="TAV. 82 Sud: Tutte le Regioni"/>
    <hyperlink ref="B54" location="'TAVOLA 89'!A1" display="TAV. 89 Isole: Tutte le Regioni"/>
    <hyperlink ref="B59" location="'TAVOLA 93'!A1" display="TAV. 93 Ingressi"/>
    <hyperlink ref="B61" location="'TAVOLA 95'!A1" display="TAV. 95 Spesa al botteghino"/>
    <hyperlink ref="B62" location="'TAVOLA 96'!A1" display="TAV. 96 Spesa del pubblico"/>
    <hyperlink ref="B63" location="'TAVOLA 97'!A1" display="TAV. 97 Volume d'affari"/>
    <hyperlink ref="B66" location="'TAVOLE 98-99-100-101-102'!A74" display="TAV. 99 Nord-est"/>
    <hyperlink ref="B67" location="'TAVOLE 98-99-100-101-102'!A118" display="TAV. 100 Centro"/>
    <hyperlink ref="B68" location="'TAVOLE 98-99-100-101-102'!A167" display="TAV. 101 Sud"/>
    <hyperlink ref="B69" location="'TAVOLE 98-99-100-101-102'!A220" display="TAV. 102 Isole"/>
    <hyperlink ref="B71" location="'TAVOLE 103-104-105-106-107'!A3" display="TAV. 103 Nord-ovest"/>
    <hyperlink ref="B72" location="'TAVOLE 103-104-105-106-107'!A74" display="TAV. 104 Nord-est"/>
    <hyperlink ref="B73" location="'TAVOLE 103-104-105-106-107'!A118" display="TAV. 105 Centro"/>
    <hyperlink ref="B74" location="'TAVOLE 103-104-105-106-107'!A167" display="TAV. 106 Sud"/>
    <hyperlink ref="B75" location="'TAVOLE 103-104-105-106-107'!A220" display="TAV. 107 Isole"/>
    <hyperlink ref="B77" location="'TAVOLE 108-109-110-111-112'!A3" display="TAV. 108 Nord-ovest"/>
    <hyperlink ref="B78" location="'TAVOLE 108-109-110-111-112'!A74" display="TAV. 109 Nord-est"/>
    <hyperlink ref="B79" location="'TAVOLE 108-109-110-111-112'!A118" display="TAV. 110 Centro"/>
    <hyperlink ref="B80" location="'TAVOLE 108-109-110-111-112'!A162" display="TAV. 111 Sud"/>
    <hyperlink ref="B81" location="'TAVOLE 108-109-110-111-112'!A220" display="TAV. 112 Isole"/>
    <hyperlink ref="B89" location="'TAVOLE 118-119-120-121-122'!A3" display="TAV. 118 Nord-ovest"/>
    <hyperlink ref="B90" location="'TAVOLE 118-119-120-121-122'!A74" display="TAV. 119 Nord-est"/>
    <hyperlink ref="B91" location="'TAVOLE 118-119-120-121-122'!A118" display="TAV. 120 Centro"/>
    <hyperlink ref="B92" location="'TAVOLE 118-119-120-121-122'!A162" display="TAV. 121 Sud"/>
    <hyperlink ref="B93" location="'TAVOLE 118-119-120-121-122'!A220" display="TAV. 122 Isole"/>
    <hyperlink ref="B95" location="'TAVOLE 123-124-125-126-127'!A3" display="TAV. 123 Nord-ovest"/>
    <hyperlink ref="B96" location="'TAVOLE 123-124-125-126-127'!A74" display="TAV. 124 Nord-est"/>
    <hyperlink ref="B97" location="'TAVOLE 123-124-125-126-127'!A118" display="TAV. 125 Centro"/>
    <hyperlink ref="B98" location="'TAVOLE 123-124-125-126-127'!A170" display="TAV. 126 Sud"/>
    <hyperlink ref="B99" location="'TAVOLE 123-124-125-126-127'!A220" display="TAV. 127 Isole"/>
    <hyperlink ref="B13" location="'TAVOLA 27-28'!A1" display="TAV.27-28  F  Attrazioni dello Spettacolo viaggiante."/>
    <hyperlink ref="B60" location="'TAVOLA 94'!A1" display="TAV. 94 Presenze"/>
    <hyperlink ref="B83" location="'TAVOLE 113-114-115-116-117'!A3" display="TAV. 113 Nord-ovest"/>
    <hyperlink ref="B84" location="'TAVOLE 113-114-115-116-117'!A74" display="TAV. 114 Nord-est"/>
    <hyperlink ref="B85" location="'TAVOLE 113-114-115-116-117'!A118" display="TAV. 115 Centro"/>
    <hyperlink ref="B86" location="'TAVOLE 113-114-115-116-117'!A162" display="TAV. 116 Sud"/>
    <hyperlink ref="B87" location="'TAVOLE 113-114-115-116-117'!A220" display="TAV. 117 Isole"/>
    <hyperlink ref="B103" location="'TAVOLA 141'!A1" display="TAV. 141"/>
    <hyperlink ref="B58" location="'TAVOLA 92'!A1" display="TAV. 92 Numero di spettacoli"/>
    <hyperlink ref="B46" location="'TAVOLA 65'!A1" display="TAV. 65 G1 Fiere"/>
    <hyperlink ref="B47" location="'TAVOLA 66'!A1" display="TAV. 66 G2 Mostre"/>
    <hyperlink ref="B108" location="'TAVOLA 145'!A1" display="TAV. 145 Numero degli organizzatori di spettacolo nelle Regioni"/>
    <hyperlink ref="B30" location="'TAVOLA 49'!A1" display="TAV. 49  C Attività concertistica"/>
    <hyperlink ref="B34" location="'TAVOLA 53'!A1" display="TAV. 53  D Attività sportiva"/>
    <hyperlink ref="B42" location="'TAVOLA 61'!A1" display="TAV. 61  F Attrazioni dello Spettacolo Viaggiante"/>
    <hyperlink ref="B31" location="'TAVOLA 50'!A1" display="TAV. 50    C1 - Concerti classici"/>
    <hyperlink ref="B32" location="'TAVOLA 51'!A1" display="TAV. 51    C2 - Concerti di Musica leggera"/>
    <hyperlink ref="B33" location="'TAVOLA 52'!A1" display="TAV. 52    C3 - Concerti Jazz"/>
    <hyperlink ref="B35" location="'TAVOLA 54'!A1" display="TAV. 54    D1 - Sport calcio"/>
    <hyperlink ref="B36" location="'TAVOLA 55'!A1" display="TAV. 55    D2 - Sport di squadra non calcio"/>
    <hyperlink ref="B37" location="'TAVOLA 56'!A1" display="TAV. 56    D3 - Sport individuali"/>
  </hyperlinks>
  <pageMargins left="0.28999999999999998" right="0.25" top="0.74803149606299213" bottom="0.74803149606299213" header="0.31496062992125984" footer="0.31496062992125984"/>
  <pageSetup paperSize="9" scale="67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tabColor rgb="FFFF0000"/>
  </sheetPr>
  <dimension ref="A1:L34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4.83203125" style="6" bestFit="1" customWidth="1"/>
    <col min="3" max="3" width="9.83203125" style="6" bestFit="1" customWidth="1"/>
    <col min="4" max="4" width="7.83203125" style="6" bestFit="1" customWidth="1"/>
    <col min="5" max="5" width="16.5" style="6" bestFit="1" customWidth="1"/>
    <col min="6" max="6" width="15.6640625" style="6" bestFit="1" customWidth="1"/>
    <col min="7" max="7" width="12.83203125" style="6" bestFit="1" customWidth="1"/>
    <col min="8" max="8" width="1.6640625" style="6" customWidth="1"/>
    <col min="9" max="16384" width="9.1640625" style="6"/>
  </cols>
  <sheetData>
    <row r="1" spans="1:7" ht="50" customHeight="1" x14ac:dyDescent="0.15">
      <c r="A1" s="670" t="s">
        <v>429</v>
      </c>
      <c r="B1" s="671"/>
      <c r="C1" s="654" t="s">
        <v>236</v>
      </c>
      <c r="D1" s="654"/>
      <c r="E1" s="654"/>
      <c r="F1" s="654"/>
      <c r="G1" s="654"/>
    </row>
    <row r="2" spans="1:7" ht="30" customHeight="1" x14ac:dyDescent="0.15"/>
    <row r="3" spans="1:7" ht="21" customHeight="1" x14ac:dyDescent="0.15">
      <c r="A3" s="659" t="s">
        <v>266</v>
      </c>
      <c r="B3" s="660"/>
      <c r="C3" s="660"/>
      <c r="D3" s="660"/>
      <c r="F3" s="7" t="s">
        <v>65</v>
      </c>
    </row>
    <row r="4" spans="1:7" ht="21" customHeight="1" x14ac:dyDescent="0.15">
      <c r="A4" s="643" t="s">
        <v>14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1" customHeight="1" x14ac:dyDescent="0.15">
      <c r="A5" s="9" t="s">
        <v>15</v>
      </c>
      <c r="B5" s="435">
        <v>436</v>
      </c>
      <c r="C5" s="435">
        <v>817066</v>
      </c>
      <c r="D5" s="435">
        <v>8317</v>
      </c>
      <c r="E5" s="434">
        <v>4499672.5999999996</v>
      </c>
      <c r="F5" s="434">
        <v>149434249.27999997</v>
      </c>
      <c r="G5" s="434">
        <v>153026805.08999997</v>
      </c>
    </row>
    <row r="6" spans="1:7" ht="21" customHeight="1" x14ac:dyDescent="0.15">
      <c r="A6" s="9" t="s">
        <v>16</v>
      </c>
      <c r="B6" s="435">
        <v>355</v>
      </c>
      <c r="C6" s="435">
        <v>1128915</v>
      </c>
      <c r="D6" s="435">
        <v>14457</v>
      </c>
      <c r="E6" s="434">
        <v>6279354.8600000003</v>
      </c>
      <c r="F6" s="434">
        <v>16771120.850000001</v>
      </c>
      <c r="G6" s="434">
        <v>17411699.619999997</v>
      </c>
    </row>
    <row r="7" spans="1:7" ht="21" customHeight="1" x14ac:dyDescent="0.15">
      <c r="A7" s="9" t="s">
        <v>17</v>
      </c>
      <c r="B7" s="435">
        <v>461</v>
      </c>
      <c r="C7" s="435">
        <v>1661041</v>
      </c>
      <c r="D7" s="435">
        <v>18976</v>
      </c>
      <c r="E7" s="434">
        <v>11318975.93</v>
      </c>
      <c r="F7" s="434">
        <v>26060844.810000002</v>
      </c>
      <c r="G7" s="434">
        <v>31138829.82</v>
      </c>
    </row>
    <row r="8" spans="1:7" ht="21" customHeight="1" x14ac:dyDescent="0.15">
      <c r="A8" s="9" t="s">
        <v>18</v>
      </c>
      <c r="B8" s="435">
        <v>463</v>
      </c>
      <c r="C8" s="435">
        <v>2030305</v>
      </c>
      <c r="D8" s="435">
        <v>17995</v>
      </c>
      <c r="E8" s="434">
        <v>20713704.789999999</v>
      </c>
      <c r="F8" s="434">
        <v>111107897.59999998</v>
      </c>
      <c r="G8" s="434">
        <v>114118589.20999999</v>
      </c>
    </row>
    <row r="9" spans="1:7" ht="21" customHeight="1" x14ac:dyDescent="0.15">
      <c r="A9" s="9" t="s">
        <v>19</v>
      </c>
      <c r="B9" s="435">
        <v>389</v>
      </c>
      <c r="C9" s="435">
        <v>1136267</v>
      </c>
      <c r="D9" s="435">
        <v>2260</v>
      </c>
      <c r="E9" s="434">
        <v>6711651.9100000001</v>
      </c>
      <c r="F9" s="434">
        <v>20080056.280000005</v>
      </c>
      <c r="G9" s="434">
        <v>21343731.690000005</v>
      </c>
    </row>
    <row r="10" spans="1:7" ht="21" customHeight="1" x14ac:dyDescent="0.15">
      <c r="A10" s="9" t="s">
        <v>20</v>
      </c>
      <c r="B10" s="435">
        <v>191</v>
      </c>
      <c r="C10" s="435">
        <v>372578</v>
      </c>
      <c r="D10" s="435">
        <v>24800</v>
      </c>
      <c r="E10" s="434">
        <v>1704029.1</v>
      </c>
      <c r="F10" s="434">
        <v>4738697.55</v>
      </c>
      <c r="G10" s="434">
        <v>5028873.3399999989</v>
      </c>
    </row>
    <row r="11" spans="1:7" ht="21" customHeight="1" x14ac:dyDescent="0.15">
      <c r="A11" s="9" t="s">
        <v>21</v>
      </c>
      <c r="B11" s="435">
        <v>131</v>
      </c>
      <c r="C11" s="435">
        <v>61327</v>
      </c>
      <c r="D11" s="435">
        <v>765</v>
      </c>
      <c r="E11" s="434">
        <v>510404.94</v>
      </c>
      <c r="F11" s="434">
        <v>17190063.77</v>
      </c>
      <c r="G11" s="434">
        <v>18976822.930000003</v>
      </c>
    </row>
    <row r="12" spans="1:7" ht="21" customHeight="1" x14ac:dyDescent="0.15">
      <c r="A12" s="9" t="s">
        <v>22</v>
      </c>
      <c r="B12" s="435">
        <v>162</v>
      </c>
      <c r="C12" s="435">
        <v>64276</v>
      </c>
      <c r="D12" s="435">
        <v>2695</v>
      </c>
      <c r="E12" s="434">
        <v>514599.11</v>
      </c>
      <c r="F12" s="434">
        <v>4797669.13</v>
      </c>
      <c r="G12" s="434">
        <v>5105643.7399999993</v>
      </c>
    </row>
    <row r="13" spans="1:7" ht="21" customHeight="1" x14ac:dyDescent="0.15">
      <c r="A13" s="9" t="s">
        <v>23</v>
      </c>
      <c r="B13" s="435">
        <v>415</v>
      </c>
      <c r="C13" s="435">
        <v>1546198</v>
      </c>
      <c r="D13" s="435">
        <v>14665</v>
      </c>
      <c r="E13" s="434">
        <v>6564277.1699999999</v>
      </c>
      <c r="F13" s="434">
        <v>16718997.489999998</v>
      </c>
      <c r="G13" s="434">
        <v>20505481.460000001</v>
      </c>
    </row>
    <row r="14" spans="1:7" ht="21" customHeight="1" x14ac:dyDescent="0.15">
      <c r="A14" s="9" t="s">
        <v>24</v>
      </c>
      <c r="B14" s="435">
        <v>455</v>
      </c>
      <c r="C14" s="435">
        <v>1557563</v>
      </c>
      <c r="D14" s="435">
        <v>9727</v>
      </c>
      <c r="E14" s="434">
        <v>8021223.4699999997</v>
      </c>
      <c r="F14" s="434">
        <v>14524276.02</v>
      </c>
      <c r="G14" s="434">
        <v>14848667.32</v>
      </c>
    </row>
    <row r="15" spans="1:7" ht="21" customHeight="1" x14ac:dyDescent="0.15">
      <c r="A15" s="9" t="s">
        <v>25</v>
      </c>
      <c r="B15" s="435">
        <v>514</v>
      </c>
      <c r="C15" s="435">
        <v>2407617</v>
      </c>
      <c r="D15" s="435">
        <v>1737</v>
      </c>
      <c r="E15" s="434">
        <v>9896330</v>
      </c>
      <c r="F15" s="434">
        <v>14485686.989999998</v>
      </c>
      <c r="G15" s="434">
        <v>14821265.939999999</v>
      </c>
    </row>
    <row r="16" spans="1:7" ht="21" customHeight="1" x14ac:dyDescent="0.15">
      <c r="A16" s="9" t="s">
        <v>26</v>
      </c>
      <c r="B16" s="435">
        <v>397</v>
      </c>
      <c r="C16" s="435">
        <v>359705</v>
      </c>
      <c r="D16" s="435">
        <v>11410</v>
      </c>
      <c r="E16" s="434">
        <v>2791286.07</v>
      </c>
      <c r="F16" s="434">
        <v>3653658.3900000006</v>
      </c>
      <c r="G16" s="434">
        <v>3673694.79</v>
      </c>
    </row>
    <row r="17" spans="1:12" ht="21" customHeight="1" x14ac:dyDescent="0.15">
      <c r="A17" s="4" t="s">
        <v>13</v>
      </c>
      <c r="B17" s="436">
        <f t="shared" ref="B17:G17" si="0">SUM(B5:B16)</f>
        <v>4369</v>
      </c>
      <c r="C17" s="436">
        <f t="shared" si="0"/>
        <v>13142858</v>
      </c>
      <c r="D17" s="436">
        <f t="shared" si="0"/>
        <v>127804</v>
      </c>
      <c r="E17" s="15">
        <f t="shared" si="0"/>
        <v>79525509.949999988</v>
      </c>
      <c r="F17" s="15">
        <f t="shared" si="0"/>
        <v>399563218.15999997</v>
      </c>
      <c r="G17" s="15">
        <f t="shared" si="0"/>
        <v>420000104.94999993</v>
      </c>
    </row>
    <row r="18" spans="1:12" ht="21" customHeight="1" x14ac:dyDescent="0.15"/>
    <row r="19" spans="1:12" ht="21" customHeight="1" x14ac:dyDescent="0.15">
      <c r="L19" s="6" t="s">
        <v>271</v>
      </c>
    </row>
    <row r="20" spans="1:12" ht="21" customHeight="1" x14ac:dyDescent="0.15">
      <c r="A20" s="659" t="s">
        <v>267</v>
      </c>
      <c r="B20" s="660"/>
      <c r="C20" s="660"/>
      <c r="D20" s="660"/>
      <c r="F20" s="7" t="s">
        <v>268</v>
      </c>
    </row>
    <row r="21" spans="1:12" ht="21" customHeight="1" x14ac:dyDescent="0.15">
      <c r="A21" s="643" t="s">
        <v>14</v>
      </c>
      <c r="B21" s="624" t="s">
        <v>11</v>
      </c>
      <c r="C21" s="624" t="s">
        <v>2</v>
      </c>
      <c r="D21" s="624" t="s">
        <v>198</v>
      </c>
      <c r="E21" s="624" t="s">
        <v>1</v>
      </c>
      <c r="F21" s="624" t="s">
        <v>0</v>
      </c>
      <c r="G21" s="624" t="s">
        <v>10</v>
      </c>
    </row>
    <row r="22" spans="1:12" ht="21" customHeight="1" x14ac:dyDescent="0.15">
      <c r="A22" s="9" t="s">
        <v>15</v>
      </c>
      <c r="B22" s="435">
        <v>5972</v>
      </c>
      <c r="C22" s="435">
        <v>1653955</v>
      </c>
      <c r="D22" s="435">
        <v>6198</v>
      </c>
      <c r="E22" s="434">
        <v>13666255.380000001</v>
      </c>
      <c r="F22" s="434">
        <v>15656592.27</v>
      </c>
      <c r="G22" s="434">
        <v>17679342.609999996</v>
      </c>
    </row>
    <row r="23" spans="1:12" ht="21" customHeight="1" x14ac:dyDescent="0.15">
      <c r="A23" s="9" t="s">
        <v>16</v>
      </c>
      <c r="B23" s="435">
        <v>5011</v>
      </c>
      <c r="C23" s="435">
        <v>1142056</v>
      </c>
      <c r="D23" s="435">
        <v>18138</v>
      </c>
      <c r="E23" s="434">
        <v>9225876.6099999994</v>
      </c>
      <c r="F23" s="434">
        <v>10331945.639999999</v>
      </c>
      <c r="G23" s="434">
        <v>12913205.639999999</v>
      </c>
    </row>
    <row r="24" spans="1:12" ht="21" customHeight="1" x14ac:dyDescent="0.15">
      <c r="A24" s="9" t="s">
        <v>17</v>
      </c>
      <c r="B24" s="435">
        <v>5842</v>
      </c>
      <c r="C24" s="435">
        <v>1295720</v>
      </c>
      <c r="D24" s="435">
        <v>7327</v>
      </c>
      <c r="E24" s="434">
        <v>10311284.57</v>
      </c>
      <c r="F24" s="434">
        <v>11548807.569999997</v>
      </c>
      <c r="G24" s="434">
        <v>12061026.529999997</v>
      </c>
    </row>
    <row r="25" spans="1:12" ht="21" customHeight="1" x14ac:dyDescent="0.15">
      <c r="A25" s="9" t="s">
        <v>18</v>
      </c>
      <c r="B25" s="435">
        <v>6899</v>
      </c>
      <c r="C25" s="435">
        <v>1624036</v>
      </c>
      <c r="D25" s="435">
        <v>23122</v>
      </c>
      <c r="E25" s="434">
        <v>12077484.07</v>
      </c>
      <c r="F25" s="434">
        <v>14109448.450000001</v>
      </c>
      <c r="G25" s="434">
        <v>18342124.989999998</v>
      </c>
    </row>
    <row r="26" spans="1:12" ht="21" customHeight="1" x14ac:dyDescent="0.15">
      <c r="A26" s="9" t="s">
        <v>19</v>
      </c>
      <c r="B26" s="435">
        <v>6925</v>
      </c>
      <c r="C26" s="435">
        <v>1438799</v>
      </c>
      <c r="D26" s="435">
        <v>9315</v>
      </c>
      <c r="E26" s="434">
        <v>11523815.060000001</v>
      </c>
      <c r="F26" s="434">
        <v>12928279.209999999</v>
      </c>
      <c r="G26" s="434">
        <v>14981550.43</v>
      </c>
    </row>
    <row r="27" spans="1:12" ht="21" customHeight="1" x14ac:dyDescent="0.15">
      <c r="A27" s="9" t="s">
        <v>20</v>
      </c>
      <c r="B27" s="435">
        <v>6455</v>
      </c>
      <c r="C27" s="435">
        <v>1070431</v>
      </c>
      <c r="D27" s="435">
        <v>8026</v>
      </c>
      <c r="E27" s="434">
        <v>8379026.8399999999</v>
      </c>
      <c r="F27" s="434">
        <v>9910033.3200000022</v>
      </c>
      <c r="G27" s="434">
        <v>10697600.16</v>
      </c>
    </row>
    <row r="28" spans="1:12" ht="21" customHeight="1" x14ac:dyDescent="0.15">
      <c r="A28" s="9" t="s">
        <v>21</v>
      </c>
      <c r="B28" s="435">
        <v>6462</v>
      </c>
      <c r="C28" s="435">
        <v>925962</v>
      </c>
      <c r="D28" s="435">
        <v>36024</v>
      </c>
      <c r="E28" s="434">
        <v>7663955.9199999999</v>
      </c>
      <c r="F28" s="434">
        <v>9786949.1700000037</v>
      </c>
      <c r="G28" s="434">
        <v>13793854.379999997</v>
      </c>
    </row>
    <row r="29" spans="1:12" ht="21" customHeight="1" x14ac:dyDescent="0.15">
      <c r="A29" s="9" t="s">
        <v>22</v>
      </c>
      <c r="B29" s="435">
        <v>5998</v>
      </c>
      <c r="C29" s="435">
        <v>947334</v>
      </c>
      <c r="D29" s="435">
        <v>51431</v>
      </c>
      <c r="E29" s="434">
        <v>9117304.3800000008</v>
      </c>
      <c r="F29" s="434">
        <v>10834002.070000002</v>
      </c>
      <c r="G29" s="434">
        <v>11408202.530000001</v>
      </c>
    </row>
    <row r="30" spans="1:12" ht="21" customHeight="1" x14ac:dyDescent="0.15">
      <c r="A30" s="9" t="s">
        <v>23</v>
      </c>
      <c r="B30" s="435">
        <v>5326</v>
      </c>
      <c r="C30" s="435">
        <v>1004730</v>
      </c>
      <c r="D30" s="435">
        <v>6895</v>
      </c>
      <c r="E30" s="434">
        <v>8214492.7800000003</v>
      </c>
      <c r="F30" s="434">
        <v>9869987.7199999951</v>
      </c>
      <c r="G30" s="434">
        <v>11700322.259999998</v>
      </c>
    </row>
    <row r="31" spans="1:12" ht="21" customHeight="1" x14ac:dyDescent="0.15">
      <c r="A31" s="9" t="s">
        <v>24</v>
      </c>
      <c r="B31" s="435">
        <v>5610</v>
      </c>
      <c r="C31" s="435">
        <v>1438395</v>
      </c>
      <c r="D31" s="435">
        <v>5283</v>
      </c>
      <c r="E31" s="434">
        <v>13010420.51</v>
      </c>
      <c r="F31" s="434">
        <v>14414738.650000002</v>
      </c>
      <c r="G31" s="434">
        <v>15117107.840000002</v>
      </c>
    </row>
    <row r="32" spans="1:12" ht="21" customHeight="1" x14ac:dyDescent="0.15">
      <c r="A32" s="9" t="s">
        <v>25</v>
      </c>
      <c r="B32" s="435">
        <v>5360</v>
      </c>
      <c r="C32" s="435">
        <v>1436225</v>
      </c>
      <c r="D32" s="435">
        <v>27139</v>
      </c>
      <c r="E32" s="434">
        <v>13219588.48</v>
      </c>
      <c r="F32" s="434">
        <v>15009444.060000001</v>
      </c>
      <c r="G32" s="434">
        <v>15854270.58</v>
      </c>
    </row>
    <row r="33" spans="1:7" ht="21" customHeight="1" x14ac:dyDescent="0.15">
      <c r="A33" s="9" t="s">
        <v>26</v>
      </c>
      <c r="B33" s="435">
        <v>5639</v>
      </c>
      <c r="C33" s="435">
        <v>1342672</v>
      </c>
      <c r="D33" s="435">
        <v>17920</v>
      </c>
      <c r="E33" s="434">
        <v>10149252.49</v>
      </c>
      <c r="F33" s="434">
        <v>11413937.179999998</v>
      </c>
      <c r="G33" s="434">
        <v>12015563.409999996</v>
      </c>
    </row>
    <row r="34" spans="1:7" ht="21" customHeight="1" x14ac:dyDescent="0.15">
      <c r="A34" s="4" t="s">
        <v>13</v>
      </c>
      <c r="B34" s="436">
        <f t="shared" ref="B34:G34" si="1">SUM(B22:B33)</f>
        <v>71499</v>
      </c>
      <c r="C34" s="436">
        <f t="shared" si="1"/>
        <v>15320315</v>
      </c>
      <c r="D34" s="436">
        <f t="shared" si="1"/>
        <v>216818</v>
      </c>
      <c r="E34" s="15">
        <f t="shared" si="1"/>
        <v>126558757.09</v>
      </c>
      <c r="F34" s="15">
        <f t="shared" si="1"/>
        <v>145814165.31</v>
      </c>
      <c r="G34" s="15">
        <f t="shared" si="1"/>
        <v>166564171.35999998</v>
      </c>
    </row>
  </sheetData>
  <mergeCells count="4">
    <mergeCell ref="A3:D3"/>
    <mergeCell ref="C1:G1"/>
    <mergeCell ref="A20:D20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rgb="FFFF0000"/>
  </sheetPr>
  <dimension ref="A1:G17"/>
  <sheetViews>
    <sheetView zoomScaleNormal="100"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5.5" style="6" customWidth="1"/>
    <col min="3" max="3" width="11.1640625" style="6" bestFit="1" customWidth="1"/>
    <col min="4" max="4" width="12" style="6" bestFit="1" customWidth="1"/>
    <col min="5" max="5" width="16.1640625" style="6" bestFit="1" customWidth="1"/>
    <col min="6" max="6" width="15.83203125" style="6" bestFit="1" customWidth="1"/>
    <col min="7" max="7" width="12.83203125" style="6" bestFit="1" customWidth="1"/>
    <col min="8" max="16384" width="9.1640625" style="6"/>
  </cols>
  <sheetData>
    <row r="1" spans="1:7" ht="50" customHeight="1" x14ac:dyDescent="0.15">
      <c r="A1" s="672" t="s">
        <v>428</v>
      </c>
      <c r="B1" s="672"/>
      <c r="C1" s="654" t="s">
        <v>236</v>
      </c>
      <c r="D1" s="654"/>
      <c r="E1" s="654"/>
      <c r="F1" s="654"/>
      <c r="G1" s="654"/>
    </row>
    <row r="2" spans="1:7" ht="30" customHeight="1" x14ac:dyDescent="0.15"/>
    <row r="3" spans="1:7" ht="21" customHeight="1" x14ac:dyDescent="0.15">
      <c r="A3" s="659" t="s">
        <v>31</v>
      </c>
      <c r="B3" s="660"/>
      <c r="C3" s="660"/>
      <c r="D3" s="660"/>
      <c r="F3" s="7" t="s">
        <v>269</v>
      </c>
    </row>
    <row r="4" spans="1:7" ht="21" customHeight="1" x14ac:dyDescent="0.15">
      <c r="A4" s="643" t="s">
        <v>14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1" customHeight="1" x14ac:dyDescent="0.15">
      <c r="A5" s="9" t="s">
        <v>15</v>
      </c>
      <c r="B5" s="435">
        <v>452</v>
      </c>
      <c r="C5" s="435">
        <v>89576</v>
      </c>
      <c r="D5" s="435">
        <v>86284</v>
      </c>
      <c r="E5" s="434">
        <v>599168.6</v>
      </c>
      <c r="F5" s="434">
        <v>2008400.45</v>
      </c>
      <c r="G5" s="434">
        <v>2448740.8899999997</v>
      </c>
    </row>
    <row r="6" spans="1:7" ht="21" customHeight="1" x14ac:dyDescent="0.15">
      <c r="A6" s="9" t="s">
        <v>16</v>
      </c>
      <c r="B6" s="435">
        <v>761</v>
      </c>
      <c r="C6" s="435">
        <v>422146</v>
      </c>
      <c r="D6" s="435">
        <v>168499</v>
      </c>
      <c r="E6" s="434">
        <v>2800157</v>
      </c>
      <c r="F6" s="434">
        <v>4201790.6999999993</v>
      </c>
      <c r="G6" s="434">
        <v>4719378.0699999994</v>
      </c>
    </row>
    <row r="7" spans="1:7" ht="21" customHeight="1" x14ac:dyDescent="0.15">
      <c r="A7" s="9" t="s">
        <v>17</v>
      </c>
      <c r="B7" s="435">
        <v>526</v>
      </c>
      <c r="C7" s="435">
        <v>13595</v>
      </c>
      <c r="D7" s="435">
        <v>89943</v>
      </c>
      <c r="E7" s="434">
        <v>1209628.21</v>
      </c>
      <c r="F7" s="434">
        <v>2510050.0699999998</v>
      </c>
      <c r="G7" s="434">
        <v>3013893.6</v>
      </c>
    </row>
    <row r="8" spans="1:7" ht="21" customHeight="1" x14ac:dyDescent="0.15">
      <c r="A8" s="9" t="s">
        <v>18</v>
      </c>
      <c r="B8" s="435">
        <v>1539</v>
      </c>
      <c r="C8" s="435">
        <v>106062</v>
      </c>
      <c r="D8" s="435">
        <v>337160</v>
      </c>
      <c r="E8" s="434">
        <v>717461.5</v>
      </c>
      <c r="F8" s="434">
        <v>4983483.7299999995</v>
      </c>
      <c r="G8" s="434">
        <v>5842912.75</v>
      </c>
    </row>
    <row r="9" spans="1:7" ht="21" customHeight="1" x14ac:dyDescent="0.15">
      <c r="A9" s="9" t="s">
        <v>19</v>
      </c>
      <c r="B9" s="435">
        <v>3349</v>
      </c>
      <c r="C9" s="435">
        <v>111104</v>
      </c>
      <c r="D9" s="435">
        <v>843621</v>
      </c>
      <c r="E9" s="434">
        <v>1037329.5</v>
      </c>
      <c r="F9" s="434">
        <v>10564893.890000002</v>
      </c>
      <c r="G9" s="434">
        <v>12934440.400000004</v>
      </c>
    </row>
    <row r="10" spans="1:7" ht="21" customHeight="1" x14ac:dyDescent="0.15">
      <c r="A10" s="9" t="s">
        <v>20</v>
      </c>
      <c r="B10" s="435">
        <v>9903</v>
      </c>
      <c r="C10" s="435">
        <v>279806</v>
      </c>
      <c r="D10" s="435">
        <v>2278564</v>
      </c>
      <c r="E10" s="434">
        <v>3642226.71</v>
      </c>
      <c r="F10" s="434">
        <v>28727286.710000016</v>
      </c>
      <c r="G10" s="434">
        <v>33100166.710000027</v>
      </c>
    </row>
    <row r="11" spans="1:7" ht="21" customHeight="1" x14ac:dyDescent="0.15">
      <c r="A11" s="9" t="s">
        <v>21</v>
      </c>
      <c r="B11" s="435">
        <v>12581</v>
      </c>
      <c r="C11" s="435">
        <v>246099</v>
      </c>
      <c r="D11" s="435">
        <v>3259650</v>
      </c>
      <c r="E11" s="434">
        <v>1439699</v>
      </c>
      <c r="F11" s="434">
        <v>33071773.670000017</v>
      </c>
      <c r="G11" s="434">
        <v>37119708.39000003</v>
      </c>
    </row>
    <row r="12" spans="1:7" ht="21" customHeight="1" x14ac:dyDescent="0.15">
      <c r="A12" s="9" t="s">
        <v>22</v>
      </c>
      <c r="B12" s="435">
        <v>13228</v>
      </c>
      <c r="C12" s="435">
        <v>287508</v>
      </c>
      <c r="D12" s="435">
        <v>3920514</v>
      </c>
      <c r="E12" s="434">
        <v>2220394.17</v>
      </c>
      <c r="F12" s="434">
        <v>41087496.439999968</v>
      </c>
      <c r="G12" s="434">
        <v>43904733.889999904</v>
      </c>
    </row>
    <row r="13" spans="1:7" ht="21" customHeight="1" x14ac:dyDescent="0.15">
      <c r="A13" s="9" t="s">
        <v>23</v>
      </c>
      <c r="B13" s="435">
        <v>5881</v>
      </c>
      <c r="C13" s="435">
        <v>190719</v>
      </c>
      <c r="D13" s="435">
        <v>1535068</v>
      </c>
      <c r="E13" s="434">
        <v>1503824.89</v>
      </c>
      <c r="F13" s="434">
        <v>18979606.020000022</v>
      </c>
      <c r="G13" s="434">
        <v>20999701.020000022</v>
      </c>
    </row>
    <row r="14" spans="1:7" ht="21" customHeight="1" x14ac:dyDescent="0.15">
      <c r="A14" s="9" t="s">
        <v>24</v>
      </c>
      <c r="B14" s="435">
        <v>1957</v>
      </c>
      <c r="C14" s="435">
        <v>125746</v>
      </c>
      <c r="D14" s="435">
        <v>650323</v>
      </c>
      <c r="E14" s="434">
        <v>646596</v>
      </c>
      <c r="F14" s="434">
        <v>7865544.5500000007</v>
      </c>
      <c r="G14" s="434">
        <v>8633683.7599999961</v>
      </c>
    </row>
    <row r="15" spans="1:7" ht="21" customHeight="1" x14ac:dyDescent="0.15">
      <c r="A15" s="9" t="s">
        <v>25</v>
      </c>
      <c r="B15" s="435">
        <v>846</v>
      </c>
      <c r="C15" s="435">
        <v>7278</v>
      </c>
      <c r="D15" s="435">
        <v>568097</v>
      </c>
      <c r="E15" s="434">
        <v>92335</v>
      </c>
      <c r="F15" s="434">
        <v>3113049.15</v>
      </c>
      <c r="G15" s="434">
        <v>3508245.4300000006</v>
      </c>
    </row>
    <row r="16" spans="1:7" ht="21" customHeight="1" x14ac:dyDescent="0.15">
      <c r="A16" s="9" t="s">
        <v>26</v>
      </c>
      <c r="B16" s="435">
        <v>691</v>
      </c>
      <c r="C16" s="435">
        <v>30327</v>
      </c>
      <c r="D16" s="435">
        <v>218614</v>
      </c>
      <c r="E16" s="434">
        <v>617152.86</v>
      </c>
      <c r="F16" s="434">
        <v>2211482.5500000003</v>
      </c>
      <c r="G16" s="434">
        <v>2772604.09</v>
      </c>
    </row>
    <row r="17" spans="1:7" ht="21" customHeight="1" x14ac:dyDescent="0.15">
      <c r="A17" s="4" t="s">
        <v>13</v>
      </c>
      <c r="B17" s="436">
        <f t="shared" ref="B17:G17" si="0">SUM(B5:B16)</f>
        <v>51714</v>
      </c>
      <c r="C17" s="436">
        <f t="shared" si="0"/>
        <v>1909966</v>
      </c>
      <c r="D17" s="436">
        <f t="shared" si="0"/>
        <v>13956337</v>
      </c>
      <c r="E17" s="15">
        <f t="shared" si="0"/>
        <v>16525973.439999999</v>
      </c>
      <c r="F17" s="15">
        <f t="shared" si="0"/>
        <v>159324857.93000004</v>
      </c>
      <c r="G17" s="15">
        <f t="shared" si="0"/>
        <v>178998208.99999997</v>
      </c>
    </row>
  </sheetData>
  <mergeCells count="3">
    <mergeCell ref="A3:D3"/>
    <mergeCell ref="A1:B1"/>
    <mergeCell ref="C1:G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">
    <tabColor rgb="FFFF0000"/>
  </sheetPr>
  <dimension ref="A1:R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18" ht="50" customHeight="1" x14ac:dyDescent="0.15">
      <c r="A1" s="674" t="s">
        <v>447</v>
      </c>
      <c r="B1" s="674"/>
      <c r="C1" s="673" t="s">
        <v>199</v>
      </c>
      <c r="D1" s="673"/>
      <c r="E1" s="673"/>
      <c r="F1" s="673"/>
      <c r="G1" s="673"/>
    </row>
    <row r="2" spans="1:18" ht="40" customHeight="1" x14ac:dyDescent="0.15"/>
    <row r="3" spans="1:18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18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18" ht="20" customHeight="1" x14ac:dyDescent="0.15">
      <c r="A5" s="10" t="s">
        <v>68</v>
      </c>
      <c r="B5" s="435">
        <v>130140</v>
      </c>
      <c r="C5" s="435">
        <v>6221673</v>
      </c>
      <c r="D5" s="435">
        <v>1663218</v>
      </c>
      <c r="E5" s="434">
        <v>61862993.029999994</v>
      </c>
      <c r="F5" s="434">
        <v>205714854.03999996</v>
      </c>
      <c r="G5" s="434">
        <v>322904454.04999995</v>
      </c>
    </row>
    <row r="6" spans="1:18" ht="20" customHeight="1" x14ac:dyDescent="0.15">
      <c r="A6" s="10" t="s">
        <v>69</v>
      </c>
      <c r="B6" s="435">
        <v>768073</v>
      </c>
      <c r="C6" s="435">
        <v>49065736</v>
      </c>
      <c r="D6" s="435">
        <v>9781974</v>
      </c>
      <c r="E6" s="434">
        <v>611734835.94000018</v>
      </c>
      <c r="F6" s="434">
        <v>1173571464.1399999</v>
      </c>
      <c r="G6" s="434">
        <v>1671524448.6500001</v>
      </c>
    </row>
    <row r="7" spans="1:18" ht="20" customHeight="1" x14ac:dyDescent="0.15">
      <c r="A7" s="10" t="s">
        <v>70</v>
      </c>
      <c r="B7" s="435">
        <v>331618</v>
      </c>
      <c r="C7" s="435">
        <v>18870695</v>
      </c>
      <c r="D7" s="435">
        <v>5507923</v>
      </c>
      <c r="E7" s="434">
        <v>227281565.06999999</v>
      </c>
      <c r="F7" s="434">
        <v>413394053.68000007</v>
      </c>
      <c r="G7" s="434">
        <v>712584394.01000023</v>
      </c>
    </row>
    <row r="8" spans="1:18" ht="20" customHeight="1" x14ac:dyDescent="0.15">
      <c r="A8" s="10" t="s">
        <v>71</v>
      </c>
      <c r="B8" s="435">
        <v>11966</v>
      </c>
      <c r="C8" s="435">
        <v>462586</v>
      </c>
      <c r="D8" s="435">
        <v>244105</v>
      </c>
      <c r="E8" s="434">
        <v>3541190.2800000003</v>
      </c>
      <c r="F8" s="434">
        <v>8142051.2199999988</v>
      </c>
      <c r="G8" s="434">
        <v>8610345.2200000007</v>
      </c>
    </row>
    <row r="9" spans="1:18" ht="20" customHeight="1" x14ac:dyDescent="0.15">
      <c r="A9" s="626" t="s">
        <v>13</v>
      </c>
      <c r="B9" s="405">
        <f t="shared" ref="B9:G9" si="0">SUM(B5:B8)</f>
        <v>1241797</v>
      </c>
      <c r="C9" s="405">
        <f t="shared" si="0"/>
        <v>74620690</v>
      </c>
      <c r="D9" s="405">
        <f t="shared" si="0"/>
        <v>17197220</v>
      </c>
      <c r="E9" s="404">
        <f t="shared" si="0"/>
        <v>904420584.32000017</v>
      </c>
      <c r="F9" s="404">
        <f t="shared" si="0"/>
        <v>1800822423.0799999</v>
      </c>
      <c r="G9" s="404">
        <f t="shared" si="0"/>
        <v>2715623641.9299998</v>
      </c>
      <c r="K9" s="28"/>
      <c r="L9" s="28"/>
      <c r="M9" s="28"/>
      <c r="N9" s="28"/>
      <c r="O9" s="28"/>
      <c r="P9" s="28"/>
      <c r="Q9" s="28"/>
      <c r="R9" s="28"/>
    </row>
    <row r="10" spans="1:18" ht="20" customHeight="1" x14ac:dyDescent="0.15"/>
    <row r="11" spans="1:18" s="28" customFormat="1" ht="20" customHeight="1" x14ac:dyDescent="0.15">
      <c r="A11" s="629" t="s">
        <v>72</v>
      </c>
      <c r="B11" s="437"/>
      <c r="C11" s="437"/>
      <c r="D11" s="437"/>
      <c r="E11" s="437"/>
      <c r="F11" s="437"/>
      <c r="K11" s="27"/>
      <c r="L11" s="27"/>
      <c r="M11" s="27"/>
      <c r="N11" s="27"/>
      <c r="O11" s="27"/>
      <c r="P11" s="27"/>
      <c r="Q11" s="27"/>
      <c r="R11" s="27"/>
    </row>
    <row r="12" spans="1:18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18" ht="20" customHeight="1" x14ac:dyDescent="0.15">
      <c r="A13" s="10" t="s">
        <v>73</v>
      </c>
      <c r="B13" s="435">
        <v>378127</v>
      </c>
      <c r="C13" s="435">
        <v>27006871</v>
      </c>
      <c r="D13" s="435">
        <v>5638411</v>
      </c>
      <c r="E13" s="434">
        <v>286065122.43000001</v>
      </c>
      <c r="F13" s="434">
        <v>499293667.31</v>
      </c>
      <c r="G13" s="434">
        <v>795585158.50999999</v>
      </c>
    </row>
    <row r="14" spans="1:18" ht="20" customHeight="1" x14ac:dyDescent="0.15">
      <c r="A14" s="10" t="s">
        <v>74</v>
      </c>
      <c r="B14" s="435">
        <v>119786</v>
      </c>
      <c r="C14" s="435">
        <v>4923301</v>
      </c>
      <c r="D14" s="435">
        <v>1763300</v>
      </c>
      <c r="E14" s="434">
        <v>49962503.370000005</v>
      </c>
      <c r="F14" s="434">
        <v>102534095.71000001</v>
      </c>
      <c r="G14" s="434">
        <v>146025391.94</v>
      </c>
    </row>
    <row r="15" spans="1:18" ht="20" customHeight="1" x14ac:dyDescent="0.15">
      <c r="A15" s="10" t="s">
        <v>75</v>
      </c>
      <c r="B15" s="435">
        <v>61300</v>
      </c>
      <c r="C15" s="435">
        <v>3253799</v>
      </c>
      <c r="D15" s="435">
        <v>3638004</v>
      </c>
      <c r="E15" s="434">
        <v>33048904.739999998</v>
      </c>
      <c r="F15" s="434">
        <v>92398180.929999992</v>
      </c>
      <c r="G15" s="434">
        <v>125090143.23000002</v>
      </c>
    </row>
    <row r="16" spans="1:18" ht="20" customHeight="1" x14ac:dyDescent="0.15">
      <c r="A16" s="10" t="s">
        <v>76</v>
      </c>
      <c r="B16" s="435">
        <v>320965</v>
      </c>
      <c r="C16" s="435">
        <v>23107859</v>
      </c>
      <c r="D16" s="435">
        <v>6710883</v>
      </c>
      <c r="E16" s="434">
        <v>321463341.62999994</v>
      </c>
      <c r="F16" s="434">
        <v>619967727.64999998</v>
      </c>
      <c r="G16" s="434">
        <v>784559009.57000005</v>
      </c>
    </row>
    <row r="17" spans="1:18" ht="20" customHeight="1" x14ac:dyDescent="0.15">
      <c r="A17" s="626" t="s">
        <v>13</v>
      </c>
      <c r="B17" s="405">
        <f t="shared" ref="B17:G17" si="1">SUM(B13:B16)</f>
        <v>880178</v>
      </c>
      <c r="C17" s="405">
        <f t="shared" si="1"/>
        <v>58291830</v>
      </c>
      <c r="D17" s="405">
        <f t="shared" si="1"/>
        <v>17750598</v>
      </c>
      <c r="E17" s="404">
        <f t="shared" si="1"/>
        <v>690539872.16999996</v>
      </c>
      <c r="F17" s="404">
        <f t="shared" si="1"/>
        <v>1314193671.5999999</v>
      </c>
      <c r="G17" s="404">
        <f t="shared" si="1"/>
        <v>1851259703.25</v>
      </c>
      <c r="K17" s="28"/>
      <c r="L17" s="28"/>
      <c r="M17" s="28"/>
      <c r="N17" s="28"/>
      <c r="O17" s="28"/>
      <c r="P17" s="28"/>
      <c r="Q17" s="28"/>
      <c r="R17" s="28"/>
    </row>
    <row r="18" spans="1:18" ht="20" customHeight="1" x14ac:dyDescent="0.15"/>
    <row r="19" spans="1:18" s="28" customFormat="1" ht="20" customHeight="1" x14ac:dyDescent="0.15">
      <c r="A19" s="630" t="s">
        <v>77</v>
      </c>
      <c r="B19" s="437"/>
      <c r="C19" s="437"/>
      <c r="D19" s="437"/>
      <c r="E19" s="437"/>
      <c r="F19" s="437"/>
      <c r="K19" s="27"/>
      <c r="L19" s="27"/>
      <c r="M19" s="27"/>
      <c r="N19" s="27"/>
      <c r="O19" s="27"/>
      <c r="P19" s="27"/>
      <c r="Q19" s="27"/>
      <c r="R19" s="27"/>
    </row>
    <row r="20" spans="1:18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18" ht="20" customHeight="1" x14ac:dyDescent="0.15">
      <c r="A21" s="10" t="s">
        <v>78</v>
      </c>
      <c r="B21" s="435">
        <v>550120</v>
      </c>
      <c r="C21" s="435">
        <v>28088638</v>
      </c>
      <c r="D21" s="435">
        <v>3255590</v>
      </c>
      <c r="E21" s="434">
        <v>363155807.11999989</v>
      </c>
      <c r="F21" s="434">
        <v>461720643.9600001</v>
      </c>
      <c r="G21" s="434">
        <v>529420098.64000005</v>
      </c>
    </row>
    <row r="22" spans="1:18" ht="20" customHeight="1" x14ac:dyDescent="0.15">
      <c r="A22" s="10" t="s">
        <v>79</v>
      </c>
      <c r="B22" s="435">
        <v>154343</v>
      </c>
      <c r="C22" s="435">
        <v>6187726</v>
      </c>
      <c r="D22" s="435">
        <v>3188662</v>
      </c>
      <c r="E22" s="434">
        <v>56075816.32</v>
      </c>
      <c r="F22" s="434">
        <v>106987385.95</v>
      </c>
      <c r="G22" s="434">
        <v>155673523.22999996</v>
      </c>
    </row>
    <row r="23" spans="1:18" ht="20" customHeight="1" x14ac:dyDescent="0.15">
      <c r="A23" s="10" t="s">
        <v>80</v>
      </c>
      <c r="B23" s="435">
        <v>331948</v>
      </c>
      <c r="C23" s="435">
        <v>18224944</v>
      </c>
      <c r="D23" s="435">
        <v>4253072</v>
      </c>
      <c r="E23" s="434">
        <v>197345431.92000002</v>
      </c>
      <c r="F23" s="434">
        <v>328999577.04000002</v>
      </c>
      <c r="G23" s="434">
        <v>526265968.07999992</v>
      </c>
    </row>
    <row r="24" spans="1:18" ht="20" customHeight="1" x14ac:dyDescent="0.15">
      <c r="A24" s="10" t="s">
        <v>81</v>
      </c>
      <c r="B24" s="435">
        <v>80772</v>
      </c>
      <c r="C24" s="435">
        <v>3435600</v>
      </c>
      <c r="D24" s="435">
        <v>1282304</v>
      </c>
      <c r="E24" s="434">
        <v>27559328.299999997</v>
      </c>
      <c r="F24" s="434">
        <v>57022114.240000002</v>
      </c>
      <c r="G24" s="434">
        <v>78519045.440000027</v>
      </c>
    </row>
    <row r="25" spans="1:18" ht="20" customHeight="1" x14ac:dyDescent="0.15">
      <c r="A25" s="626" t="s">
        <v>13</v>
      </c>
      <c r="B25" s="405">
        <f t="shared" ref="B25:G25" si="2">SUM(B21:B24)</f>
        <v>1117183</v>
      </c>
      <c r="C25" s="405">
        <f t="shared" si="2"/>
        <v>55936908</v>
      </c>
      <c r="D25" s="405">
        <f t="shared" si="2"/>
        <v>11979628</v>
      </c>
      <c r="E25" s="404">
        <f t="shared" si="2"/>
        <v>644136383.65999985</v>
      </c>
      <c r="F25" s="404">
        <f t="shared" si="2"/>
        <v>954729721.19000006</v>
      </c>
      <c r="G25" s="404">
        <f t="shared" si="2"/>
        <v>1289878635.3899999</v>
      </c>
      <c r="K25" s="28"/>
      <c r="L25" s="28"/>
      <c r="M25" s="28"/>
      <c r="N25" s="28"/>
      <c r="O25" s="28"/>
      <c r="P25" s="28"/>
      <c r="Q25" s="28"/>
      <c r="R25" s="28"/>
    </row>
    <row r="26" spans="1:18" ht="20" customHeight="1" x14ac:dyDescent="0.15"/>
    <row r="27" spans="1:18" s="28" customFormat="1" ht="20" customHeight="1" x14ac:dyDescent="0.15">
      <c r="A27" s="631" t="s">
        <v>82</v>
      </c>
      <c r="B27" s="437"/>
      <c r="C27" s="437"/>
      <c r="D27" s="437"/>
      <c r="E27" s="437"/>
      <c r="F27" s="437"/>
      <c r="K27" s="27"/>
      <c r="L27" s="27"/>
      <c r="M27" s="27"/>
      <c r="N27" s="27"/>
      <c r="O27" s="27"/>
      <c r="P27" s="27"/>
      <c r="Q27" s="27"/>
      <c r="R27" s="27"/>
    </row>
    <row r="28" spans="1:18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18" ht="20" customHeight="1" x14ac:dyDescent="0.15">
      <c r="A29" s="10" t="s">
        <v>83</v>
      </c>
      <c r="B29" s="435">
        <v>118301</v>
      </c>
      <c r="C29" s="435">
        <v>3675222</v>
      </c>
      <c r="D29" s="435">
        <v>1250591</v>
      </c>
      <c r="E29" s="434">
        <v>28200463.019999996</v>
      </c>
      <c r="F29" s="434">
        <v>51087646.329999998</v>
      </c>
      <c r="G29" s="434">
        <v>66589582.11999999</v>
      </c>
    </row>
    <row r="30" spans="1:18" ht="20" customHeight="1" x14ac:dyDescent="0.15">
      <c r="A30" s="10" t="s">
        <v>84</v>
      </c>
      <c r="B30" s="435">
        <v>25059</v>
      </c>
      <c r="C30" s="435">
        <v>807390</v>
      </c>
      <c r="D30" s="435">
        <v>210215</v>
      </c>
      <c r="E30" s="434">
        <v>6011150.46</v>
      </c>
      <c r="F30" s="434">
        <v>22039834.439999994</v>
      </c>
      <c r="G30" s="434">
        <v>24852123.57</v>
      </c>
    </row>
    <row r="31" spans="1:18" ht="20" customHeight="1" x14ac:dyDescent="0.15">
      <c r="A31" s="10" t="s">
        <v>85</v>
      </c>
      <c r="B31" s="435">
        <v>51905</v>
      </c>
      <c r="C31" s="435">
        <v>2170442</v>
      </c>
      <c r="D31" s="435">
        <v>308203</v>
      </c>
      <c r="E31" s="434">
        <v>18834523.23</v>
      </c>
      <c r="F31" s="434">
        <v>46216070.620000005</v>
      </c>
      <c r="G31" s="434">
        <v>70984893.569999993</v>
      </c>
    </row>
    <row r="32" spans="1:18" ht="20" customHeight="1" x14ac:dyDescent="0.15">
      <c r="A32" s="10" t="s">
        <v>86</v>
      </c>
      <c r="B32" s="435">
        <v>292109</v>
      </c>
      <c r="C32" s="435">
        <v>12434989</v>
      </c>
      <c r="D32" s="435">
        <v>2470986</v>
      </c>
      <c r="E32" s="434">
        <v>123618517.39999999</v>
      </c>
      <c r="F32" s="434">
        <v>231119093</v>
      </c>
      <c r="G32" s="434">
        <v>323006956.5</v>
      </c>
    </row>
    <row r="33" spans="1:18" ht="20" customHeight="1" x14ac:dyDescent="0.15">
      <c r="A33" s="10" t="s">
        <v>87</v>
      </c>
      <c r="B33" s="435">
        <v>10602</v>
      </c>
      <c r="C33" s="435">
        <v>256820</v>
      </c>
      <c r="D33" s="435">
        <v>182905</v>
      </c>
      <c r="E33" s="434">
        <v>2146242.67</v>
      </c>
      <c r="F33" s="434">
        <v>3966274.2399999998</v>
      </c>
      <c r="G33" s="434">
        <v>4883621.92</v>
      </c>
    </row>
    <row r="34" spans="1:18" ht="20" customHeight="1" x14ac:dyDescent="0.15">
      <c r="A34" s="10" t="s">
        <v>88</v>
      </c>
      <c r="B34" s="435">
        <v>231741</v>
      </c>
      <c r="C34" s="435">
        <v>9868279</v>
      </c>
      <c r="D34" s="435">
        <v>2954415</v>
      </c>
      <c r="E34" s="434">
        <v>83433527.039999992</v>
      </c>
      <c r="F34" s="434">
        <v>176629513.20999998</v>
      </c>
      <c r="G34" s="434">
        <v>190996581.83000001</v>
      </c>
    </row>
    <row r="35" spans="1:18" ht="20" customHeight="1" x14ac:dyDescent="0.15">
      <c r="A35" s="626" t="s">
        <v>13</v>
      </c>
      <c r="B35" s="405">
        <f t="shared" ref="B35:G35" si="3">SUM(B29:B34)</f>
        <v>729717</v>
      </c>
      <c r="C35" s="405">
        <f t="shared" si="3"/>
        <v>29213142</v>
      </c>
      <c r="D35" s="405">
        <f t="shared" si="3"/>
        <v>7377315</v>
      </c>
      <c r="E35" s="404">
        <f t="shared" si="3"/>
        <v>262244423.81999996</v>
      </c>
      <c r="F35" s="404">
        <f t="shared" si="3"/>
        <v>531058431.83999997</v>
      </c>
      <c r="G35" s="404">
        <f t="shared" si="3"/>
        <v>681313759.50999999</v>
      </c>
      <c r="K35" s="28"/>
      <c r="L35" s="28"/>
      <c r="M35" s="28"/>
      <c r="N35" s="28"/>
      <c r="O35" s="28"/>
      <c r="P35" s="28"/>
      <c r="Q35" s="28"/>
      <c r="R35" s="28"/>
    </row>
    <row r="36" spans="1:18" ht="20" customHeight="1" x14ac:dyDescent="0.15"/>
    <row r="37" spans="1:18" s="28" customFormat="1" ht="20" customHeight="1" x14ac:dyDescent="0.15">
      <c r="A37" s="632" t="s">
        <v>89</v>
      </c>
      <c r="B37" s="437"/>
      <c r="C37" s="437"/>
      <c r="D37" s="437"/>
      <c r="E37" s="437"/>
      <c r="F37" s="437"/>
      <c r="K37" s="27"/>
      <c r="L37" s="27"/>
      <c r="M37" s="27"/>
      <c r="N37" s="27"/>
      <c r="O37" s="27"/>
      <c r="P37" s="27"/>
      <c r="Q37" s="27"/>
      <c r="R37" s="27"/>
    </row>
    <row r="38" spans="1:18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18" ht="20" customHeight="1" x14ac:dyDescent="0.15">
      <c r="A39" s="10" t="s">
        <v>90</v>
      </c>
      <c r="B39" s="435">
        <v>92365</v>
      </c>
      <c r="C39" s="435">
        <v>3579070</v>
      </c>
      <c r="D39" s="435">
        <v>2506040</v>
      </c>
      <c r="E39" s="434">
        <v>35130392.810000002</v>
      </c>
      <c r="F39" s="434">
        <v>75222316.579999998</v>
      </c>
      <c r="G39" s="434">
        <v>122154924.05</v>
      </c>
    </row>
    <row r="40" spans="1:18" ht="20" customHeight="1" x14ac:dyDescent="0.15">
      <c r="A40" s="10" t="s">
        <v>91</v>
      </c>
      <c r="B40" s="435">
        <v>255277</v>
      </c>
      <c r="C40" s="435">
        <v>11188633</v>
      </c>
      <c r="D40" s="435">
        <v>3787520</v>
      </c>
      <c r="E40" s="434">
        <v>97576462.330000013</v>
      </c>
      <c r="F40" s="434">
        <v>174842282.74000001</v>
      </c>
      <c r="G40" s="434">
        <v>194645884.63999996</v>
      </c>
    </row>
    <row r="41" spans="1:18" ht="20" customHeight="1" x14ac:dyDescent="0.15">
      <c r="A41" s="626" t="s">
        <v>13</v>
      </c>
      <c r="B41" s="405">
        <f t="shared" ref="B41:G41" si="4">SUM(B39:B40)</f>
        <v>347642</v>
      </c>
      <c r="C41" s="405">
        <f t="shared" si="4"/>
        <v>14767703</v>
      </c>
      <c r="D41" s="405">
        <f t="shared" si="4"/>
        <v>6293560</v>
      </c>
      <c r="E41" s="404">
        <f t="shared" si="4"/>
        <v>132706855.14000002</v>
      </c>
      <c r="F41" s="404">
        <f t="shared" si="4"/>
        <v>250064599.31999999</v>
      </c>
      <c r="G41" s="404">
        <f t="shared" si="4"/>
        <v>316800808.68999994</v>
      </c>
    </row>
    <row r="42" spans="1:18" ht="20" customHeight="1" thickBot="1" x14ac:dyDescent="0.2"/>
    <row r="43" spans="1:18" ht="20" customHeight="1" thickTop="1" thickBot="1" x14ac:dyDescent="0.2">
      <c r="A43" s="627" t="s">
        <v>53</v>
      </c>
      <c r="B43" s="622">
        <f t="shared" ref="B43:G43" si="5">B9+B17+B25+B35+B41</f>
        <v>4316517</v>
      </c>
      <c r="C43" s="622">
        <f t="shared" si="5"/>
        <v>232830273</v>
      </c>
      <c r="D43" s="622">
        <f t="shared" si="5"/>
        <v>60598321</v>
      </c>
      <c r="E43" s="623">
        <f t="shared" si="5"/>
        <v>2634048119.1100001</v>
      </c>
      <c r="F43" s="623">
        <f t="shared" si="5"/>
        <v>4850868847.0299997</v>
      </c>
      <c r="G43" s="623">
        <f t="shared" si="5"/>
        <v>6854876548.7699995</v>
      </c>
    </row>
    <row r="44" spans="1:18" ht="15" customHeight="1" thickTop="1" x14ac:dyDescent="0.15"/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11" ht="50" customHeight="1" x14ac:dyDescent="0.15">
      <c r="A1" s="675" t="s">
        <v>449</v>
      </c>
      <c r="B1" s="675"/>
      <c r="C1" s="673" t="s">
        <v>199</v>
      </c>
      <c r="D1" s="673"/>
      <c r="E1" s="673"/>
      <c r="F1" s="673"/>
      <c r="G1" s="673"/>
    </row>
    <row r="2" spans="1:11" ht="40" customHeight="1" x14ac:dyDescent="0.15"/>
    <row r="3" spans="1:11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11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11" ht="20" customHeight="1" x14ac:dyDescent="0.15">
      <c r="A5" s="10" t="s">
        <v>68</v>
      </c>
      <c r="B5" s="435">
        <v>94582</v>
      </c>
      <c r="C5" s="435">
        <v>2484639</v>
      </c>
      <c r="D5" s="435">
        <v>220</v>
      </c>
      <c r="E5" s="434">
        <v>16202030.23</v>
      </c>
      <c r="F5" s="434">
        <v>18883544.800000001</v>
      </c>
      <c r="G5" s="434">
        <v>18893209.899999999</v>
      </c>
    </row>
    <row r="6" spans="1:11" ht="20" customHeight="1" x14ac:dyDescent="0.15">
      <c r="A6" s="10" t="s">
        <v>69</v>
      </c>
      <c r="B6" s="435">
        <v>542171</v>
      </c>
      <c r="C6" s="435">
        <v>17699006</v>
      </c>
      <c r="D6" s="435">
        <v>186033</v>
      </c>
      <c r="E6" s="434">
        <v>121345050.08</v>
      </c>
      <c r="F6" s="434">
        <v>151253801.86000001</v>
      </c>
      <c r="G6" s="434">
        <v>151652821.15000001</v>
      </c>
    </row>
    <row r="7" spans="1:11" ht="20" customHeight="1" x14ac:dyDescent="0.15">
      <c r="A7" s="10" t="s">
        <v>70</v>
      </c>
      <c r="B7" s="435">
        <v>224096</v>
      </c>
      <c r="C7" s="435">
        <v>7177373</v>
      </c>
      <c r="D7" s="435">
        <v>164620</v>
      </c>
      <c r="E7" s="434">
        <v>43829238.670000002</v>
      </c>
      <c r="F7" s="434">
        <v>50372488.219999999</v>
      </c>
      <c r="G7" s="434">
        <v>50492403.329999998</v>
      </c>
    </row>
    <row r="8" spans="1:11" ht="20" customHeight="1" x14ac:dyDescent="0.15">
      <c r="A8" s="10" t="s">
        <v>71</v>
      </c>
      <c r="B8" s="435">
        <v>7437</v>
      </c>
      <c r="C8" s="435">
        <v>201458</v>
      </c>
      <c r="D8" s="435">
        <v>30</v>
      </c>
      <c r="E8" s="434">
        <v>1251952.3400000001</v>
      </c>
      <c r="F8" s="434">
        <v>1658434.25</v>
      </c>
      <c r="G8" s="434">
        <v>1698258.55</v>
      </c>
    </row>
    <row r="9" spans="1:11" ht="20" customHeight="1" x14ac:dyDescent="0.15">
      <c r="A9" s="626" t="s">
        <v>13</v>
      </c>
      <c r="B9" s="405">
        <f t="shared" ref="B9:G9" si="0">SUM(B5:B8)</f>
        <v>868286</v>
      </c>
      <c r="C9" s="405">
        <f t="shared" si="0"/>
        <v>27562476</v>
      </c>
      <c r="D9" s="405">
        <f t="shared" si="0"/>
        <v>350903</v>
      </c>
      <c r="E9" s="404">
        <f t="shared" si="0"/>
        <v>182628271.32000002</v>
      </c>
      <c r="F9" s="404">
        <f t="shared" si="0"/>
        <v>222168269.13000003</v>
      </c>
      <c r="G9" s="404">
        <f t="shared" si="0"/>
        <v>222736692.93000001</v>
      </c>
      <c r="J9" s="28"/>
      <c r="K9" s="28"/>
    </row>
    <row r="10" spans="1:11" ht="20" customHeight="1" x14ac:dyDescent="0.15"/>
    <row r="11" spans="1:11" s="28" customFormat="1" ht="20" customHeight="1" x14ac:dyDescent="0.15">
      <c r="A11" s="629" t="s">
        <v>72</v>
      </c>
      <c r="B11" s="437"/>
      <c r="C11" s="437"/>
      <c r="D11" s="437"/>
      <c r="E11" s="437"/>
      <c r="F11" s="437"/>
      <c r="J11" s="27"/>
      <c r="K11" s="27"/>
    </row>
    <row r="12" spans="1:11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11" ht="20" customHeight="1" x14ac:dyDescent="0.15">
      <c r="A13" s="10" t="s">
        <v>73</v>
      </c>
      <c r="B13" s="435">
        <v>260687</v>
      </c>
      <c r="C13" s="435">
        <v>9451094</v>
      </c>
      <c r="D13" s="435">
        <v>7882</v>
      </c>
      <c r="E13" s="434">
        <v>61162742.859999999</v>
      </c>
      <c r="F13" s="434">
        <v>72572539.629999995</v>
      </c>
      <c r="G13" s="434">
        <v>72659821.230000004</v>
      </c>
    </row>
    <row r="14" spans="1:11" ht="20" customHeight="1" x14ac:dyDescent="0.15">
      <c r="A14" s="10" t="s">
        <v>74</v>
      </c>
      <c r="B14" s="435">
        <v>90476</v>
      </c>
      <c r="C14" s="435">
        <v>2289841</v>
      </c>
      <c r="D14" s="435">
        <v>14813</v>
      </c>
      <c r="E14" s="434">
        <v>14109165.960000001</v>
      </c>
      <c r="F14" s="434">
        <v>17177559.09</v>
      </c>
      <c r="G14" s="434">
        <v>17208228.149999999</v>
      </c>
    </row>
    <row r="15" spans="1:11" ht="20" customHeight="1" x14ac:dyDescent="0.15">
      <c r="A15" s="10" t="s">
        <v>75</v>
      </c>
      <c r="B15" s="435">
        <v>32176</v>
      </c>
      <c r="C15" s="435">
        <v>1135408</v>
      </c>
      <c r="D15" s="435">
        <v>27250</v>
      </c>
      <c r="E15" s="434">
        <v>7720317.46</v>
      </c>
      <c r="F15" s="434">
        <v>9787477.2200000007</v>
      </c>
      <c r="G15" s="434">
        <v>9940024.9299999997</v>
      </c>
    </row>
    <row r="16" spans="1:11" ht="20" customHeight="1" x14ac:dyDescent="0.15">
      <c r="A16" s="10" t="s">
        <v>76</v>
      </c>
      <c r="B16" s="435">
        <v>217665</v>
      </c>
      <c r="C16" s="435">
        <v>7410065</v>
      </c>
      <c r="D16" s="435">
        <v>795</v>
      </c>
      <c r="E16" s="434">
        <v>47669215.280000001</v>
      </c>
      <c r="F16" s="434">
        <v>59128819.43</v>
      </c>
      <c r="G16" s="434">
        <v>59154740.350000001</v>
      </c>
    </row>
    <row r="17" spans="1:11" ht="20" customHeight="1" x14ac:dyDescent="0.15">
      <c r="A17" s="626" t="s">
        <v>13</v>
      </c>
      <c r="B17" s="405">
        <f t="shared" ref="B17:G17" si="1">SUM(B13:B16)</f>
        <v>601004</v>
      </c>
      <c r="C17" s="405">
        <f t="shared" si="1"/>
        <v>20286408</v>
      </c>
      <c r="D17" s="405">
        <f t="shared" si="1"/>
        <v>50740</v>
      </c>
      <c r="E17" s="404">
        <f t="shared" si="1"/>
        <v>130661441.55999999</v>
      </c>
      <c r="F17" s="404">
        <f t="shared" si="1"/>
        <v>158666395.37</v>
      </c>
      <c r="G17" s="404">
        <f t="shared" si="1"/>
        <v>158962814.66</v>
      </c>
      <c r="J17" s="28"/>
      <c r="K17" s="28"/>
    </row>
    <row r="18" spans="1:11" ht="20" customHeight="1" x14ac:dyDescent="0.15"/>
    <row r="19" spans="1:11" s="28" customFormat="1" ht="20" customHeight="1" x14ac:dyDescent="0.15">
      <c r="A19" s="630" t="s">
        <v>77</v>
      </c>
      <c r="B19" s="437"/>
      <c r="C19" s="437"/>
      <c r="D19" s="437"/>
      <c r="E19" s="437"/>
      <c r="F19" s="437"/>
      <c r="J19" s="27"/>
      <c r="K19" s="27"/>
    </row>
    <row r="20" spans="1:11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11" ht="20" customHeight="1" x14ac:dyDescent="0.15">
      <c r="A21" s="10" t="s">
        <v>78</v>
      </c>
      <c r="B21" s="435">
        <v>458503</v>
      </c>
      <c r="C21" s="435">
        <v>11783133</v>
      </c>
      <c r="D21" s="435">
        <v>27424</v>
      </c>
      <c r="E21" s="434">
        <v>76146491.370000005</v>
      </c>
      <c r="F21" s="434">
        <v>85690578.090000004</v>
      </c>
      <c r="G21" s="434">
        <v>86176485.640000001</v>
      </c>
    </row>
    <row r="22" spans="1:11" ht="20" customHeight="1" x14ac:dyDescent="0.15">
      <c r="A22" s="10" t="s">
        <v>79</v>
      </c>
      <c r="B22" s="435">
        <v>108309</v>
      </c>
      <c r="C22" s="435">
        <v>2700195</v>
      </c>
      <c r="D22" s="435">
        <v>1180</v>
      </c>
      <c r="E22" s="434">
        <v>16307412.779999999</v>
      </c>
      <c r="F22" s="434">
        <v>18008353.100000001</v>
      </c>
      <c r="G22" s="434">
        <v>18021764.5</v>
      </c>
    </row>
    <row r="23" spans="1:11" ht="20" customHeight="1" x14ac:dyDescent="0.15">
      <c r="A23" s="10" t="s">
        <v>80</v>
      </c>
      <c r="B23" s="435">
        <v>214259</v>
      </c>
      <c r="C23" s="435">
        <v>6540085</v>
      </c>
      <c r="D23" s="435">
        <v>14678</v>
      </c>
      <c r="E23" s="434">
        <v>43287682.549999997</v>
      </c>
      <c r="F23" s="434">
        <v>49183165.689999998</v>
      </c>
      <c r="G23" s="434">
        <v>49310203.280000001</v>
      </c>
    </row>
    <row r="24" spans="1:11" ht="20" customHeight="1" x14ac:dyDescent="0.15">
      <c r="A24" s="10" t="s">
        <v>81</v>
      </c>
      <c r="B24" s="435">
        <v>56507</v>
      </c>
      <c r="C24" s="435">
        <v>1383974</v>
      </c>
      <c r="D24" s="435">
        <v>0</v>
      </c>
      <c r="E24" s="434">
        <v>8379854.3499999996</v>
      </c>
      <c r="F24" s="434">
        <v>10424528.789999999</v>
      </c>
      <c r="G24" s="434">
        <v>10437727.99</v>
      </c>
    </row>
    <row r="25" spans="1:11" ht="20" customHeight="1" x14ac:dyDescent="0.15">
      <c r="A25" s="626" t="s">
        <v>13</v>
      </c>
      <c r="B25" s="405">
        <f t="shared" ref="B25:G25" si="2">SUM(B21:B24)</f>
        <v>837578</v>
      </c>
      <c r="C25" s="405">
        <f t="shared" si="2"/>
        <v>22407387</v>
      </c>
      <c r="D25" s="405">
        <f t="shared" si="2"/>
        <v>43282</v>
      </c>
      <c r="E25" s="404">
        <f t="shared" si="2"/>
        <v>144121441.04999998</v>
      </c>
      <c r="F25" s="404">
        <f t="shared" si="2"/>
        <v>163306625.66999999</v>
      </c>
      <c r="G25" s="404">
        <f t="shared" si="2"/>
        <v>163946181.41000003</v>
      </c>
      <c r="J25" s="28"/>
      <c r="K25" s="28"/>
    </row>
    <row r="26" spans="1:11" ht="20" customHeight="1" x14ac:dyDescent="0.15"/>
    <row r="27" spans="1:11" s="28" customFormat="1" ht="20" customHeight="1" x14ac:dyDescent="0.15">
      <c r="A27" s="631" t="s">
        <v>82</v>
      </c>
      <c r="B27" s="437"/>
      <c r="C27" s="437"/>
      <c r="D27" s="437"/>
      <c r="E27" s="437"/>
      <c r="F27" s="437"/>
      <c r="J27" s="27"/>
      <c r="K27" s="27"/>
    </row>
    <row r="28" spans="1:11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11" ht="20" customHeight="1" x14ac:dyDescent="0.15">
      <c r="A29" s="10" t="s">
        <v>204</v>
      </c>
      <c r="B29" s="435">
        <v>97305</v>
      </c>
      <c r="C29" s="435">
        <v>2029174</v>
      </c>
      <c r="D29" s="435">
        <v>4193</v>
      </c>
      <c r="E29" s="434">
        <v>12327052.140000001</v>
      </c>
      <c r="F29" s="434">
        <v>13776413.460000001</v>
      </c>
      <c r="G29" s="434">
        <v>13783487.16</v>
      </c>
    </row>
    <row r="30" spans="1:11" ht="20" customHeight="1" x14ac:dyDescent="0.15">
      <c r="A30" s="10" t="s">
        <v>84</v>
      </c>
      <c r="B30" s="435">
        <v>19304</v>
      </c>
      <c r="C30" s="435">
        <v>410093</v>
      </c>
      <c r="D30" s="435">
        <v>136</v>
      </c>
      <c r="E30" s="434">
        <v>2278056.7000000002</v>
      </c>
      <c r="F30" s="434">
        <v>2736061.06</v>
      </c>
      <c r="G30" s="434">
        <v>2738497.36</v>
      </c>
    </row>
    <row r="31" spans="1:11" ht="20" customHeight="1" x14ac:dyDescent="0.15">
      <c r="A31" s="10" t="s">
        <v>85</v>
      </c>
      <c r="B31" s="435">
        <v>44309</v>
      </c>
      <c r="C31" s="435">
        <v>946883</v>
      </c>
      <c r="D31" s="435">
        <v>42</v>
      </c>
      <c r="E31" s="434">
        <v>6083270.3300000001</v>
      </c>
      <c r="F31" s="434">
        <v>6717812.5899999999</v>
      </c>
      <c r="G31" s="434">
        <v>6721454.7699999996</v>
      </c>
    </row>
    <row r="32" spans="1:11" ht="20" customHeight="1" x14ac:dyDescent="0.15">
      <c r="A32" s="10" t="s">
        <v>86</v>
      </c>
      <c r="B32" s="435">
        <v>235480</v>
      </c>
      <c r="C32" s="435">
        <v>6196610</v>
      </c>
      <c r="D32" s="435">
        <v>3591</v>
      </c>
      <c r="E32" s="434">
        <v>35323705.380000003</v>
      </c>
      <c r="F32" s="434">
        <v>41950937.600000001</v>
      </c>
      <c r="G32" s="434">
        <v>42129733.810000002</v>
      </c>
    </row>
    <row r="33" spans="1:11" ht="20" customHeight="1" x14ac:dyDescent="0.15">
      <c r="A33" s="10" t="s">
        <v>87</v>
      </c>
      <c r="B33" s="435">
        <v>7316</v>
      </c>
      <c r="C33" s="435">
        <v>157000</v>
      </c>
      <c r="D33" s="435">
        <v>0</v>
      </c>
      <c r="E33" s="434">
        <v>984203.5</v>
      </c>
      <c r="F33" s="434">
        <v>1096311.3600000001</v>
      </c>
      <c r="G33" s="434">
        <v>1096311.3600000001</v>
      </c>
    </row>
    <row r="34" spans="1:11" ht="20" customHeight="1" x14ac:dyDescent="0.15">
      <c r="A34" s="10" t="s">
        <v>88</v>
      </c>
      <c r="B34" s="435">
        <v>184997</v>
      </c>
      <c r="C34" s="435">
        <v>4825143</v>
      </c>
      <c r="D34" s="435">
        <v>30496</v>
      </c>
      <c r="E34" s="434">
        <v>26477902.34</v>
      </c>
      <c r="F34" s="434">
        <v>28737523.149999999</v>
      </c>
      <c r="G34" s="434">
        <v>28857851.57</v>
      </c>
    </row>
    <row r="35" spans="1:11" ht="20" customHeight="1" x14ac:dyDescent="0.15">
      <c r="A35" s="626" t="s">
        <v>13</v>
      </c>
      <c r="B35" s="405">
        <f t="shared" ref="B35:G35" si="3">SUM(B29:B34)</f>
        <v>588711</v>
      </c>
      <c r="C35" s="405">
        <f t="shared" si="3"/>
        <v>14564903</v>
      </c>
      <c r="D35" s="405">
        <f t="shared" si="3"/>
        <v>38458</v>
      </c>
      <c r="E35" s="404">
        <f t="shared" si="3"/>
        <v>83474190.390000001</v>
      </c>
      <c r="F35" s="404">
        <f t="shared" si="3"/>
        <v>95015059.219999999</v>
      </c>
      <c r="G35" s="404">
        <f t="shared" si="3"/>
        <v>95327336.030000001</v>
      </c>
      <c r="J35" s="28"/>
      <c r="K35" s="28"/>
    </row>
    <row r="36" spans="1:11" ht="20" customHeight="1" x14ac:dyDescent="0.15"/>
    <row r="37" spans="1:11" s="28" customFormat="1" ht="20" customHeight="1" x14ac:dyDescent="0.15">
      <c r="A37" s="632" t="s">
        <v>89</v>
      </c>
      <c r="B37" s="437"/>
      <c r="C37" s="437"/>
      <c r="D37" s="437"/>
      <c r="E37" s="437"/>
      <c r="F37" s="437"/>
      <c r="J37" s="27"/>
      <c r="K37" s="27"/>
    </row>
    <row r="38" spans="1:11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11" ht="20" customHeight="1" x14ac:dyDescent="0.15">
      <c r="A39" s="10" t="s">
        <v>90</v>
      </c>
      <c r="B39" s="435">
        <v>73283</v>
      </c>
      <c r="C39" s="435">
        <v>1698762</v>
      </c>
      <c r="D39" s="435">
        <v>731</v>
      </c>
      <c r="E39" s="434">
        <v>10387735.029999999</v>
      </c>
      <c r="F39" s="434">
        <v>12028989.439999999</v>
      </c>
      <c r="G39" s="434">
        <v>12039581.74</v>
      </c>
    </row>
    <row r="40" spans="1:11" ht="20" customHeight="1" x14ac:dyDescent="0.15">
      <c r="A40" s="10" t="s">
        <v>91</v>
      </c>
      <c r="B40" s="435">
        <v>195828</v>
      </c>
      <c r="C40" s="435">
        <v>5167763</v>
      </c>
      <c r="D40" s="435">
        <v>25762</v>
      </c>
      <c r="E40" s="434">
        <v>28225744.989999998</v>
      </c>
      <c r="F40" s="434">
        <v>31225414.25</v>
      </c>
      <c r="G40" s="434">
        <v>31280090.68</v>
      </c>
    </row>
    <row r="41" spans="1:11" ht="20" customHeight="1" x14ac:dyDescent="0.15">
      <c r="A41" s="626" t="s">
        <v>13</v>
      </c>
      <c r="B41" s="405">
        <f t="shared" ref="B41:G41" si="4">SUM(B39:B40)</f>
        <v>269111</v>
      </c>
      <c r="C41" s="405">
        <f t="shared" si="4"/>
        <v>6866525</v>
      </c>
      <c r="D41" s="405">
        <f t="shared" si="4"/>
        <v>26493</v>
      </c>
      <c r="E41" s="404">
        <f t="shared" si="4"/>
        <v>38613480.019999996</v>
      </c>
      <c r="F41" s="404">
        <f t="shared" si="4"/>
        <v>43254403.689999998</v>
      </c>
      <c r="G41" s="404">
        <f t="shared" si="4"/>
        <v>43319672.420000002</v>
      </c>
    </row>
    <row r="42" spans="1:11" ht="20" customHeight="1" thickBot="1" x14ac:dyDescent="0.2"/>
    <row r="43" spans="1:11" ht="20" customHeight="1" thickTop="1" thickBot="1" x14ac:dyDescent="0.2">
      <c r="A43" s="627" t="s">
        <v>53</v>
      </c>
      <c r="B43" s="622">
        <f t="shared" ref="B43:G43" si="5">B9+B17+B25+B35+B41</f>
        <v>3164690</v>
      </c>
      <c r="C43" s="622">
        <f t="shared" si="5"/>
        <v>91687699</v>
      </c>
      <c r="D43" s="622">
        <f t="shared" si="5"/>
        <v>509876</v>
      </c>
      <c r="E43" s="623">
        <f t="shared" si="5"/>
        <v>579498824.33999991</v>
      </c>
      <c r="F43" s="623">
        <f t="shared" si="5"/>
        <v>682410753.07999992</v>
      </c>
      <c r="G43" s="623">
        <f t="shared" si="5"/>
        <v>684292697.44999993</v>
      </c>
    </row>
    <row r="44" spans="1:11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451</v>
      </c>
      <c r="B1" s="676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3531</v>
      </c>
      <c r="C5" s="435">
        <v>642004</v>
      </c>
      <c r="D5" s="435">
        <v>15233</v>
      </c>
      <c r="E5" s="434">
        <v>10445391.350000001</v>
      </c>
      <c r="F5" s="434">
        <v>11434391.150000002</v>
      </c>
      <c r="G5" s="434">
        <v>11602626.15</v>
      </c>
    </row>
    <row r="6" spans="1:7" ht="20" customHeight="1" x14ac:dyDescent="0.15">
      <c r="A6" s="10" t="s">
        <v>69</v>
      </c>
      <c r="B6" s="435">
        <v>21916</v>
      </c>
      <c r="C6" s="435">
        <v>4191788</v>
      </c>
      <c r="D6" s="435">
        <v>90703</v>
      </c>
      <c r="E6" s="434">
        <v>93020003.830000013</v>
      </c>
      <c r="F6" s="434">
        <v>111605075.31999999</v>
      </c>
      <c r="G6" s="434">
        <v>115745426.57000001</v>
      </c>
    </row>
    <row r="7" spans="1:7" ht="20" customHeight="1" x14ac:dyDescent="0.15">
      <c r="A7" s="10" t="s">
        <v>70</v>
      </c>
      <c r="B7" s="435">
        <v>10445</v>
      </c>
      <c r="C7" s="435">
        <v>1606986</v>
      </c>
      <c r="D7" s="435">
        <v>37782</v>
      </c>
      <c r="E7" s="434">
        <v>27341206.440000005</v>
      </c>
      <c r="F7" s="434">
        <v>29926020.250000004</v>
      </c>
      <c r="G7" s="434">
        <v>31002599.830000002</v>
      </c>
    </row>
    <row r="8" spans="1:7" ht="20" customHeight="1" x14ac:dyDescent="0.15">
      <c r="A8" s="10" t="s">
        <v>71</v>
      </c>
      <c r="B8" s="435">
        <v>278</v>
      </c>
      <c r="C8" s="435">
        <v>39641</v>
      </c>
      <c r="D8" s="435">
        <v>1475</v>
      </c>
      <c r="E8" s="434">
        <v>520281.5</v>
      </c>
      <c r="F8" s="434">
        <v>593746.94999999995</v>
      </c>
      <c r="G8" s="434">
        <v>640100.78</v>
      </c>
    </row>
    <row r="9" spans="1:7" ht="20" customHeight="1" x14ac:dyDescent="0.15">
      <c r="A9" s="626" t="s">
        <v>13</v>
      </c>
      <c r="B9" s="405">
        <f t="shared" ref="B9:G9" si="0">SUM(B5:B8)</f>
        <v>36170</v>
      </c>
      <c r="C9" s="405">
        <f t="shared" si="0"/>
        <v>6480419</v>
      </c>
      <c r="D9" s="405">
        <f t="shared" si="0"/>
        <v>145193</v>
      </c>
      <c r="E9" s="404">
        <f t="shared" si="0"/>
        <v>131326883.12</v>
      </c>
      <c r="F9" s="404">
        <f t="shared" si="0"/>
        <v>153559233.66999999</v>
      </c>
      <c r="G9" s="404">
        <f t="shared" si="0"/>
        <v>158990753.33000001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13427</v>
      </c>
      <c r="C13" s="435">
        <v>2070967</v>
      </c>
      <c r="D13" s="435">
        <v>80860</v>
      </c>
      <c r="E13" s="434">
        <v>29461141.949999999</v>
      </c>
      <c r="F13" s="434">
        <v>34789868.939999998</v>
      </c>
      <c r="G13" s="434">
        <v>36073031.170000002</v>
      </c>
    </row>
    <row r="14" spans="1:7" ht="20" customHeight="1" x14ac:dyDescent="0.15">
      <c r="A14" s="10" t="s">
        <v>74</v>
      </c>
      <c r="B14" s="435">
        <v>3917</v>
      </c>
      <c r="C14" s="435">
        <v>643566</v>
      </c>
      <c r="D14" s="435">
        <v>28124</v>
      </c>
      <c r="E14" s="434">
        <v>11312695.430000002</v>
      </c>
      <c r="F14" s="434">
        <v>14062692.340000004</v>
      </c>
      <c r="G14" s="434">
        <v>14169277.710000001</v>
      </c>
    </row>
    <row r="15" spans="1:7" ht="20" customHeight="1" x14ac:dyDescent="0.15">
      <c r="A15" s="10" t="s">
        <v>75</v>
      </c>
      <c r="B15" s="435">
        <v>3358</v>
      </c>
      <c r="C15" s="435">
        <v>518313</v>
      </c>
      <c r="D15" s="435">
        <v>6830</v>
      </c>
      <c r="E15" s="434">
        <v>5859210.0099999998</v>
      </c>
      <c r="F15" s="434">
        <v>6738354.5499999998</v>
      </c>
      <c r="G15" s="434">
        <v>7154510.54</v>
      </c>
    </row>
    <row r="16" spans="1:7" ht="20" customHeight="1" x14ac:dyDescent="0.15">
      <c r="A16" s="10" t="s">
        <v>76</v>
      </c>
      <c r="B16" s="435">
        <v>11602</v>
      </c>
      <c r="C16" s="435">
        <v>2073397</v>
      </c>
      <c r="D16" s="435">
        <v>111927</v>
      </c>
      <c r="E16" s="434">
        <v>55109134.110000007</v>
      </c>
      <c r="F16" s="434">
        <v>61120472.260000005</v>
      </c>
      <c r="G16" s="434">
        <v>61831274.310000002</v>
      </c>
    </row>
    <row r="17" spans="1:7" ht="20" customHeight="1" x14ac:dyDescent="0.15">
      <c r="A17" s="626" t="s">
        <v>13</v>
      </c>
      <c r="B17" s="405">
        <f t="shared" ref="B17:G17" si="1">SUM(B13:B16)</f>
        <v>32304</v>
      </c>
      <c r="C17" s="405">
        <f t="shared" si="1"/>
        <v>5306243</v>
      </c>
      <c r="D17" s="405">
        <f t="shared" si="1"/>
        <v>227741</v>
      </c>
      <c r="E17" s="404">
        <f t="shared" si="1"/>
        <v>101742181.5</v>
      </c>
      <c r="F17" s="404">
        <f t="shared" si="1"/>
        <v>116711388.09</v>
      </c>
      <c r="G17" s="404">
        <f t="shared" si="1"/>
        <v>119228093.73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18101</v>
      </c>
      <c r="C21" s="435">
        <v>3076525</v>
      </c>
      <c r="D21" s="435">
        <v>19464</v>
      </c>
      <c r="E21" s="434">
        <v>56469568.43</v>
      </c>
      <c r="F21" s="434">
        <v>61242272.25999999</v>
      </c>
      <c r="G21" s="434">
        <v>62488345.230000004</v>
      </c>
    </row>
    <row r="22" spans="1:7" ht="20" customHeight="1" x14ac:dyDescent="0.15">
      <c r="A22" s="10" t="s">
        <v>79</v>
      </c>
      <c r="B22" s="435">
        <v>3450</v>
      </c>
      <c r="C22" s="435">
        <v>656025</v>
      </c>
      <c r="D22" s="435">
        <v>39036</v>
      </c>
      <c r="E22" s="434">
        <v>10610333.560000001</v>
      </c>
      <c r="F22" s="434">
        <v>13465239.92</v>
      </c>
      <c r="G22" s="434">
        <v>13992206.290000001</v>
      </c>
    </row>
    <row r="23" spans="1:7" ht="20" customHeight="1" x14ac:dyDescent="0.15">
      <c r="A23" s="10" t="s">
        <v>80</v>
      </c>
      <c r="B23" s="435">
        <v>10669</v>
      </c>
      <c r="C23" s="435">
        <v>1751075</v>
      </c>
      <c r="D23" s="435">
        <v>64209</v>
      </c>
      <c r="E23" s="434">
        <v>28179738.309999999</v>
      </c>
      <c r="F23" s="434">
        <v>35424384.57</v>
      </c>
      <c r="G23" s="434">
        <v>35921526.420000002</v>
      </c>
    </row>
    <row r="24" spans="1:7" ht="20" customHeight="1" x14ac:dyDescent="0.15">
      <c r="A24" s="10" t="s">
        <v>81</v>
      </c>
      <c r="B24" s="435">
        <v>1953</v>
      </c>
      <c r="C24" s="435">
        <v>299578</v>
      </c>
      <c r="D24" s="435">
        <v>7054</v>
      </c>
      <c r="E24" s="434">
        <v>3540726.95</v>
      </c>
      <c r="F24" s="434">
        <v>3953098.3899999997</v>
      </c>
      <c r="G24" s="434">
        <v>4062201.45</v>
      </c>
    </row>
    <row r="25" spans="1:7" ht="20" customHeight="1" x14ac:dyDescent="0.15">
      <c r="A25" s="626" t="s">
        <v>13</v>
      </c>
      <c r="B25" s="405">
        <f t="shared" ref="B25:G25" si="2">SUM(B21:B24)</f>
        <v>34173</v>
      </c>
      <c r="C25" s="405">
        <f t="shared" si="2"/>
        <v>5783203</v>
      </c>
      <c r="D25" s="405">
        <f t="shared" si="2"/>
        <v>129763</v>
      </c>
      <c r="E25" s="404">
        <f t="shared" si="2"/>
        <v>98800367.25</v>
      </c>
      <c r="F25" s="404">
        <f t="shared" si="2"/>
        <v>114084995.14</v>
      </c>
      <c r="G25" s="404">
        <f t="shared" si="2"/>
        <v>116464279.39000002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1933</v>
      </c>
      <c r="C29" s="435">
        <v>304326</v>
      </c>
      <c r="D29" s="435">
        <v>8719</v>
      </c>
      <c r="E29" s="434">
        <v>2937349.2399999998</v>
      </c>
      <c r="F29" s="434">
        <v>3320259.5000000005</v>
      </c>
      <c r="G29" s="434">
        <v>3418668.7600000002</v>
      </c>
    </row>
    <row r="30" spans="1:7" ht="20" customHeight="1" x14ac:dyDescent="0.15">
      <c r="A30" s="10" t="s">
        <v>84</v>
      </c>
      <c r="B30" s="435">
        <v>758</v>
      </c>
      <c r="C30" s="435">
        <v>85735</v>
      </c>
      <c r="D30" s="435">
        <v>1525</v>
      </c>
      <c r="E30" s="434">
        <v>674884.39999999991</v>
      </c>
      <c r="F30" s="434">
        <v>697178.93</v>
      </c>
      <c r="G30" s="434">
        <v>730388.49</v>
      </c>
    </row>
    <row r="31" spans="1:7" ht="20" customHeight="1" x14ac:dyDescent="0.15">
      <c r="A31" s="10" t="s">
        <v>85</v>
      </c>
      <c r="B31" s="435">
        <v>2036</v>
      </c>
      <c r="C31" s="435">
        <v>268214</v>
      </c>
      <c r="D31" s="435">
        <v>948</v>
      </c>
      <c r="E31" s="434">
        <v>2801106.0300000003</v>
      </c>
      <c r="F31" s="434">
        <v>2924053.3199999994</v>
      </c>
      <c r="G31" s="434">
        <v>2999675.04</v>
      </c>
    </row>
    <row r="32" spans="1:7" ht="20" customHeight="1" x14ac:dyDescent="0.15">
      <c r="A32" s="10" t="s">
        <v>86</v>
      </c>
      <c r="B32" s="435">
        <v>8893</v>
      </c>
      <c r="C32" s="435">
        <v>1430386</v>
      </c>
      <c r="D32" s="435">
        <v>62077</v>
      </c>
      <c r="E32" s="434">
        <v>22573462.68</v>
      </c>
      <c r="F32" s="434">
        <v>24771110.77</v>
      </c>
      <c r="G32" s="434">
        <v>25845586.800000001</v>
      </c>
    </row>
    <row r="33" spans="1:7" ht="20" customHeight="1" x14ac:dyDescent="0.15">
      <c r="A33" s="10" t="s">
        <v>87</v>
      </c>
      <c r="B33" s="435">
        <v>267</v>
      </c>
      <c r="C33" s="435">
        <v>34398</v>
      </c>
      <c r="D33" s="435">
        <v>4186</v>
      </c>
      <c r="E33" s="434">
        <v>433210.1</v>
      </c>
      <c r="F33" s="434">
        <v>460432.2</v>
      </c>
      <c r="G33" s="434">
        <v>505804.2</v>
      </c>
    </row>
    <row r="34" spans="1:7" ht="20" customHeight="1" x14ac:dyDescent="0.15">
      <c r="A34" s="10" t="s">
        <v>88</v>
      </c>
      <c r="B34" s="435">
        <v>6753</v>
      </c>
      <c r="C34" s="435">
        <v>971599</v>
      </c>
      <c r="D34" s="435">
        <v>16140</v>
      </c>
      <c r="E34" s="434">
        <v>11816945.34</v>
      </c>
      <c r="F34" s="434">
        <v>14264016.720000001</v>
      </c>
      <c r="G34" s="434">
        <v>14712306.729999999</v>
      </c>
    </row>
    <row r="35" spans="1:7" ht="20" customHeight="1" x14ac:dyDescent="0.15">
      <c r="A35" s="626" t="s">
        <v>13</v>
      </c>
      <c r="B35" s="405">
        <f t="shared" ref="B35:G35" si="3">SUM(B29:B34)</f>
        <v>20640</v>
      </c>
      <c r="C35" s="405">
        <f t="shared" si="3"/>
        <v>3094658</v>
      </c>
      <c r="D35" s="405">
        <f t="shared" si="3"/>
        <v>93595</v>
      </c>
      <c r="E35" s="404">
        <f t="shared" si="3"/>
        <v>41236957.790000007</v>
      </c>
      <c r="F35" s="404">
        <f t="shared" si="3"/>
        <v>46437051.439999998</v>
      </c>
      <c r="G35" s="404">
        <f t="shared" si="3"/>
        <v>48212430.019999996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3311</v>
      </c>
      <c r="C39" s="435">
        <v>479722</v>
      </c>
      <c r="D39" s="435">
        <v>253496</v>
      </c>
      <c r="E39" s="434">
        <v>5669068.3899999997</v>
      </c>
      <c r="F39" s="434">
        <v>6785165.4199999999</v>
      </c>
      <c r="G39" s="434">
        <v>6918437.2400000002</v>
      </c>
    </row>
    <row r="40" spans="1:7" ht="20" customHeight="1" x14ac:dyDescent="0.15">
      <c r="A40" s="10" t="s">
        <v>91</v>
      </c>
      <c r="B40" s="435">
        <v>9208</v>
      </c>
      <c r="C40" s="435">
        <v>1547379</v>
      </c>
      <c r="D40" s="435">
        <v>362647</v>
      </c>
      <c r="E40" s="434">
        <v>19446110.93</v>
      </c>
      <c r="F40" s="434">
        <v>22379319.599999998</v>
      </c>
      <c r="G40" s="434">
        <v>22958231.529999997</v>
      </c>
    </row>
    <row r="41" spans="1:7" ht="20" customHeight="1" x14ac:dyDescent="0.15">
      <c r="A41" s="626" t="s">
        <v>13</v>
      </c>
      <c r="B41" s="405">
        <f t="shared" ref="B41:G41" si="4">SUM(B39:B40)</f>
        <v>12519</v>
      </c>
      <c r="C41" s="405">
        <f t="shared" si="4"/>
        <v>2027101</v>
      </c>
      <c r="D41" s="405">
        <f t="shared" si="4"/>
        <v>616143</v>
      </c>
      <c r="E41" s="404">
        <f t="shared" si="4"/>
        <v>25115179.32</v>
      </c>
      <c r="F41" s="404">
        <f t="shared" si="4"/>
        <v>29164485.019999996</v>
      </c>
      <c r="G41" s="404">
        <f t="shared" si="4"/>
        <v>29876668.769999996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135806</v>
      </c>
      <c r="C43" s="622">
        <f t="shared" si="5"/>
        <v>22691624</v>
      </c>
      <c r="D43" s="622">
        <f t="shared" si="5"/>
        <v>1212435</v>
      </c>
      <c r="E43" s="623">
        <f t="shared" si="5"/>
        <v>398221568.98000002</v>
      </c>
      <c r="F43" s="623">
        <f t="shared" si="5"/>
        <v>459957153.35999995</v>
      </c>
      <c r="G43" s="623">
        <f t="shared" si="5"/>
        <v>472772225.24000001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452</v>
      </c>
      <c r="B1" s="676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2069</v>
      </c>
      <c r="C5" s="435">
        <v>443338</v>
      </c>
      <c r="D5" s="435">
        <v>5236</v>
      </c>
      <c r="E5" s="434">
        <v>6615793.75</v>
      </c>
      <c r="F5" s="434">
        <v>6983392.6500000004</v>
      </c>
      <c r="G5" s="434">
        <v>7125977.6500000004</v>
      </c>
    </row>
    <row r="6" spans="1:7" ht="20" customHeight="1" x14ac:dyDescent="0.15">
      <c r="A6" s="10" t="s">
        <v>69</v>
      </c>
      <c r="B6" s="435">
        <v>14545</v>
      </c>
      <c r="C6" s="435">
        <v>2655973</v>
      </c>
      <c r="D6" s="435">
        <v>38203</v>
      </c>
      <c r="E6" s="434">
        <v>39071907.18</v>
      </c>
      <c r="F6" s="434">
        <v>45940963.299999997</v>
      </c>
      <c r="G6" s="434">
        <v>48766580.280000001</v>
      </c>
    </row>
    <row r="7" spans="1:7" ht="20" customHeight="1" x14ac:dyDescent="0.15">
      <c r="A7" s="10" t="s">
        <v>70</v>
      </c>
      <c r="B7" s="435">
        <v>6114</v>
      </c>
      <c r="C7" s="435">
        <v>996108</v>
      </c>
      <c r="D7" s="435">
        <v>17963</v>
      </c>
      <c r="E7" s="434">
        <v>13020672.720000001</v>
      </c>
      <c r="F7" s="434">
        <v>13737322.859999999</v>
      </c>
      <c r="G7" s="434">
        <v>14033561.060000001</v>
      </c>
    </row>
    <row r="8" spans="1:7" ht="20" customHeight="1" x14ac:dyDescent="0.15">
      <c r="A8" s="10" t="s">
        <v>71</v>
      </c>
      <c r="B8" s="435">
        <v>81</v>
      </c>
      <c r="C8" s="435">
        <v>21676</v>
      </c>
      <c r="D8" s="435">
        <v>890</v>
      </c>
      <c r="E8" s="434">
        <v>218620.5</v>
      </c>
      <c r="F8" s="434">
        <v>279126</v>
      </c>
      <c r="G8" s="434">
        <v>291546.5</v>
      </c>
    </row>
    <row r="9" spans="1:7" ht="20" customHeight="1" x14ac:dyDescent="0.15">
      <c r="A9" s="626" t="s">
        <v>13</v>
      </c>
      <c r="B9" s="405">
        <f t="shared" ref="B9:G9" si="0">SUM(B5:B8)</f>
        <v>22809</v>
      </c>
      <c r="C9" s="405">
        <f t="shared" si="0"/>
        <v>4117095</v>
      </c>
      <c r="D9" s="405">
        <f t="shared" si="0"/>
        <v>62292</v>
      </c>
      <c r="E9" s="404">
        <f t="shared" si="0"/>
        <v>58926994.149999999</v>
      </c>
      <c r="F9" s="404">
        <f t="shared" si="0"/>
        <v>66940804.809999995</v>
      </c>
      <c r="G9" s="404">
        <f t="shared" si="0"/>
        <v>70217665.489999995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8555</v>
      </c>
      <c r="C13" s="435">
        <v>1370973</v>
      </c>
      <c r="D13" s="435">
        <v>37092</v>
      </c>
      <c r="E13" s="434">
        <v>15807472.82</v>
      </c>
      <c r="F13" s="434">
        <v>17639431.989999998</v>
      </c>
      <c r="G13" s="434">
        <v>18326441.73</v>
      </c>
    </row>
    <row r="14" spans="1:7" ht="20" customHeight="1" x14ac:dyDescent="0.15">
      <c r="A14" s="10" t="s">
        <v>74</v>
      </c>
      <c r="B14" s="435">
        <v>2499</v>
      </c>
      <c r="C14" s="435">
        <v>431149</v>
      </c>
      <c r="D14" s="435">
        <v>21783</v>
      </c>
      <c r="E14" s="434">
        <v>7269075.96</v>
      </c>
      <c r="F14" s="434">
        <v>9454358.7100000009</v>
      </c>
      <c r="G14" s="434">
        <v>9524466.3399999999</v>
      </c>
    </row>
    <row r="15" spans="1:7" ht="20" customHeight="1" x14ac:dyDescent="0.15">
      <c r="A15" s="10" t="s">
        <v>75</v>
      </c>
      <c r="B15" s="435">
        <v>2638</v>
      </c>
      <c r="C15" s="435">
        <v>378061</v>
      </c>
      <c r="D15" s="435">
        <v>1977</v>
      </c>
      <c r="E15" s="434">
        <v>3763098.14</v>
      </c>
      <c r="F15" s="434">
        <v>4296117.8</v>
      </c>
      <c r="G15" s="434">
        <v>4576257.33</v>
      </c>
    </row>
    <row r="16" spans="1:7" ht="20" customHeight="1" x14ac:dyDescent="0.15">
      <c r="A16" s="10" t="s">
        <v>76</v>
      </c>
      <c r="B16" s="435">
        <v>5648</v>
      </c>
      <c r="C16" s="435">
        <v>1056313</v>
      </c>
      <c r="D16" s="435">
        <v>12592</v>
      </c>
      <c r="E16" s="434">
        <v>12947400.93</v>
      </c>
      <c r="F16" s="434">
        <v>14250992.23</v>
      </c>
      <c r="G16" s="434">
        <v>14680929.689999999</v>
      </c>
    </row>
    <row r="17" spans="1:7" ht="20" customHeight="1" x14ac:dyDescent="0.15">
      <c r="A17" s="626" t="s">
        <v>13</v>
      </c>
      <c r="B17" s="405">
        <f t="shared" ref="B17:G17" si="1">SUM(B13:B16)</f>
        <v>19340</v>
      </c>
      <c r="C17" s="405">
        <f t="shared" si="1"/>
        <v>3236496</v>
      </c>
      <c r="D17" s="405">
        <f t="shared" si="1"/>
        <v>73444</v>
      </c>
      <c r="E17" s="404">
        <f t="shared" si="1"/>
        <v>39787047.850000001</v>
      </c>
      <c r="F17" s="404">
        <f t="shared" si="1"/>
        <v>45640900.730000004</v>
      </c>
      <c r="G17" s="404">
        <f t="shared" si="1"/>
        <v>47108095.089999996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12980</v>
      </c>
      <c r="C21" s="435">
        <v>2205566</v>
      </c>
      <c r="D21" s="435">
        <v>11345</v>
      </c>
      <c r="E21" s="434">
        <v>33571704.280000001</v>
      </c>
      <c r="F21" s="434">
        <v>36706890.939999998</v>
      </c>
      <c r="G21" s="434">
        <v>37493451.490000002</v>
      </c>
    </row>
    <row r="22" spans="1:7" ht="20" customHeight="1" x14ac:dyDescent="0.15">
      <c r="A22" s="10" t="s">
        <v>79</v>
      </c>
      <c r="B22" s="435">
        <v>2237</v>
      </c>
      <c r="C22" s="435">
        <v>398442</v>
      </c>
      <c r="D22" s="435">
        <v>16837</v>
      </c>
      <c r="E22" s="434">
        <v>5622192.1600000001</v>
      </c>
      <c r="F22" s="434">
        <v>8238354.8600000003</v>
      </c>
      <c r="G22" s="434">
        <v>8526964.6500000004</v>
      </c>
    </row>
    <row r="23" spans="1:7" ht="20" customHeight="1" x14ac:dyDescent="0.15">
      <c r="A23" s="10" t="s">
        <v>80</v>
      </c>
      <c r="B23" s="435">
        <v>6829</v>
      </c>
      <c r="C23" s="435">
        <v>1031555</v>
      </c>
      <c r="D23" s="435">
        <v>13668</v>
      </c>
      <c r="E23" s="434">
        <v>13513165.33</v>
      </c>
      <c r="F23" s="434">
        <v>15404814.369999999</v>
      </c>
      <c r="G23" s="434">
        <v>15550779.52</v>
      </c>
    </row>
    <row r="24" spans="1:7" ht="20" customHeight="1" x14ac:dyDescent="0.15">
      <c r="A24" s="10" t="s">
        <v>81</v>
      </c>
      <c r="B24" s="435">
        <v>1288</v>
      </c>
      <c r="C24" s="435">
        <v>194051</v>
      </c>
      <c r="D24" s="435">
        <v>5739</v>
      </c>
      <c r="E24" s="434">
        <v>2472937.71</v>
      </c>
      <c r="F24" s="434">
        <v>2703653.9</v>
      </c>
      <c r="G24" s="434">
        <v>2755799.67</v>
      </c>
    </row>
    <row r="25" spans="1:7" ht="20" customHeight="1" x14ac:dyDescent="0.15">
      <c r="A25" s="626" t="s">
        <v>13</v>
      </c>
      <c r="B25" s="405">
        <f t="shared" ref="B25:G25" si="2">SUM(B21:B24)</f>
        <v>23334</v>
      </c>
      <c r="C25" s="405">
        <f t="shared" si="2"/>
        <v>3829614</v>
      </c>
      <c r="D25" s="405">
        <f t="shared" si="2"/>
        <v>47589</v>
      </c>
      <c r="E25" s="404">
        <f t="shared" si="2"/>
        <v>55179999.479999997</v>
      </c>
      <c r="F25" s="404">
        <f t="shared" si="2"/>
        <v>63053714.069999993</v>
      </c>
      <c r="G25" s="404">
        <f t="shared" si="2"/>
        <v>64326995.329999998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1174</v>
      </c>
      <c r="C29" s="435">
        <v>227572</v>
      </c>
      <c r="D29" s="435">
        <v>6049</v>
      </c>
      <c r="E29" s="434">
        <v>2326342.15</v>
      </c>
      <c r="F29" s="434">
        <v>2612934.2200000002</v>
      </c>
      <c r="G29" s="434">
        <v>2653419.06</v>
      </c>
    </row>
    <row r="30" spans="1:7" ht="20" customHeight="1" x14ac:dyDescent="0.15">
      <c r="A30" s="10" t="s">
        <v>84</v>
      </c>
      <c r="B30" s="435">
        <v>410</v>
      </c>
      <c r="C30" s="435">
        <v>58236</v>
      </c>
      <c r="D30" s="435">
        <v>1300</v>
      </c>
      <c r="E30" s="434">
        <v>500424.42</v>
      </c>
      <c r="F30" s="434">
        <v>511698.52</v>
      </c>
      <c r="G30" s="434">
        <v>535379.52</v>
      </c>
    </row>
    <row r="31" spans="1:7" ht="20" customHeight="1" x14ac:dyDescent="0.15">
      <c r="A31" s="10" t="s">
        <v>85</v>
      </c>
      <c r="B31" s="435">
        <v>1102</v>
      </c>
      <c r="C31" s="435">
        <v>175903</v>
      </c>
      <c r="D31" s="435">
        <v>544</v>
      </c>
      <c r="E31" s="434">
        <v>1915773.11</v>
      </c>
      <c r="F31" s="434">
        <v>1972038.73</v>
      </c>
      <c r="G31" s="434">
        <v>2020363.3</v>
      </c>
    </row>
    <row r="32" spans="1:7" ht="20" customHeight="1" x14ac:dyDescent="0.15">
      <c r="A32" s="10" t="s">
        <v>86</v>
      </c>
      <c r="B32" s="435">
        <v>5703</v>
      </c>
      <c r="C32" s="435">
        <v>938153</v>
      </c>
      <c r="D32" s="435">
        <v>35452</v>
      </c>
      <c r="E32" s="434">
        <v>13817125.35</v>
      </c>
      <c r="F32" s="434">
        <v>15573323.65</v>
      </c>
      <c r="G32" s="434">
        <v>16051770.08</v>
      </c>
    </row>
    <row r="33" spans="1:7" ht="20" customHeight="1" x14ac:dyDescent="0.15">
      <c r="A33" s="10" t="s">
        <v>87</v>
      </c>
      <c r="B33" s="435">
        <v>164</v>
      </c>
      <c r="C33" s="435">
        <v>21298</v>
      </c>
      <c r="D33" s="435">
        <v>1096</v>
      </c>
      <c r="E33" s="434">
        <v>287012.3</v>
      </c>
      <c r="F33" s="434">
        <v>301179.8</v>
      </c>
      <c r="G33" s="434">
        <v>305247.8</v>
      </c>
    </row>
    <row r="34" spans="1:7" ht="20" customHeight="1" x14ac:dyDescent="0.15">
      <c r="A34" s="10" t="s">
        <v>88</v>
      </c>
      <c r="B34" s="435">
        <v>3773</v>
      </c>
      <c r="C34" s="435">
        <v>583353</v>
      </c>
      <c r="D34" s="435">
        <v>9889</v>
      </c>
      <c r="E34" s="434">
        <v>6887719.3099999996</v>
      </c>
      <c r="F34" s="434">
        <v>8997732.7899999991</v>
      </c>
      <c r="G34" s="434">
        <v>9308063.4700000007</v>
      </c>
    </row>
    <row r="35" spans="1:7" ht="20" customHeight="1" x14ac:dyDescent="0.15">
      <c r="A35" s="626" t="s">
        <v>13</v>
      </c>
      <c r="B35" s="405">
        <f t="shared" ref="B35:G35" si="3">SUM(B29:B34)</f>
        <v>12326</v>
      </c>
      <c r="C35" s="405">
        <f t="shared" si="3"/>
        <v>2004515</v>
      </c>
      <c r="D35" s="405">
        <f t="shared" si="3"/>
        <v>54330</v>
      </c>
      <c r="E35" s="404">
        <f t="shared" si="3"/>
        <v>25734396.640000001</v>
      </c>
      <c r="F35" s="404">
        <f t="shared" si="3"/>
        <v>29968907.710000001</v>
      </c>
      <c r="G35" s="404">
        <f t="shared" si="3"/>
        <v>30874243.230000004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2354</v>
      </c>
      <c r="C39" s="435">
        <v>294084</v>
      </c>
      <c r="D39" s="435">
        <v>1319</v>
      </c>
      <c r="E39" s="434">
        <v>3235670.77</v>
      </c>
      <c r="F39" s="434">
        <v>3391918.46</v>
      </c>
      <c r="G39" s="434">
        <v>3467974.28</v>
      </c>
    </row>
    <row r="40" spans="1:7" ht="20" customHeight="1" x14ac:dyDescent="0.15">
      <c r="A40" s="10" t="s">
        <v>91</v>
      </c>
      <c r="B40" s="435">
        <v>5747</v>
      </c>
      <c r="C40" s="435">
        <v>1099698</v>
      </c>
      <c r="D40" s="435">
        <v>26942</v>
      </c>
      <c r="E40" s="434">
        <v>14379907.310000001</v>
      </c>
      <c r="F40" s="434">
        <v>15123072.68</v>
      </c>
      <c r="G40" s="434">
        <v>15262228.1</v>
      </c>
    </row>
    <row r="41" spans="1:7" ht="20" customHeight="1" x14ac:dyDescent="0.15">
      <c r="A41" s="626" t="s">
        <v>13</v>
      </c>
      <c r="B41" s="405">
        <f t="shared" ref="B41:G41" si="4">SUM(B39:B40)</f>
        <v>8101</v>
      </c>
      <c r="C41" s="405">
        <f t="shared" si="4"/>
        <v>1393782</v>
      </c>
      <c r="D41" s="405">
        <f t="shared" si="4"/>
        <v>28261</v>
      </c>
      <c r="E41" s="404">
        <f t="shared" si="4"/>
        <v>17615578.080000002</v>
      </c>
      <c r="F41" s="404">
        <f t="shared" si="4"/>
        <v>18514991.140000001</v>
      </c>
      <c r="G41" s="404">
        <f t="shared" si="4"/>
        <v>18730202.379999999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85910</v>
      </c>
      <c r="C43" s="622">
        <f t="shared" si="5"/>
        <v>14581502</v>
      </c>
      <c r="D43" s="622">
        <f t="shared" si="5"/>
        <v>265916</v>
      </c>
      <c r="E43" s="623">
        <f t="shared" si="5"/>
        <v>197244016.20000002</v>
      </c>
      <c r="F43" s="623">
        <f t="shared" si="5"/>
        <v>224119318.45999998</v>
      </c>
      <c r="G43" s="623">
        <f t="shared" si="5"/>
        <v>231257201.51999998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453</v>
      </c>
      <c r="B1" s="676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100</v>
      </c>
      <c r="C5" s="435">
        <v>60925</v>
      </c>
      <c r="D5" s="435">
        <v>117</v>
      </c>
      <c r="E5" s="434">
        <v>1230152.3</v>
      </c>
      <c r="F5" s="434">
        <v>1256406.7</v>
      </c>
      <c r="G5" s="434">
        <v>1257473.7</v>
      </c>
    </row>
    <row r="6" spans="1:7" ht="20" customHeight="1" x14ac:dyDescent="0.15">
      <c r="A6" s="10" t="s">
        <v>69</v>
      </c>
      <c r="B6" s="435">
        <v>581</v>
      </c>
      <c r="C6" s="435">
        <v>427739</v>
      </c>
      <c r="D6" s="435">
        <v>0</v>
      </c>
      <c r="E6" s="434">
        <v>29075140.43</v>
      </c>
      <c r="F6" s="434">
        <v>31806501.23</v>
      </c>
      <c r="G6" s="434">
        <v>32536193.030000001</v>
      </c>
    </row>
    <row r="7" spans="1:7" ht="20" customHeight="1" x14ac:dyDescent="0.15">
      <c r="A7" s="10" t="s">
        <v>70</v>
      </c>
      <c r="B7" s="435">
        <v>181</v>
      </c>
      <c r="C7" s="435">
        <v>139593</v>
      </c>
      <c r="D7" s="435">
        <v>0</v>
      </c>
      <c r="E7" s="434">
        <v>6115497.7000000002</v>
      </c>
      <c r="F7" s="434">
        <v>6168377.3499999996</v>
      </c>
      <c r="G7" s="434">
        <v>6739344.9000000004</v>
      </c>
    </row>
    <row r="8" spans="1:7" ht="20" customHeight="1" x14ac:dyDescent="0.15">
      <c r="A8" s="10" t="s">
        <v>71</v>
      </c>
      <c r="B8" s="435">
        <v>13</v>
      </c>
      <c r="C8" s="435">
        <v>1426</v>
      </c>
      <c r="D8" s="435">
        <v>0</v>
      </c>
      <c r="E8" s="434">
        <v>14380</v>
      </c>
      <c r="F8" s="434">
        <v>14493.3</v>
      </c>
      <c r="G8" s="434">
        <v>14643.3</v>
      </c>
    </row>
    <row r="9" spans="1:7" ht="20" customHeight="1" x14ac:dyDescent="0.15">
      <c r="A9" s="626" t="s">
        <v>13</v>
      </c>
      <c r="B9" s="405">
        <f t="shared" ref="B9:G9" si="0">SUM(B5:B8)</f>
        <v>875</v>
      </c>
      <c r="C9" s="405">
        <f t="shared" si="0"/>
        <v>629683</v>
      </c>
      <c r="D9" s="405">
        <f t="shared" si="0"/>
        <v>117</v>
      </c>
      <c r="E9" s="404">
        <f t="shared" si="0"/>
        <v>36435170.43</v>
      </c>
      <c r="F9" s="404">
        <f t="shared" si="0"/>
        <v>39245778.579999998</v>
      </c>
      <c r="G9" s="404">
        <f t="shared" si="0"/>
        <v>40547654.93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382</v>
      </c>
      <c r="C13" s="435">
        <v>162158</v>
      </c>
      <c r="D13" s="435">
        <v>242</v>
      </c>
      <c r="E13" s="434">
        <v>4373638.6900000004</v>
      </c>
      <c r="F13" s="434">
        <v>4399356.4000000004</v>
      </c>
      <c r="G13" s="434">
        <v>4795735.4000000004</v>
      </c>
    </row>
    <row r="14" spans="1:7" ht="20" customHeight="1" x14ac:dyDescent="0.15">
      <c r="A14" s="10" t="s">
        <v>74</v>
      </c>
      <c r="B14" s="435">
        <v>173</v>
      </c>
      <c r="C14" s="435">
        <v>70051</v>
      </c>
      <c r="D14" s="435">
        <v>0</v>
      </c>
      <c r="E14" s="434">
        <v>2086093.2</v>
      </c>
      <c r="F14" s="434">
        <v>2099651.79</v>
      </c>
      <c r="G14" s="434">
        <v>2103277.79</v>
      </c>
    </row>
    <row r="15" spans="1:7" ht="20" customHeight="1" x14ac:dyDescent="0.15">
      <c r="A15" s="10" t="s">
        <v>75</v>
      </c>
      <c r="B15" s="435">
        <v>77</v>
      </c>
      <c r="C15" s="435">
        <v>16426</v>
      </c>
      <c r="D15" s="435">
        <v>0</v>
      </c>
      <c r="E15" s="434">
        <v>185251.97</v>
      </c>
      <c r="F15" s="434">
        <v>195044.77</v>
      </c>
      <c r="G15" s="434">
        <v>223113.47</v>
      </c>
    </row>
    <row r="16" spans="1:7" ht="20" customHeight="1" x14ac:dyDescent="0.15">
      <c r="A16" s="10" t="s">
        <v>76</v>
      </c>
      <c r="B16" s="435">
        <v>351</v>
      </c>
      <c r="C16" s="435">
        <v>534849</v>
      </c>
      <c r="D16" s="435">
        <v>0</v>
      </c>
      <c r="E16" s="434">
        <v>33285679.16</v>
      </c>
      <c r="F16" s="434">
        <v>33712476.859999999</v>
      </c>
      <c r="G16" s="434">
        <v>33824112.859999999</v>
      </c>
    </row>
    <row r="17" spans="1:7" ht="20" customHeight="1" x14ac:dyDescent="0.15">
      <c r="A17" s="626" t="s">
        <v>13</v>
      </c>
      <c r="B17" s="405">
        <f t="shared" ref="B17:G17" si="1">SUM(B13:B16)</f>
        <v>983</v>
      </c>
      <c r="C17" s="405">
        <f t="shared" si="1"/>
        <v>783484</v>
      </c>
      <c r="D17" s="405">
        <f t="shared" si="1"/>
        <v>242</v>
      </c>
      <c r="E17" s="404">
        <f t="shared" si="1"/>
        <v>39930663.020000003</v>
      </c>
      <c r="F17" s="404">
        <f t="shared" si="1"/>
        <v>40406529.82</v>
      </c>
      <c r="G17" s="404">
        <f t="shared" si="1"/>
        <v>40946239.519999996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350</v>
      </c>
      <c r="C21" s="435">
        <v>186366</v>
      </c>
      <c r="D21" s="435">
        <v>0</v>
      </c>
      <c r="E21" s="434">
        <v>7035857.9299999997</v>
      </c>
      <c r="F21" s="434">
        <v>7075315.0899999999</v>
      </c>
      <c r="G21" s="434">
        <v>7278772.5899999999</v>
      </c>
    </row>
    <row r="22" spans="1:7" ht="20" customHeight="1" x14ac:dyDescent="0.15">
      <c r="A22" s="10" t="s">
        <v>79</v>
      </c>
      <c r="B22" s="435">
        <v>161</v>
      </c>
      <c r="C22" s="435">
        <v>75262</v>
      </c>
      <c r="D22" s="435">
        <v>44</v>
      </c>
      <c r="E22" s="434">
        <v>2964823.69</v>
      </c>
      <c r="F22" s="434">
        <v>3073304.69</v>
      </c>
      <c r="G22" s="434">
        <v>3139352.69</v>
      </c>
    </row>
    <row r="23" spans="1:7" ht="20" customHeight="1" x14ac:dyDescent="0.15">
      <c r="A23" s="10" t="s">
        <v>80</v>
      </c>
      <c r="B23" s="435">
        <v>524</v>
      </c>
      <c r="C23" s="435">
        <v>242004</v>
      </c>
      <c r="D23" s="435">
        <v>25442</v>
      </c>
      <c r="E23" s="434">
        <v>8117640.0700000003</v>
      </c>
      <c r="F23" s="434">
        <v>9693722.4800000004</v>
      </c>
      <c r="G23" s="434">
        <v>9965338.2699999996</v>
      </c>
    </row>
    <row r="24" spans="1:7" ht="20" customHeight="1" x14ac:dyDescent="0.15">
      <c r="A24" s="10" t="s">
        <v>81</v>
      </c>
      <c r="B24" s="435">
        <v>52</v>
      </c>
      <c r="C24" s="435">
        <v>12188</v>
      </c>
      <c r="D24" s="435">
        <v>0</v>
      </c>
      <c r="E24" s="434">
        <v>118374.42</v>
      </c>
      <c r="F24" s="434">
        <v>124605.02</v>
      </c>
      <c r="G24" s="434">
        <v>127905.02</v>
      </c>
    </row>
    <row r="25" spans="1:7" ht="20" customHeight="1" x14ac:dyDescent="0.15">
      <c r="A25" s="626" t="s">
        <v>13</v>
      </c>
      <c r="B25" s="405">
        <f t="shared" ref="B25:G25" si="2">SUM(B21:B24)</f>
        <v>1087</v>
      </c>
      <c r="C25" s="405">
        <f t="shared" si="2"/>
        <v>515820</v>
      </c>
      <c r="D25" s="405">
        <f t="shared" si="2"/>
        <v>25486</v>
      </c>
      <c r="E25" s="404">
        <f t="shared" si="2"/>
        <v>18236696.109999999</v>
      </c>
      <c r="F25" s="404">
        <f t="shared" si="2"/>
        <v>19966947.279999997</v>
      </c>
      <c r="G25" s="404">
        <f t="shared" si="2"/>
        <v>20511368.569999997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33</v>
      </c>
      <c r="C29" s="435">
        <v>7493</v>
      </c>
      <c r="D29" s="435">
        <v>0</v>
      </c>
      <c r="E29" s="434">
        <v>74198.39</v>
      </c>
      <c r="F29" s="434">
        <v>75448.100000000006</v>
      </c>
      <c r="G29" s="434">
        <v>77495.520000000004</v>
      </c>
    </row>
    <row r="30" spans="1:7" ht="20" customHeight="1" x14ac:dyDescent="0.15">
      <c r="A30" s="10" t="s">
        <v>84</v>
      </c>
      <c r="B30" s="435">
        <v>15</v>
      </c>
      <c r="C30" s="435">
        <v>2301</v>
      </c>
      <c r="D30" s="435">
        <v>0</v>
      </c>
      <c r="E30" s="434">
        <v>18985</v>
      </c>
      <c r="F30" s="434">
        <v>19374</v>
      </c>
      <c r="G30" s="434">
        <v>19762</v>
      </c>
    </row>
    <row r="31" spans="1:7" ht="20" customHeight="1" x14ac:dyDescent="0.15">
      <c r="A31" s="10" t="s">
        <v>85</v>
      </c>
      <c r="B31" s="435">
        <v>19</v>
      </c>
      <c r="C31" s="435">
        <v>8809</v>
      </c>
      <c r="D31" s="435">
        <v>0</v>
      </c>
      <c r="E31" s="434">
        <v>136762.01999999999</v>
      </c>
      <c r="F31" s="434">
        <v>142631.47</v>
      </c>
      <c r="G31" s="434">
        <v>146716.22</v>
      </c>
    </row>
    <row r="32" spans="1:7" ht="20" customHeight="1" x14ac:dyDescent="0.15">
      <c r="A32" s="10" t="s">
        <v>86</v>
      </c>
      <c r="B32" s="435">
        <v>165</v>
      </c>
      <c r="C32" s="435">
        <v>125868</v>
      </c>
      <c r="D32" s="435">
        <v>0</v>
      </c>
      <c r="E32" s="434">
        <v>5357260.97</v>
      </c>
      <c r="F32" s="434">
        <v>5357380.49</v>
      </c>
      <c r="G32" s="434">
        <v>5657024.9900000002</v>
      </c>
    </row>
    <row r="33" spans="1:7" ht="20" customHeight="1" x14ac:dyDescent="0.15">
      <c r="A33" s="10" t="s">
        <v>87</v>
      </c>
      <c r="B33" s="435">
        <v>7</v>
      </c>
      <c r="C33" s="435">
        <v>1855</v>
      </c>
      <c r="D33" s="435">
        <v>0</v>
      </c>
      <c r="E33" s="434">
        <v>12633</v>
      </c>
      <c r="F33" s="434">
        <v>13045.6</v>
      </c>
      <c r="G33" s="434">
        <v>13676.6</v>
      </c>
    </row>
    <row r="34" spans="1:7" ht="20" customHeight="1" x14ac:dyDescent="0.15">
      <c r="A34" s="10" t="s">
        <v>88</v>
      </c>
      <c r="B34" s="435">
        <v>166</v>
      </c>
      <c r="C34" s="435">
        <v>102627</v>
      </c>
      <c r="D34" s="435">
        <v>0</v>
      </c>
      <c r="E34" s="434">
        <v>2022893.1</v>
      </c>
      <c r="F34" s="434">
        <v>2032625.8</v>
      </c>
      <c r="G34" s="434">
        <v>2097534.7999999998</v>
      </c>
    </row>
    <row r="35" spans="1:7" ht="20" customHeight="1" x14ac:dyDescent="0.15">
      <c r="A35" s="626" t="s">
        <v>13</v>
      </c>
      <c r="B35" s="405">
        <f t="shared" ref="B35:G35" si="3">SUM(B29:B34)</f>
        <v>405</v>
      </c>
      <c r="C35" s="405">
        <f t="shared" si="3"/>
        <v>248953</v>
      </c>
      <c r="D35" s="405">
        <f t="shared" si="3"/>
        <v>0</v>
      </c>
      <c r="E35" s="404">
        <f t="shared" si="3"/>
        <v>7622732.4800000004</v>
      </c>
      <c r="F35" s="404">
        <f t="shared" si="3"/>
        <v>7640505.46</v>
      </c>
      <c r="G35" s="404">
        <f t="shared" si="3"/>
        <v>8012210.1299999999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103</v>
      </c>
      <c r="C39" s="435">
        <v>80587</v>
      </c>
      <c r="D39" s="435">
        <v>0</v>
      </c>
      <c r="E39" s="434">
        <v>1541809</v>
      </c>
      <c r="F39" s="434">
        <v>1561328</v>
      </c>
      <c r="G39" s="434">
        <v>1600493</v>
      </c>
    </row>
    <row r="40" spans="1:7" ht="20" customHeight="1" x14ac:dyDescent="0.15">
      <c r="A40" s="10" t="s">
        <v>91</v>
      </c>
      <c r="B40" s="435">
        <v>261</v>
      </c>
      <c r="C40" s="435">
        <v>136902</v>
      </c>
      <c r="D40" s="435">
        <v>0</v>
      </c>
      <c r="E40" s="434">
        <v>2902398.48</v>
      </c>
      <c r="F40" s="434">
        <v>3002867.2</v>
      </c>
      <c r="G40" s="434">
        <v>3330458.2</v>
      </c>
    </row>
    <row r="41" spans="1:7" ht="20" customHeight="1" x14ac:dyDescent="0.15">
      <c r="A41" s="626" t="s">
        <v>13</v>
      </c>
      <c r="B41" s="405">
        <f t="shared" ref="B41:G41" si="4">SUM(B39:B40)</f>
        <v>364</v>
      </c>
      <c r="C41" s="405">
        <f t="shared" si="4"/>
        <v>217489</v>
      </c>
      <c r="D41" s="405">
        <f t="shared" si="4"/>
        <v>0</v>
      </c>
      <c r="E41" s="404">
        <f t="shared" si="4"/>
        <v>4444207.4800000004</v>
      </c>
      <c r="F41" s="404">
        <f t="shared" si="4"/>
        <v>4564195.2</v>
      </c>
      <c r="G41" s="404">
        <f t="shared" si="4"/>
        <v>4930951.2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3714</v>
      </c>
      <c r="C43" s="622">
        <f t="shared" si="5"/>
        <v>2395429</v>
      </c>
      <c r="D43" s="622">
        <f t="shared" si="5"/>
        <v>25845</v>
      </c>
      <c r="E43" s="623">
        <f t="shared" si="5"/>
        <v>106669469.52000001</v>
      </c>
      <c r="F43" s="623">
        <f t="shared" si="5"/>
        <v>111823956.34</v>
      </c>
      <c r="G43" s="623">
        <f t="shared" si="5"/>
        <v>114948424.34999998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454</v>
      </c>
      <c r="B1" s="676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45</v>
      </c>
      <c r="C5" s="435">
        <v>34223</v>
      </c>
      <c r="D5" s="435">
        <v>0</v>
      </c>
      <c r="E5" s="434">
        <v>919127.1</v>
      </c>
      <c r="F5" s="434">
        <v>1010595.2</v>
      </c>
      <c r="G5" s="434">
        <v>1012282.2</v>
      </c>
    </row>
    <row r="6" spans="1:7" ht="20" customHeight="1" x14ac:dyDescent="0.15">
      <c r="A6" s="10" t="s">
        <v>69</v>
      </c>
      <c r="B6" s="435">
        <v>723</v>
      </c>
      <c r="C6" s="435">
        <v>444756</v>
      </c>
      <c r="D6" s="435">
        <v>499</v>
      </c>
      <c r="E6" s="434">
        <v>12802959.449999999</v>
      </c>
      <c r="F6" s="434">
        <v>14987316.58</v>
      </c>
      <c r="G6" s="434">
        <v>15220193.23</v>
      </c>
    </row>
    <row r="7" spans="1:7" ht="20" customHeight="1" x14ac:dyDescent="0.15">
      <c r="A7" s="10" t="s">
        <v>70</v>
      </c>
      <c r="B7" s="435">
        <v>140</v>
      </c>
      <c r="C7" s="435">
        <v>96796</v>
      </c>
      <c r="D7" s="435">
        <v>100</v>
      </c>
      <c r="E7" s="434">
        <v>3097971.69</v>
      </c>
      <c r="F7" s="434">
        <v>3466458.72</v>
      </c>
      <c r="G7" s="434">
        <v>3486539.47</v>
      </c>
    </row>
    <row r="8" spans="1:7" ht="20" customHeight="1" x14ac:dyDescent="0.15">
      <c r="A8" s="10" t="s">
        <v>71</v>
      </c>
      <c r="B8" s="435">
        <v>3</v>
      </c>
      <c r="C8" s="435">
        <v>1011</v>
      </c>
      <c r="D8" s="435">
        <v>0</v>
      </c>
      <c r="E8" s="434">
        <v>5651</v>
      </c>
      <c r="F8" s="434">
        <v>5774.75</v>
      </c>
      <c r="G8" s="434">
        <v>5974.75</v>
      </c>
    </row>
    <row r="9" spans="1:7" ht="20" customHeight="1" x14ac:dyDescent="0.15">
      <c r="A9" s="626" t="s">
        <v>13</v>
      </c>
      <c r="B9" s="405">
        <f t="shared" ref="B9:G9" si="0">SUM(B5:B8)</f>
        <v>911</v>
      </c>
      <c r="C9" s="405">
        <f t="shared" si="0"/>
        <v>576786</v>
      </c>
      <c r="D9" s="405">
        <f t="shared" si="0"/>
        <v>599</v>
      </c>
      <c r="E9" s="404">
        <f t="shared" si="0"/>
        <v>16825709.239999998</v>
      </c>
      <c r="F9" s="404">
        <f t="shared" si="0"/>
        <v>19470145.25</v>
      </c>
      <c r="G9" s="404">
        <f t="shared" si="0"/>
        <v>19724989.649999999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218</v>
      </c>
      <c r="C13" s="435">
        <v>126254</v>
      </c>
      <c r="D13" s="435">
        <v>0</v>
      </c>
      <c r="E13" s="434">
        <v>4660497.09</v>
      </c>
      <c r="F13" s="434">
        <v>5187552.42</v>
      </c>
      <c r="G13" s="434">
        <v>5211324.09</v>
      </c>
    </row>
    <row r="14" spans="1:7" ht="20" customHeight="1" x14ac:dyDescent="0.15">
      <c r="A14" s="10" t="s">
        <v>74</v>
      </c>
      <c r="B14" s="435">
        <v>61</v>
      </c>
      <c r="C14" s="435">
        <v>40242</v>
      </c>
      <c r="D14" s="435">
        <v>0</v>
      </c>
      <c r="E14" s="434">
        <v>702412</v>
      </c>
      <c r="F14" s="434">
        <v>744932.12</v>
      </c>
      <c r="G14" s="434">
        <v>747246.12</v>
      </c>
    </row>
    <row r="15" spans="1:7" ht="20" customHeight="1" x14ac:dyDescent="0.15">
      <c r="A15" s="10" t="s">
        <v>75</v>
      </c>
      <c r="B15" s="435">
        <v>61</v>
      </c>
      <c r="C15" s="435">
        <v>24144</v>
      </c>
      <c r="D15" s="435">
        <v>0</v>
      </c>
      <c r="E15" s="434">
        <v>581163.07999999996</v>
      </c>
      <c r="F15" s="434">
        <v>655770.67000000004</v>
      </c>
      <c r="G15" s="434">
        <v>659225.39</v>
      </c>
    </row>
    <row r="16" spans="1:7" ht="20" customHeight="1" x14ac:dyDescent="0.15">
      <c r="A16" s="10" t="s">
        <v>76</v>
      </c>
      <c r="B16" s="435">
        <v>127</v>
      </c>
      <c r="C16" s="435">
        <v>63970</v>
      </c>
      <c r="D16" s="435">
        <v>1</v>
      </c>
      <c r="E16" s="434">
        <v>1561767.4</v>
      </c>
      <c r="F16" s="434">
        <v>1725938.9</v>
      </c>
      <c r="G16" s="434">
        <v>1736344.9</v>
      </c>
    </row>
    <row r="17" spans="1:7" ht="20" customHeight="1" x14ac:dyDescent="0.15">
      <c r="A17" s="626" t="s">
        <v>13</v>
      </c>
      <c r="B17" s="405">
        <f t="shared" ref="B17:G17" si="1">SUM(B13:B16)</f>
        <v>467</v>
      </c>
      <c r="C17" s="405">
        <f t="shared" si="1"/>
        <v>254610</v>
      </c>
      <c r="D17" s="405">
        <f t="shared" si="1"/>
        <v>1</v>
      </c>
      <c r="E17" s="404">
        <f t="shared" si="1"/>
        <v>7505839.5700000003</v>
      </c>
      <c r="F17" s="404">
        <f t="shared" si="1"/>
        <v>8314194.1099999994</v>
      </c>
      <c r="G17" s="404">
        <f t="shared" si="1"/>
        <v>8354140.5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382</v>
      </c>
      <c r="C21" s="435">
        <v>238115</v>
      </c>
      <c r="D21" s="435">
        <v>0</v>
      </c>
      <c r="E21" s="434">
        <v>7009735.9500000002</v>
      </c>
      <c r="F21" s="434">
        <v>7897272.5800000001</v>
      </c>
      <c r="G21" s="434">
        <v>8022361.5800000001</v>
      </c>
    </row>
    <row r="22" spans="1:7" ht="20" customHeight="1" x14ac:dyDescent="0.15">
      <c r="A22" s="10" t="s">
        <v>79</v>
      </c>
      <c r="B22" s="435">
        <v>76</v>
      </c>
      <c r="C22" s="435">
        <v>24514</v>
      </c>
      <c r="D22" s="435">
        <v>230</v>
      </c>
      <c r="E22" s="434">
        <v>316623.59000000003</v>
      </c>
      <c r="F22" s="434">
        <v>328564.78000000003</v>
      </c>
      <c r="G22" s="434">
        <v>371704.78</v>
      </c>
    </row>
    <row r="23" spans="1:7" ht="20" customHeight="1" x14ac:dyDescent="0.15">
      <c r="A23" s="10" t="s">
        <v>80</v>
      </c>
      <c r="B23" s="435">
        <v>130</v>
      </c>
      <c r="C23" s="435">
        <v>74177</v>
      </c>
      <c r="D23" s="435">
        <v>0</v>
      </c>
      <c r="E23" s="434">
        <v>1787492.75</v>
      </c>
      <c r="F23" s="434">
        <v>1998809.36</v>
      </c>
      <c r="G23" s="434">
        <v>2010950.26</v>
      </c>
    </row>
    <row r="24" spans="1:7" ht="20" customHeight="1" x14ac:dyDescent="0.15">
      <c r="A24" s="10" t="s">
        <v>81</v>
      </c>
      <c r="B24" s="435">
        <v>15</v>
      </c>
      <c r="C24" s="435">
        <v>7186</v>
      </c>
      <c r="D24" s="435">
        <v>0</v>
      </c>
      <c r="E24" s="434">
        <v>126295.48</v>
      </c>
      <c r="F24" s="434">
        <v>138534.48000000001</v>
      </c>
      <c r="G24" s="434">
        <v>139891.22</v>
      </c>
    </row>
    <row r="25" spans="1:7" ht="20" customHeight="1" x14ac:dyDescent="0.15">
      <c r="A25" s="626" t="s">
        <v>13</v>
      </c>
      <c r="B25" s="405">
        <f t="shared" ref="B25:G25" si="2">SUM(B21:B24)</f>
        <v>603</v>
      </c>
      <c r="C25" s="405">
        <f t="shared" si="2"/>
        <v>343992</v>
      </c>
      <c r="D25" s="405">
        <f t="shared" si="2"/>
        <v>230</v>
      </c>
      <c r="E25" s="404">
        <f t="shared" si="2"/>
        <v>9240147.7699999996</v>
      </c>
      <c r="F25" s="404">
        <f t="shared" si="2"/>
        <v>10363181.200000001</v>
      </c>
      <c r="G25" s="404">
        <f t="shared" si="2"/>
        <v>10544907.84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19</v>
      </c>
      <c r="C29" s="435">
        <v>8610</v>
      </c>
      <c r="D29" s="435">
        <v>156</v>
      </c>
      <c r="E29" s="434">
        <v>91753.4</v>
      </c>
      <c r="F29" s="434">
        <v>100150.75</v>
      </c>
      <c r="G29" s="434">
        <v>104947.75</v>
      </c>
    </row>
    <row r="30" spans="1:7" ht="20" customHeight="1" x14ac:dyDescent="0.15">
      <c r="A30" s="10" t="s">
        <v>84</v>
      </c>
      <c r="B30" s="435">
        <v>15</v>
      </c>
      <c r="C30" s="435">
        <v>4884</v>
      </c>
      <c r="D30" s="435">
        <v>0</v>
      </c>
      <c r="E30" s="434">
        <v>17702</v>
      </c>
      <c r="F30" s="434">
        <v>17803</v>
      </c>
      <c r="G30" s="434">
        <v>17998</v>
      </c>
    </row>
    <row r="31" spans="1:7" ht="20" customHeight="1" x14ac:dyDescent="0.15">
      <c r="A31" s="10" t="s">
        <v>85</v>
      </c>
      <c r="B31" s="435">
        <v>30</v>
      </c>
      <c r="C31" s="435">
        <v>19904</v>
      </c>
      <c r="D31" s="435">
        <v>0</v>
      </c>
      <c r="E31" s="434">
        <v>291301.46999999997</v>
      </c>
      <c r="F31" s="434">
        <v>331346.34999999998</v>
      </c>
      <c r="G31" s="434">
        <v>336952.45</v>
      </c>
    </row>
    <row r="32" spans="1:7" ht="20" customHeight="1" x14ac:dyDescent="0.15">
      <c r="A32" s="10" t="s">
        <v>86</v>
      </c>
      <c r="B32" s="435">
        <v>394</v>
      </c>
      <c r="C32" s="435">
        <v>148668</v>
      </c>
      <c r="D32" s="435">
        <v>1946</v>
      </c>
      <c r="E32" s="434">
        <v>1422891.86</v>
      </c>
      <c r="F32" s="434">
        <v>1571942</v>
      </c>
      <c r="G32" s="434">
        <v>1704538</v>
      </c>
    </row>
    <row r="33" spans="1:7" ht="20" customHeight="1" x14ac:dyDescent="0.15">
      <c r="A33" s="10" t="s">
        <v>87</v>
      </c>
      <c r="B33" s="435">
        <v>12</v>
      </c>
      <c r="C33" s="435">
        <v>5643</v>
      </c>
      <c r="D33" s="435">
        <v>0</v>
      </c>
      <c r="E33" s="434">
        <v>96080.8</v>
      </c>
      <c r="F33" s="434">
        <v>103038.5</v>
      </c>
      <c r="G33" s="434">
        <v>118116.5</v>
      </c>
    </row>
    <row r="34" spans="1:7" ht="20" customHeight="1" x14ac:dyDescent="0.15">
      <c r="A34" s="10" t="s">
        <v>88</v>
      </c>
      <c r="B34" s="435">
        <v>92</v>
      </c>
      <c r="C34" s="435">
        <v>57894</v>
      </c>
      <c r="D34" s="435">
        <v>0</v>
      </c>
      <c r="E34" s="434">
        <v>1143378.3799999999</v>
      </c>
      <c r="F34" s="434">
        <v>1275328.27</v>
      </c>
      <c r="G34" s="434">
        <v>1293361.93</v>
      </c>
    </row>
    <row r="35" spans="1:7" ht="20" customHeight="1" x14ac:dyDescent="0.15">
      <c r="A35" s="626" t="s">
        <v>13</v>
      </c>
      <c r="B35" s="405">
        <f t="shared" ref="B35:G35" si="3">SUM(B29:B34)</f>
        <v>562</v>
      </c>
      <c r="C35" s="405">
        <f t="shared" si="3"/>
        <v>245603</v>
      </c>
      <c r="D35" s="405">
        <f t="shared" si="3"/>
        <v>2102</v>
      </c>
      <c r="E35" s="404">
        <f t="shared" si="3"/>
        <v>3063107.91</v>
      </c>
      <c r="F35" s="404">
        <f t="shared" si="3"/>
        <v>3399608.87</v>
      </c>
      <c r="G35" s="404">
        <f t="shared" si="3"/>
        <v>3575914.63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15</v>
      </c>
      <c r="C39" s="435">
        <v>3591</v>
      </c>
      <c r="D39" s="435">
        <v>0</v>
      </c>
      <c r="E39" s="434">
        <v>37058.050000000003</v>
      </c>
      <c r="F39" s="434">
        <v>40858.78</v>
      </c>
      <c r="G39" s="434">
        <v>40858.78</v>
      </c>
    </row>
    <row r="40" spans="1:7" ht="20" customHeight="1" x14ac:dyDescent="0.15">
      <c r="A40" s="10" t="s">
        <v>91</v>
      </c>
      <c r="B40" s="435">
        <v>151</v>
      </c>
      <c r="C40" s="435">
        <v>66821</v>
      </c>
      <c r="D40" s="435">
        <v>0</v>
      </c>
      <c r="E40" s="434">
        <v>545509.73</v>
      </c>
      <c r="F40" s="434">
        <v>615318.44999999995</v>
      </c>
      <c r="G40" s="434">
        <v>622674.31000000006</v>
      </c>
    </row>
    <row r="41" spans="1:7" ht="20" customHeight="1" x14ac:dyDescent="0.15">
      <c r="A41" s="626" t="s">
        <v>13</v>
      </c>
      <c r="B41" s="405">
        <f t="shared" ref="B41:G41" si="4">SUM(B39:B40)</f>
        <v>166</v>
      </c>
      <c r="C41" s="405">
        <f t="shared" si="4"/>
        <v>70412</v>
      </c>
      <c r="D41" s="405">
        <f t="shared" si="4"/>
        <v>0</v>
      </c>
      <c r="E41" s="404">
        <f t="shared" si="4"/>
        <v>582567.78</v>
      </c>
      <c r="F41" s="404">
        <f t="shared" si="4"/>
        <v>656177.23</v>
      </c>
      <c r="G41" s="404">
        <f t="shared" si="4"/>
        <v>663533.09000000008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2709</v>
      </c>
      <c r="C43" s="622">
        <f t="shared" si="5"/>
        <v>1491403</v>
      </c>
      <c r="D43" s="622">
        <f t="shared" si="5"/>
        <v>2932</v>
      </c>
      <c r="E43" s="623">
        <f t="shared" si="5"/>
        <v>37217372.269999996</v>
      </c>
      <c r="F43" s="623">
        <f t="shared" si="5"/>
        <v>42203306.659999996</v>
      </c>
      <c r="G43" s="623">
        <f t="shared" si="5"/>
        <v>42863485.710000001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455</v>
      </c>
      <c r="B1" s="676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217</v>
      </c>
      <c r="C5" s="435">
        <v>58753</v>
      </c>
      <c r="D5" s="435">
        <v>180</v>
      </c>
      <c r="E5" s="434">
        <v>989281.4</v>
      </c>
      <c r="F5" s="434">
        <v>1040041.8</v>
      </c>
      <c r="G5" s="434">
        <v>1051023.8</v>
      </c>
    </row>
    <row r="6" spans="1:7" ht="20" customHeight="1" x14ac:dyDescent="0.15">
      <c r="A6" s="10" t="s">
        <v>69</v>
      </c>
      <c r="B6" s="435">
        <v>1319</v>
      </c>
      <c r="C6" s="435">
        <v>441447</v>
      </c>
      <c r="D6" s="435">
        <v>3040</v>
      </c>
      <c r="E6" s="434">
        <v>8668263.6999999993</v>
      </c>
      <c r="F6" s="434">
        <v>9666550.4399999995</v>
      </c>
      <c r="G6" s="434">
        <v>9901807.7300000004</v>
      </c>
    </row>
    <row r="7" spans="1:7" ht="20" customHeight="1" x14ac:dyDescent="0.15">
      <c r="A7" s="10" t="s">
        <v>70</v>
      </c>
      <c r="B7" s="435">
        <v>743</v>
      </c>
      <c r="C7" s="435">
        <v>174455</v>
      </c>
      <c r="D7" s="435">
        <v>2762</v>
      </c>
      <c r="E7" s="434">
        <v>2363225.5</v>
      </c>
      <c r="F7" s="434">
        <v>2450819.7799999998</v>
      </c>
      <c r="G7" s="434">
        <v>2510206.1</v>
      </c>
    </row>
    <row r="8" spans="1:7" ht="20" customHeight="1" x14ac:dyDescent="0.15">
      <c r="A8" s="10" t="s">
        <v>71</v>
      </c>
      <c r="B8" s="435">
        <v>35</v>
      </c>
      <c r="C8" s="435">
        <v>6816</v>
      </c>
      <c r="D8" s="435">
        <v>440</v>
      </c>
      <c r="E8" s="434">
        <v>107987</v>
      </c>
      <c r="F8" s="434">
        <v>115284.1</v>
      </c>
      <c r="G8" s="434">
        <v>148118.6</v>
      </c>
    </row>
    <row r="9" spans="1:7" ht="20" customHeight="1" x14ac:dyDescent="0.15">
      <c r="A9" s="626" t="s">
        <v>13</v>
      </c>
      <c r="B9" s="405">
        <f t="shared" ref="B9:G9" si="0">SUM(B5:B8)</f>
        <v>2314</v>
      </c>
      <c r="C9" s="405">
        <f t="shared" si="0"/>
        <v>681471</v>
      </c>
      <c r="D9" s="405">
        <f t="shared" si="0"/>
        <v>6422</v>
      </c>
      <c r="E9" s="404">
        <f t="shared" si="0"/>
        <v>12128757.6</v>
      </c>
      <c r="F9" s="404">
        <f t="shared" si="0"/>
        <v>13272696.119999999</v>
      </c>
      <c r="G9" s="404">
        <f t="shared" si="0"/>
        <v>13611156.23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1061</v>
      </c>
      <c r="C13" s="435">
        <v>218016</v>
      </c>
      <c r="D13" s="435">
        <v>5547</v>
      </c>
      <c r="E13" s="434">
        <v>2650097.52</v>
      </c>
      <c r="F13" s="434">
        <v>2856551.38</v>
      </c>
      <c r="G13" s="434">
        <v>2956239.26</v>
      </c>
    </row>
    <row r="14" spans="1:7" ht="20" customHeight="1" x14ac:dyDescent="0.15">
      <c r="A14" s="10" t="s">
        <v>74</v>
      </c>
      <c r="B14" s="435">
        <v>227</v>
      </c>
      <c r="C14" s="435">
        <v>71295</v>
      </c>
      <c r="D14" s="435">
        <v>3083</v>
      </c>
      <c r="E14" s="434">
        <v>761756.99</v>
      </c>
      <c r="F14" s="434">
        <v>805932.13</v>
      </c>
      <c r="G14" s="434">
        <v>830830.01</v>
      </c>
    </row>
    <row r="15" spans="1:7" ht="20" customHeight="1" x14ac:dyDescent="0.15">
      <c r="A15" s="10" t="s">
        <v>75</v>
      </c>
      <c r="B15" s="435">
        <v>221</v>
      </c>
      <c r="C15" s="435">
        <v>39532</v>
      </c>
      <c r="D15" s="435">
        <v>50</v>
      </c>
      <c r="E15" s="434">
        <v>439038.32</v>
      </c>
      <c r="F15" s="434">
        <v>476854.5</v>
      </c>
      <c r="G15" s="434">
        <v>504969.54</v>
      </c>
    </row>
    <row r="16" spans="1:7" ht="20" customHeight="1" x14ac:dyDescent="0.15">
      <c r="A16" s="10" t="s">
        <v>76</v>
      </c>
      <c r="B16" s="435">
        <v>608</v>
      </c>
      <c r="C16" s="435">
        <v>192360</v>
      </c>
      <c r="D16" s="435">
        <v>2831</v>
      </c>
      <c r="E16" s="434">
        <v>3507563.52</v>
      </c>
      <c r="F16" s="434">
        <v>3621067.17</v>
      </c>
      <c r="G16" s="434">
        <v>3682025.97</v>
      </c>
    </row>
    <row r="17" spans="1:7" ht="20" customHeight="1" x14ac:dyDescent="0.15">
      <c r="A17" s="626" t="s">
        <v>13</v>
      </c>
      <c r="B17" s="405">
        <f t="shared" ref="B17:G17" si="1">SUM(B13:B16)</f>
        <v>2117</v>
      </c>
      <c r="C17" s="405">
        <f t="shared" si="1"/>
        <v>521203</v>
      </c>
      <c r="D17" s="405">
        <f t="shared" si="1"/>
        <v>11511</v>
      </c>
      <c r="E17" s="404">
        <f t="shared" si="1"/>
        <v>7358456.3499999996</v>
      </c>
      <c r="F17" s="404">
        <f t="shared" si="1"/>
        <v>7760405.1799999997</v>
      </c>
      <c r="G17" s="404">
        <f t="shared" si="1"/>
        <v>7974064.7799999993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706</v>
      </c>
      <c r="C21" s="435">
        <v>158724</v>
      </c>
      <c r="D21" s="435">
        <v>323</v>
      </c>
      <c r="E21" s="434">
        <v>5431926.6399999997</v>
      </c>
      <c r="F21" s="434">
        <v>5586985.6399999997</v>
      </c>
      <c r="G21" s="434">
        <v>5670750.6399999997</v>
      </c>
    </row>
    <row r="22" spans="1:7" ht="20" customHeight="1" x14ac:dyDescent="0.15">
      <c r="A22" s="10" t="s">
        <v>79</v>
      </c>
      <c r="B22" s="435">
        <v>388</v>
      </c>
      <c r="C22" s="435">
        <v>89343</v>
      </c>
      <c r="D22" s="435">
        <v>1473</v>
      </c>
      <c r="E22" s="434">
        <v>1269848.82</v>
      </c>
      <c r="F22" s="434">
        <v>1305100.1399999999</v>
      </c>
      <c r="G22" s="434">
        <v>1377147.54</v>
      </c>
    </row>
    <row r="23" spans="1:7" ht="20" customHeight="1" x14ac:dyDescent="0.15">
      <c r="A23" s="10" t="s">
        <v>80</v>
      </c>
      <c r="B23" s="435">
        <v>1082</v>
      </c>
      <c r="C23" s="435">
        <v>169147</v>
      </c>
      <c r="D23" s="435">
        <v>4720</v>
      </c>
      <c r="E23" s="434">
        <v>2159999.11</v>
      </c>
      <c r="F23" s="434">
        <v>2343955.2599999998</v>
      </c>
      <c r="G23" s="434">
        <v>2392552.27</v>
      </c>
    </row>
    <row r="24" spans="1:7" ht="20" customHeight="1" x14ac:dyDescent="0.15">
      <c r="A24" s="10" t="s">
        <v>81</v>
      </c>
      <c r="B24" s="435">
        <v>196</v>
      </c>
      <c r="C24" s="435">
        <v>45920</v>
      </c>
      <c r="D24" s="435">
        <v>774</v>
      </c>
      <c r="E24" s="434">
        <v>476843.1</v>
      </c>
      <c r="F24" s="434">
        <v>541856.25</v>
      </c>
      <c r="G24" s="434">
        <v>579747.29</v>
      </c>
    </row>
    <row r="25" spans="1:7" ht="20" customHeight="1" x14ac:dyDescent="0.15">
      <c r="A25" s="626" t="s">
        <v>13</v>
      </c>
      <c r="B25" s="405">
        <f t="shared" ref="B25:G25" si="2">SUM(B21:B24)</f>
        <v>2372</v>
      </c>
      <c r="C25" s="405">
        <f t="shared" si="2"/>
        <v>463134</v>
      </c>
      <c r="D25" s="405">
        <f t="shared" si="2"/>
        <v>7290</v>
      </c>
      <c r="E25" s="404">
        <f t="shared" si="2"/>
        <v>9338617.6699999999</v>
      </c>
      <c r="F25" s="404">
        <f t="shared" si="2"/>
        <v>9777897.2899999991</v>
      </c>
      <c r="G25" s="404">
        <f t="shared" si="2"/>
        <v>10020197.739999998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85</v>
      </c>
      <c r="C29" s="435">
        <v>12449</v>
      </c>
      <c r="D29" s="435">
        <v>0</v>
      </c>
      <c r="E29" s="434">
        <v>103779.9</v>
      </c>
      <c r="F29" s="434">
        <v>145124.1</v>
      </c>
      <c r="G29" s="434">
        <v>157301.1</v>
      </c>
    </row>
    <row r="30" spans="1:7" ht="20" customHeight="1" x14ac:dyDescent="0.15">
      <c r="A30" s="10" t="s">
        <v>84</v>
      </c>
      <c r="B30" s="435">
        <v>61</v>
      </c>
      <c r="C30" s="435">
        <v>6665</v>
      </c>
      <c r="D30" s="435">
        <v>100</v>
      </c>
      <c r="E30" s="434">
        <v>55631.98</v>
      </c>
      <c r="F30" s="434">
        <v>60855.41</v>
      </c>
      <c r="G30" s="434">
        <v>69602.97</v>
      </c>
    </row>
    <row r="31" spans="1:7" ht="20" customHeight="1" x14ac:dyDescent="0.15">
      <c r="A31" s="10" t="s">
        <v>85</v>
      </c>
      <c r="B31" s="435">
        <v>71</v>
      </c>
      <c r="C31" s="435">
        <v>15553</v>
      </c>
      <c r="D31" s="435">
        <v>50</v>
      </c>
      <c r="E31" s="434">
        <v>195207.43</v>
      </c>
      <c r="F31" s="434">
        <v>210881.53</v>
      </c>
      <c r="G31" s="434">
        <v>226981.83</v>
      </c>
    </row>
    <row r="32" spans="1:7" ht="20" customHeight="1" x14ac:dyDescent="0.15">
      <c r="A32" s="10" t="s">
        <v>86</v>
      </c>
      <c r="B32" s="435">
        <v>454</v>
      </c>
      <c r="C32" s="435">
        <v>74463</v>
      </c>
      <c r="D32" s="435">
        <v>4689</v>
      </c>
      <c r="E32" s="434">
        <v>922358.5</v>
      </c>
      <c r="F32" s="434">
        <v>1032756.65</v>
      </c>
      <c r="G32" s="434">
        <v>1121391.51</v>
      </c>
    </row>
    <row r="33" spans="1:7" ht="20" customHeight="1" x14ac:dyDescent="0.15">
      <c r="A33" s="10" t="s">
        <v>87</v>
      </c>
      <c r="B33" s="435">
        <v>13</v>
      </c>
      <c r="C33" s="435">
        <v>2710</v>
      </c>
      <c r="D33" s="435">
        <v>0</v>
      </c>
      <c r="E33" s="434">
        <v>14533</v>
      </c>
      <c r="F33" s="434">
        <v>14583.5</v>
      </c>
      <c r="G33" s="434">
        <v>14778.5</v>
      </c>
    </row>
    <row r="34" spans="1:7" ht="20" customHeight="1" x14ac:dyDescent="0.15">
      <c r="A34" s="10" t="s">
        <v>88</v>
      </c>
      <c r="B34" s="435">
        <v>282</v>
      </c>
      <c r="C34" s="435">
        <v>74251</v>
      </c>
      <c r="D34" s="435">
        <v>1061</v>
      </c>
      <c r="E34" s="434">
        <v>698128.05</v>
      </c>
      <c r="F34" s="434">
        <v>739689.05</v>
      </c>
      <c r="G34" s="434">
        <v>764838.11</v>
      </c>
    </row>
    <row r="35" spans="1:7" ht="20" customHeight="1" x14ac:dyDescent="0.15">
      <c r="A35" s="626" t="s">
        <v>13</v>
      </c>
      <c r="B35" s="405">
        <f t="shared" ref="B35:G35" si="3">SUM(B29:B34)</f>
        <v>966</v>
      </c>
      <c r="C35" s="405">
        <f t="shared" si="3"/>
        <v>186091</v>
      </c>
      <c r="D35" s="405">
        <f t="shared" si="3"/>
        <v>5900</v>
      </c>
      <c r="E35" s="404">
        <f t="shared" si="3"/>
        <v>1989638.86</v>
      </c>
      <c r="F35" s="404">
        <f t="shared" si="3"/>
        <v>2203890.2400000002</v>
      </c>
      <c r="G35" s="404">
        <f t="shared" si="3"/>
        <v>2354894.02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253</v>
      </c>
      <c r="C39" s="435">
        <v>72769</v>
      </c>
      <c r="D39" s="435">
        <v>0</v>
      </c>
      <c r="E39" s="434">
        <v>572374.87</v>
      </c>
      <c r="F39" s="434">
        <v>582409.37</v>
      </c>
      <c r="G39" s="434">
        <v>596560.37</v>
      </c>
    </row>
    <row r="40" spans="1:7" ht="20" customHeight="1" x14ac:dyDescent="0.15">
      <c r="A40" s="10" t="s">
        <v>91</v>
      </c>
      <c r="B40" s="435">
        <v>482</v>
      </c>
      <c r="C40" s="435">
        <v>98470</v>
      </c>
      <c r="D40" s="435">
        <v>3692</v>
      </c>
      <c r="E40" s="434">
        <v>807312.41</v>
      </c>
      <c r="F40" s="434">
        <v>866749.9</v>
      </c>
      <c r="G40" s="434">
        <v>940357.4</v>
      </c>
    </row>
    <row r="41" spans="1:7" ht="20" customHeight="1" x14ac:dyDescent="0.15">
      <c r="A41" s="626" t="s">
        <v>13</v>
      </c>
      <c r="B41" s="405">
        <f t="shared" ref="B41:G41" si="4">SUM(B39:B40)</f>
        <v>735</v>
      </c>
      <c r="C41" s="405">
        <f t="shared" si="4"/>
        <v>171239</v>
      </c>
      <c r="D41" s="405">
        <f t="shared" si="4"/>
        <v>3692</v>
      </c>
      <c r="E41" s="404">
        <f t="shared" si="4"/>
        <v>1379687.28</v>
      </c>
      <c r="F41" s="404">
        <f t="shared" si="4"/>
        <v>1449159.27</v>
      </c>
      <c r="G41" s="404">
        <f t="shared" si="4"/>
        <v>1536917.77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8504</v>
      </c>
      <c r="C43" s="622">
        <f t="shared" si="5"/>
        <v>2023138</v>
      </c>
      <c r="D43" s="622">
        <f t="shared" si="5"/>
        <v>34815</v>
      </c>
      <c r="E43" s="623">
        <f t="shared" si="5"/>
        <v>32195157.759999998</v>
      </c>
      <c r="F43" s="623">
        <f t="shared" si="5"/>
        <v>34464048.100000001</v>
      </c>
      <c r="G43" s="623">
        <f t="shared" si="5"/>
        <v>35497230.539999999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456</v>
      </c>
      <c r="B1" s="676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13</v>
      </c>
      <c r="C5" s="435">
        <v>1869</v>
      </c>
      <c r="D5" s="435">
        <v>68</v>
      </c>
      <c r="E5" s="434">
        <v>8959</v>
      </c>
      <c r="F5" s="434">
        <v>9370.7999999999993</v>
      </c>
      <c r="G5" s="434">
        <v>9370.7999999999993</v>
      </c>
    </row>
    <row r="6" spans="1:7" ht="20" customHeight="1" x14ac:dyDescent="0.15">
      <c r="A6" s="10" t="s">
        <v>69</v>
      </c>
      <c r="B6" s="435">
        <v>300</v>
      </c>
      <c r="C6" s="435">
        <v>29963</v>
      </c>
      <c r="D6" s="435">
        <v>1009</v>
      </c>
      <c r="E6" s="434">
        <v>207869</v>
      </c>
      <c r="F6" s="434">
        <v>221373.5</v>
      </c>
      <c r="G6" s="434">
        <v>227760</v>
      </c>
    </row>
    <row r="7" spans="1:7" ht="20" customHeight="1" x14ac:dyDescent="0.15">
      <c r="A7" s="10" t="s">
        <v>70</v>
      </c>
      <c r="B7" s="435">
        <v>87</v>
      </c>
      <c r="C7" s="435">
        <v>8878</v>
      </c>
      <c r="D7" s="435">
        <v>30</v>
      </c>
      <c r="E7" s="434">
        <v>41462.5</v>
      </c>
      <c r="F7" s="434">
        <v>41678.1</v>
      </c>
      <c r="G7" s="434">
        <v>42350.1</v>
      </c>
    </row>
    <row r="8" spans="1:7" ht="20" customHeight="1" x14ac:dyDescent="0.15">
      <c r="A8" s="10" t="s">
        <v>71</v>
      </c>
      <c r="B8" s="435">
        <v>0</v>
      </c>
      <c r="C8" s="435">
        <v>0</v>
      </c>
      <c r="D8" s="435">
        <v>0</v>
      </c>
      <c r="E8" s="434">
        <v>0</v>
      </c>
      <c r="F8" s="434">
        <v>0</v>
      </c>
      <c r="G8" s="434">
        <v>0</v>
      </c>
    </row>
    <row r="9" spans="1:7" ht="20" customHeight="1" x14ac:dyDescent="0.15">
      <c r="A9" s="626" t="s">
        <v>13</v>
      </c>
      <c r="B9" s="405">
        <f t="shared" ref="B9:G9" si="0">SUM(B5:B8)</f>
        <v>400</v>
      </c>
      <c r="C9" s="405">
        <f t="shared" si="0"/>
        <v>40710</v>
      </c>
      <c r="D9" s="405">
        <f t="shared" si="0"/>
        <v>1107</v>
      </c>
      <c r="E9" s="404">
        <f t="shared" si="0"/>
        <v>258290.5</v>
      </c>
      <c r="F9" s="404">
        <f t="shared" si="0"/>
        <v>272422.39999999997</v>
      </c>
      <c r="G9" s="404">
        <f t="shared" si="0"/>
        <v>279480.89999999997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148</v>
      </c>
      <c r="C13" s="435">
        <v>13473</v>
      </c>
      <c r="D13" s="435">
        <v>97</v>
      </c>
      <c r="E13" s="434">
        <v>58577.95</v>
      </c>
      <c r="F13" s="434">
        <v>65022.45</v>
      </c>
      <c r="G13" s="434">
        <v>75368.960000000006</v>
      </c>
    </row>
    <row r="14" spans="1:7" ht="20" customHeight="1" x14ac:dyDescent="0.15">
      <c r="A14" s="10" t="s">
        <v>74</v>
      </c>
      <c r="B14" s="435">
        <v>47</v>
      </c>
      <c r="C14" s="435">
        <v>6417</v>
      </c>
      <c r="D14" s="435">
        <v>0</v>
      </c>
      <c r="E14" s="434">
        <v>24608</v>
      </c>
      <c r="F14" s="434">
        <v>27824.98</v>
      </c>
      <c r="G14" s="434">
        <v>27918.98</v>
      </c>
    </row>
    <row r="15" spans="1:7" ht="20" customHeight="1" x14ac:dyDescent="0.15">
      <c r="A15" s="10" t="s">
        <v>75</v>
      </c>
      <c r="B15" s="435">
        <v>20</v>
      </c>
      <c r="C15" s="435">
        <v>2062</v>
      </c>
      <c r="D15" s="435">
        <v>0</v>
      </c>
      <c r="E15" s="434">
        <v>8447</v>
      </c>
      <c r="F15" s="434">
        <v>8447</v>
      </c>
      <c r="G15" s="434">
        <v>8515</v>
      </c>
    </row>
    <row r="16" spans="1:7" ht="20" customHeight="1" x14ac:dyDescent="0.15">
      <c r="A16" s="10" t="s">
        <v>76</v>
      </c>
      <c r="B16" s="435">
        <v>49</v>
      </c>
      <c r="C16" s="435">
        <v>4943</v>
      </c>
      <c r="D16" s="435">
        <v>0</v>
      </c>
      <c r="E16" s="434">
        <v>19197.5</v>
      </c>
      <c r="F16" s="434">
        <v>38857.74</v>
      </c>
      <c r="G16" s="434">
        <v>38857.74</v>
      </c>
    </row>
    <row r="17" spans="1:7" ht="20" customHeight="1" x14ac:dyDescent="0.15">
      <c r="A17" s="626" t="s">
        <v>13</v>
      </c>
      <c r="B17" s="405">
        <f t="shared" ref="B17:G17" si="1">SUM(B13:B16)</f>
        <v>264</v>
      </c>
      <c r="C17" s="405">
        <f t="shared" si="1"/>
        <v>26895</v>
      </c>
      <c r="D17" s="405">
        <f t="shared" si="1"/>
        <v>97</v>
      </c>
      <c r="E17" s="404">
        <f t="shared" si="1"/>
        <v>110830.45</v>
      </c>
      <c r="F17" s="404">
        <f t="shared" si="1"/>
        <v>140152.16999999998</v>
      </c>
      <c r="G17" s="404">
        <f t="shared" si="1"/>
        <v>150660.68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441</v>
      </c>
      <c r="C21" s="435">
        <v>39029</v>
      </c>
      <c r="D21" s="435">
        <v>0</v>
      </c>
      <c r="E21" s="434">
        <v>269425.09999999998</v>
      </c>
      <c r="F21" s="434">
        <v>269425.09999999998</v>
      </c>
      <c r="G21" s="434">
        <v>274123.59999999998</v>
      </c>
    </row>
    <row r="22" spans="1:7" ht="20" customHeight="1" x14ac:dyDescent="0.15">
      <c r="A22" s="10" t="s">
        <v>79</v>
      </c>
      <c r="B22" s="435">
        <v>79</v>
      </c>
      <c r="C22" s="435">
        <v>9081</v>
      </c>
      <c r="D22" s="435">
        <v>130</v>
      </c>
      <c r="E22" s="434">
        <v>43206</v>
      </c>
      <c r="F22" s="434">
        <v>45449</v>
      </c>
      <c r="G22" s="434">
        <v>45997</v>
      </c>
    </row>
    <row r="23" spans="1:7" ht="20" customHeight="1" x14ac:dyDescent="0.15">
      <c r="A23" s="10" t="s">
        <v>80</v>
      </c>
      <c r="B23" s="435">
        <v>98</v>
      </c>
      <c r="C23" s="435">
        <v>6930</v>
      </c>
      <c r="D23" s="435">
        <v>370</v>
      </c>
      <c r="E23" s="434">
        <v>36005.5</v>
      </c>
      <c r="F23" s="434">
        <v>37523.5</v>
      </c>
      <c r="G23" s="434">
        <v>37523.5</v>
      </c>
    </row>
    <row r="24" spans="1:7" ht="20" customHeight="1" x14ac:dyDescent="0.15">
      <c r="A24" s="10" t="s">
        <v>81</v>
      </c>
      <c r="B24" s="435">
        <v>60</v>
      </c>
      <c r="C24" s="435">
        <v>5733</v>
      </c>
      <c r="D24" s="435">
        <v>0</v>
      </c>
      <c r="E24" s="434">
        <v>27886</v>
      </c>
      <c r="F24" s="434">
        <v>27886</v>
      </c>
      <c r="G24" s="434">
        <v>27928</v>
      </c>
    </row>
    <row r="25" spans="1:7" ht="20" customHeight="1" x14ac:dyDescent="0.15">
      <c r="A25" s="626" t="s">
        <v>13</v>
      </c>
      <c r="B25" s="405">
        <f t="shared" ref="B25:G25" si="2">SUM(B21:B24)</f>
        <v>678</v>
      </c>
      <c r="C25" s="405">
        <f t="shared" si="2"/>
        <v>60773</v>
      </c>
      <c r="D25" s="405">
        <f t="shared" si="2"/>
        <v>500</v>
      </c>
      <c r="E25" s="404">
        <f t="shared" si="2"/>
        <v>376522.6</v>
      </c>
      <c r="F25" s="404">
        <f t="shared" si="2"/>
        <v>380283.6</v>
      </c>
      <c r="G25" s="404">
        <f t="shared" si="2"/>
        <v>385572.1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60</v>
      </c>
      <c r="C29" s="435">
        <v>7841</v>
      </c>
      <c r="D29" s="435">
        <v>0</v>
      </c>
      <c r="E29" s="434">
        <v>30617</v>
      </c>
      <c r="F29" s="434">
        <v>30624</v>
      </c>
      <c r="G29" s="434">
        <v>30638</v>
      </c>
    </row>
    <row r="30" spans="1:7" ht="20" customHeight="1" x14ac:dyDescent="0.15">
      <c r="A30" s="10" t="s">
        <v>84</v>
      </c>
      <c r="B30" s="435">
        <v>10</v>
      </c>
      <c r="C30" s="435">
        <v>644</v>
      </c>
      <c r="D30" s="435">
        <v>0</v>
      </c>
      <c r="E30" s="434">
        <v>3549</v>
      </c>
      <c r="F30" s="434">
        <v>3549</v>
      </c>
      <c r="G30" s="434">
        <v>3549</v>
      </c>
    </row>
    <row r="31" spans="1:7" ht="20" customHeight="1" x14ac:dyDescent="0.15">
      <c r="A31" s="10" t="s">
        <v>85</v>
      </c>
      <c r="B31" s="435">
        <v>7</v>
      </c>
      <c r="C31" s="435">
        <v>445</v>
      </c>
      <c r="D31" s="435">
        <v>0</v>
      </c>
      <c r="E31" s="434">
        <v>2692</v>
      </c>
      <c r="F31" s="434">
        <v>2692</v>
      </c>
      <c r="G31" s="434">
        <v>2692</v>
      </c>
    </row>
    <row r="32" spans="1:7" ht="20" customHeight="1" x14ac:dyDescent="0.15">
      <c r="A32" s="10" t="s">
        <v>86</v>
      </c>
      <c r="B32" s="435">
        <v>98</v>
      </c>
      <c r="C32" s="435">
        <v>8982</v>
      </c>
      <c r="D32" s="435">
        <v>339</v>
      </c>
      <c r="E32" s="434">
        <v>53416.5</v>
      </c>
      <c r="F32" s="434">
        <v>53856</v>
      </c>
      <c r="G32" s="434">
        <v>58056</v>
      </c>
    </row>
    <row r="33" spans="1:7" ht="20" customHeight="1" x14ac:dyDescent="0.15">
      <c r="A33" s="10" t="s">
        <v>87</v>
      </c>
      <c r="B33" s="435">
        <v>0</v>
      </c>
      <c r="C33" s="435">
        <v>0</v>
      </c>
      <c r="D33" s="435">
        <v>0</v>
      </c>
      <c r="E33" s="434">
        <v>0</v>
      </c>
      <c r="F33" s="434">
        <v>0</v>
      </c>
      <c r="G33" s="434">
        <v>0</v>
      </c>
    </row>
    <row r="34" spans="1:7" ht="20" customHeight="1" x14ac:dyDescent="0.15">
      <c r="A34" s="10" t="s">
        <v>88</v>
      </c>
      <c r="B34" s="435">
        <v>185</v>
      </c>
      <c r="C34" s="435">
        <v>14753</v>
      </c>
      <c r="D34" s="435">
        <v>0</v>
      </c>
      <c r="E34" s="434">
        <v>69222</v>
      </c>
      <c r="F34" s="434">
        <v>69536</v>
      </c>
      <c r="G34" s="434">
        <v>69860</v>
      </c>
    </row>
    <row r="35" spans="1:7" ht="20" customHeight="1" x14ac:dyDescent="0.15">
      <c r="A35" s="626" t="s">
        <v>13</v>
      </c>
      <c r="B35" s="405">
        <f t="shared" ref="B35:G35" si="3">SUM(B29:B34)</f>
        <v>360</v>
      </c>
      <c r="C35" s="405">
        <f t="shared" si="3"/>
        <v>32665</v>
      </c>
      <c r="D35" s="405">
        <f t="shared" si="3"/>
        <v>339</v>
      </c>
      <c r="E35" s="404">
        <f t="shared" si="3"/>
        <v>159496.5</v>
      </c>
      <c r="F35" s="404">
        <f t="shared" si="3"/>
        <v>160257</v>
      </c>
      <c r="G35" s="404">
        <f t="shared" si="3"/>
        <v>164795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62</v>
      </c>
      <c r="C39" s="435">
        <v>3549</v>
      </c>
      <c r="D39" s="435">
        <v>116</v>
      </c>
      <c r="E39" s="434">
        <v>15707.7</v>
      </c>
      <c r="F39" s="434">
        <v>16841.7</v>
      </c>
      <c r="G39" s="434">
        <v>16841.7</v>
      </c>
    </row>
    <row r="40" spans="1:7" ht="20" customHeight="1" x14ac:dyDescent="0.15">
      <c r="A40" s="10" t="s">
        <v>91</v>
      </c>
      <c r="B40" s="435">
        <v>806</v>
      </c>
      <c r="C40" s="435">
        <v>36993</v>
      </c>
      <c r="D40" s="435">
        <v>9664</v>
      </c>
      <c r="E40" s="434">
        <v>222339.47</v>
      </c>
      <c r="F40" s="434">
        <v>351888.99</v>
      </c>
      <c r="G40" s="434">
        <v>355217.14</v>
      </c>
    </row>
    <row r="41" spans="1:7" ht="20" customHeight="1" x14ac:dyDescent="0.15">
      <c r="A41" s="626" t="s">
        <v>13</v>
      </c>
      <c r="B41" s="405">
        <f t="shared" ref="B41:G41" si="4">SUM(B39:B40)</f>
        <v>868</v>
      </c>
      <c r="C41" s="405">
        <f t="shared" si="4"/>
        <v>40542</v>
      </c>
      <c r="D41" s="405">
        <f t="shared" si="4"/>
        <v>9780</v>
      </c>
      <c r="E41" s="404">
        <f t="shared" si="4"/>
        <v>238047.17</v>
      </c>
      <c r="F41" s="404">
        <f t="shared" si="4"/>
        <v>368730.69</v>
      </c>
      <c r="G41" s="404">
        <f t="shared" si="4"/>
        <v>372058.84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2570</v>
      </c>
      <c r="C43" s="622">
        <f t="shared" si="5"/>
        <v>201585</v>
      </c>
      <c r="D43" s="622">
        <f t="shared" si="5"/>
        <v>11823</v>
      </c>
      <c r="E43" s="623">
        <f t="shared" si="5"/>
        <v>1143187.22</v>
      </c>
      <c r="F43" s="623">
        <f t="shared" si="5"/>
        <v>1321845.8599999999</v>
      </c>
      <c r="G43" s="623">
        <f t="shared" si="5"/>
        <v>1352567.52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tabColor rgb="FFFF0000"/>
    <pageSetUpPr fitToPage="1"/>
  </sheetPr>
  <dimension ref="A1:P58"/>
  <sheetViews>
    <sheetView tabSelected="1" zoomScaleNormal="100" workbookViewId="0"/>
  </sheetViews>
  <sheetFormatPr baseColWidth="10" defaultColWidth="9.1640625" defaultRowHeight="13.5" customHeight="1" x14ac:dyDescent="0.15"/>
  <cols>
    <col min="1" max="1" width="40.1640625" style="6" customWidth="1"/>
    <col min="2" max="2" width="17.33203125" style="6" bestFit="1" customWidth="1"/>
    <col min="3" max="3" width="12.83203125" style="6" bestFit="1" customWidth="1"/>
    <col min="4" max="4" width="13.83203125" style="6" bestFit="1" customWidth="1"/>
    <col min="5" max="5" width="18.5" style="6" bestFit="1" customWidth="1"/>
    <col min="6" max="6" width="18" style="6" bestFit="1" customWidth="1"/>
    <col min="7" max="7" width="16" style="6" bestFit="1" customWidth="1"/>
    <col min="8" max="11" width="9.1640625" style="6"/>
    <col min="12" max="12" width="11.33203125" style="6" customWidth="1"/>
    <col min="13" max="13" width="9.1640625" style="6"/>
    <col min="14" max="16" width="14.33203125" style="6" customWidth="1"/>
    <col min="17" max="16384" width="9.1640625" style="6"/>
  </cols>
  <sheetData>
    <row r="1" spans="1:16" s="20" customFormat="1" ht="50" customHeight="1" x14ac:dyDescent="0.15">
      <c r="A1" s="634" t="s">
        <v>415</v>
      </c>
      <c r="B1" s="654" t="s">
        <v>235</v>
      </c>
      <c r="C1" s="654"/>
      <c r="D1" s="654"/>
      <c r="E1" s="654"/>
      <c r="F1" s="654"/>
      <c r="G1" s="654"/>
    </row>
    <row r="2" spans="1:16" s="20" customFormat="1" ht="50" customHeight="1" x14ac:dyDescent="0.15">
      <c r="A2" s="24"/>
      <c r="B2" s="18"/>
      <c r="C2" s="18"/>
      <c r="D2" s="18"/>
      <c r="E2" s="18"/>
      <c r="F2" s="18"/>
      <c r="G2" s="18"/>
    </row>
    <row r="3" spans="1:16" s="8" customFormat="1" ht="20" customHeight="1" x14ac:dyDescent="0.15">
      <c r="A3" s="635" t="s">
        <v>3</v>
      </c>
      <c r="B3" s="7"/>
      <c r="C3" s="7"/>
      <c r="D3" s="7"/>
      <c r="E3" s="7"/>
      <c r="F3" s="7"/>
    </row>
    <row r="4" spans="1:16" s="397" customFormat="1" ht="20" customHeight="1" x14ac:dyDescent="0.15">
      <c r="A4" s="625" t="s">
        <v>54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  <c r="I4" s="6"/>
      <c r="J4" s="6"/>
      <c r="K4" s="6"/>
      <c r="L4" s="6"/>
      <c r="M4" s="6"/>
      <c r="N4" s="6"/>
      <c r="O4" s="6"/>
      <c r="P4" s="6"/>
    </row>
    <row r="5" spans="1:16" ht="20" customHeight="1" x14ac:dyDescent="0.15">
      <c r="A5" s="9" t="s">
        <v>12</v>
      </c>
      <c r="B5" s="403">
        <v>3164690</v>
      </c>
      <c r="C5" s="403">
        <v>91687699</v>
      </c>
      <c r="D5" s="403">
        <v>509876</v>
      </c>
      <c r="E5" s="402">
        <v>579498824.34000003</v>
      </c>
      <c r="F5" s="402">
        <v>682410753.08000004</v>
      </c>
      <c r="G5" s="402">
        <v>684292697.45000005</v>
      </c>
    </row>
    <row r="6" spans="1:16" ht="20" customHeight="1" x14ac:dyDescent="0.15">
      <c r="A6" s="400" t="s">
        <v>13</v>
      </c>
      <c r="B6" s="405">
        <f t="shared" ref="B6:G6" si="0">SUM(B5)</f>
        <v>3164690</v>
      </c>
      <c r="C6" s="405">
        <f t="shared" si="0"/>
        <v>91687699</v>
      </c>
      <c r="D6" s="405">
        <f t="shared" si="0"/>
        <v>509876</v>
      </c>
      <c r="E6" s="404">
        <f t="shared" si="0"/>
        <v>579498824.34000003</v>
      </c>
      <c r="F6" s="404">
        <f t="shared" si="0"/>
        <v>682410753.08000004</v>
      </c>
      <c r="G6" s="404">
        <f t="shared" si="0"/>
        <v>684292697.45000005</v>
      </c>
    </row>
    <row r="7" spans="1:16" ht="20" customHeight="1" x14ac:dyDescent="0.15">
      <c r="I7" s="397"/>
      <c r="J7" s="397"/>
      <c r="K7" s="397"/>
      <c r="L7" s="397"/>
      <c r="M7" s="397"/>
      <c r="N7" s="397"/>
      <c r="O7" s="397"/>
      <c r="P7" s="397"/>
    </row>
    <row r="8" spans="1:16" ht="20" customHeight="1" x14ac:dyDescent="0.15">
      <c r="A8" s="636" t="s">
        <v>4</v>
      </c>
      <c r="B8" s="7"/>
      <c r="C8" s="7"/>
      <c r="D8" s="7"/>
      <c r="E8" s="7"/>
      <c r="F8" s="7"/>
    </row>
    <row r="9" spans="1:16" s="397" customFormat="1" ht="20" customHeight="1" x14ac:dyDescent="0.15">
      <c r="A9" s="625" t="s">
        <v>54</v>
      </c>
      <c r="B9" s="624" t="s">
        <v>11</v>
      </c>
      <c r="C9" s="624" t="s">
        <v>2</v>
      </c>
      <c r="D9" s="624" t="s">
        <v>198</v>
      </c>
      <c r="E9" s="624" t="s">
        <v>1</v>
      </c>
      <c r="F9" s="624" t="s">
        <v>0</v>
      </c>
      <c r="G9" s="624" t="s">
        <v>10</v>
      </c>
      <c r="I9" s="6"/>
      <c r="J9" s="6"/>
      <c r="K9" s="6"/>
      <c r="L9" s="6"/>
      <c r="M9" s="6"/>
      <c r="N9" s="6"/>
      <c r="O9" s="6"/>
      <c r="P9" s="6"/>
    </row>
    <row r="10" spans="1:16" ht="20" customHeight="1" x14ac:dyDescent="0.15">
      <c r="A10" s="9" t="s">
        <v>32</v>
      </c>
      <c r="B10" s="403">
        <v>85910</v>
      </c>
      <c r="C10" s="403">
        <v>14581502</v>
      </c>
      <c r="D10" s="403">
        <v>265916</v>
      </c>
      <c r="E10" s="402">
        <v>197244016.19999999</v>
      </c>
      <c r="F10" s="402">
        <v>224119318.46000001</v>
      </c>
      <c r="G10" s="402">
        <v>231257201.52000001</v>
      </c>
    </row>
    <row r="11" spans="1:16" ht="20" customHeight="1" x14ac:dyDescent="0.15">
      <c r="A11" s="9" t="s">
        <v>33</v>
      </c>
      <c r="B11" s="403">
        <v>3714</v>
      </c>
      <c r="C11" s="403">
        <v>2395429</v>
      </c>
      <c r="D11" s="403">
        <v>25845</v>
      </c>
      <c r="E11" s="402">
        <v>106669469.52</v>
      </c>
      <c r="F11" s="402">
        <v>111823956.34</v>
      </c>
      <c r="G11" s="402">
        <v>114948424.34999999</v>
      </c>
    </row>
    <row r="12" spans="1:16" ht="20" customHeight="1" x14ac:dyDescent="0.15">
      <c r="A12" s="9" t="s">
        <v>34</v>
      </c>
      <c r="B12" s="403">
        <v>2709</v>
      </c>
      <c r="C12" s="403">
        <v>1491403</v>
      </c>
      <c r="D12" s="403">
        <v>2932</v>
      </c>
      <c r="E12" s="402">
        <v>37217372.270000003</v>
      </c>
      <c r="F12" s="402">
        <v>42203306.659999996</v>
      </c>
      <c r="G12" s="402">
        <v>42863485.710000001</v>
      </c>
    </row>
    <row r="13" spans="1:16" ht="20" customHeight="1" x14ac:dyDescent="0.15">
      <c r="A13" s="9" t="s">
        <v>35</v>
      </c>
      <c r="B13" s="403">
        <v>8504</v>
      </c>
      <c r="C13" s="403">
        <v>2023138</v>
      </c>
      <c r="D13" s="403">
        <v>34815</v>
      </c>
      <c r="E13" s="402">
        <v>32195157.760000002</v>
      </c>
      <c r="F13" s="402">
        <v>34464048.100000001</v>
      </c>
      <c r="G13" s="402">
        <v>35497230.539999999</v>
      </c>
    </row>
    <row r="14" spans="1:16" ht="20" customHeight="1" x14ac:dyDescent="0.15">
      <c r="A14" s="9" t="s">
        <v>36</v>
      </c>
      <c r="B14" s="403">
        <v>2570</v>
      </c>
      <c r="C14" s="403">
        <v>201585</v>
      </c>
      <c r="D14" s="403">
        <v>11823</v>
      </c>
      <c r="E14" s="402">
        <v>1143187.22</v>
      </c>
      <c r="F14" s="402">
        <v>1321845.8600000001</v>
      </c>
      <c r="G14" s="402">
        <v>1352567.52</v>
      </c>
    </row>
    <row r="15" spans="1:16" ht="20" customHeight="1" x14ac:dyDescent="0.15">
      <c r="A15" s="9" t="s">
        <v>37</v>
      </c>
      <c r="B15" s="403">
        <v>16801</v>
      </c>
      <c r="C15" s="403">
        <v>1177164</v>
      </c>
      <c r="D15" s="403">
        <v>866070</v>
      </c>
      <c r="E15" s="402">
        <v>15435858.310000001</v>
      </c>
      <c r="F15" s="402">
        <v>37341415.979999997</v>
      </c>
      <c r="G15" s="402">
        <v>38027308.630000003</v>
      </c>
    </row>
    <row r="16" spans="1:16" ht="20" customHeight="1" x14ac:dyDescent="0.15">
      <c r="A16" s="9" t="s">
        <v>27</v>
      </c>
      <c r="B16" s="403">
        <v>15598</v>
      </c>
      <c r="C16" s="403">
        <v>821403</v>
      </c>
      <c r="D16" s="403">
        <v>5034</v>
      </c>
      <c r="E16" s="402">
        <v>8316507.7000000002</v>
      </c>
      <c r="F16" s="402">
        <v>8683261.9600000009</v>
      </c>
      <c r="G16" s="402">
        <v>8826006.9700000007</v>
      </c>
    </row>
    <row r="17" spans="1:16" ht="20" customHeight="1" x14ac:dyDescent="0.15">
      <c r="A17" s="400" t="s">
        <v>13</v>
      </c>
      <c r="B17" s="405">
        <f t="shared" ref="B17:G17" si="1">SUM(B10:B16)</f>
        <v>135806</v>
      </c>
      <c r="C17" s="405">
        <f t="shared" si="1"/>
        <v>22691624</v>
      </c>
      <c r="D17" s="405">
        <f t="shared" si="1"/>
        <v>1212435</v>
      </c>
      <c r="E17" s="404">
        <f t="shared" si="1"/>
        <v>398221568.97999996</v>
      </c>
      <c r="F17" s="404">
        <f t="shared" si="1"/>
        <v>459957153.36000007</v>
      </c>
      <c r="G17" s="404">
        <f t="shared" si="1"/>
        <v>472772225.24000001</v>
      </c>
    </row>
    <row r="18" spans="1:16" ht="20" customHeight="1" x14ac:dyDescent="0.15">
      <c r="I18" s="397"/>
      <c r="J18" s="397"/>
      <c r="K18" s="397"/>
      <c r="L18" s="397"/>
      <c r="M18" s="397"/>
      <c r="N18" s="397"/>
      <c r="O18" s="397"/>
      <c r="P18" s="397"/>
    </row>
    <row r="19" spans="1:16" ht="20" customHeight="1" x14ac:dyDescent="0.15">
      <c r="A19" s="637" t="s">
        <v>5</v>
      </c>
      <c r="B19" s="7"/>
      <c r="C19" s="7"/>
      <c r="D19" s="7"/>
      <c r="E19" s="7"/>
      <c r="F19" s="7"/>
    </row>
    <row r="20" spans="1:16" s="397" customFormat="1" ht="20" customHeight="1" x14ac:dyDescent="0.15">
      <c r="A20" s="625" t="s">
        <v>54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  <c r="I20" s="6"/>
      <c r="J20" s="6"/>
      <c r="K20" s="6"/>
      <c r="L20" s="6"/>
      <c r="M20" s="6"/>
      <c r="N20" s="6"/>
      <c r="O20" s="6"/>
      <c r="P20" s="6"/>
    </row>
    <row r="21" spans="1:16" ht="20" customHeight="1" x14ac:dyDescent="0.15">
      <c r="A21" s="9" t="s">
        <v>38</v>
      </c>
      <c r="B21" s="403">
        <v>17469</v>
      </c>
      <c r="C21" s="403">
        <v>3385523</v>
      </c>
      <c r="D21" s="403">
        <v>37165</v>
      </c>
      <c r="E21" s="402">
        <v>49180091.280000001</v>
      </c>
      <c r="F21" s="402">
        <v>52991486.829999998</v>
      </c>
      <c r="G21" s="402">
        <v>57545189.520000003</v>
      </c>
    </row>
    <row r="22" spans="1:16" ht="20" customHeight="1" x14ac:dyDescent="0.15">
      <c r="A22" s="9" t="s">
        <v>39</v>
      </c>
      <c r="B22" s="403">
        <v>17945</v>
      </c>
      <c r="C22" s="403">
        <v>10596056</v>
      </c>
      <c r="D22" s="403">
        <v>790269</v>
      </c>
      <c r="E22" s="402">
        <v>365458517.49000001</v>
      </c>
      <c r="F22" s="402">
        <v>430907118.91000003</v>
      </c>
      <c r="G22" s="402">
        <v>443316903.99000001</v>
      </c>
    </row>
    <row r="23" spans="1:16" ht="20" customHeight="1" x14ac:dyDescent="0.15">
      <c r="A23" s="9" t="s">
        <v>28</v>
      </c>
      <c r="B23" s="403">
        <v>4690</v>
      </c>
      <c r="C23" s="403">
        <v>587874</v>
      </c>
      <c r="D23" s="403">
        <v>110403</v>
      </c>
      <c r="E23" s="402">
        <v>8742424.3699999992</v>
      </c>
      <c r="F23" s="402">
        <v>11181760.58</v>
      </c>
      <c r="G23" s="402">
        <v>12866748.789999999</v>
      </c>
    </row>
    <row r="24" spans="1:16" ht="20" customHeight="1" x14ac:dyDescent="0.15">
      <c r="A24" s="400" t="s">
        <v>13</v>
      </c>
      <c r="B24" s="405">
        <f t="shared" ref="B24:G24" si="2">SUM(B21:B23)</f>
        <v>40104</v>
      </c>
      <c r="C24" s="405">
        <f t="shared" si="2"/>
        <v>14569453</v>
      </c>
      <c r="D24" s="405">
        <f t="shared" si="2"/>
        <v>937837</v>
      </c>
      <c r="E24" s="404">
        <f t="shared" si="2"/>
        <v>423381033.13999999</v>
      </c>
      <c r="F24" s="404">
        <f t="shared" si="2"/>
        <v>495080366.31999999</v>
      </c>
      <c r="G24" s="404">
        <f t="shared" si="2"/>
        <v>513728842.30000001</v>
      </c>
    </row>
    <row r="25" spans="1:16" ht="20" customHeight="1" x14ac:dyDescent="0.15">
      <c r="I25" s="399"/>
      <c r="J25" s="399"/>
      <c r="K25" s="399"/>
      <c r="L25" s="399"/>
      <c r="M25" s="399"/>
      <c r="N25" s="399"/>
      <c r="O25" s="399"/>
      <c r="P25" s="399"/>
    </row>
    <row r="26" spans="1:16" ht="20" customHeight="1" x14ac:dyDescent="0.15">
      <c r="A26" s="638" t="s">
        <v>6</v>
      </c>
      <c r="B26" s="7"/>
      <c r="C26" s="7"/>
      <c r="D26" s="7"/>
      <c r="E26" s="7"/>
      <c r="F26" s="7"/>
    </row>
    <row r="27" spans="1:16" s="399" customFormat="1" ht="20" customHeight="1" x14ac:dyDescent="0.15">
      <c r="A27" s="625" t="s">
        <v>54</v>
      </c>
      <c r="B27" s="624" t="s">
        <v>11</v>
      </c>
      <c r="C27" s="624" t="s">
        <v>2</v>
      </c>
      <c r="D27" s="624" t="s">
        <v>198</v>
      </c>
      <c r="E27" s="624" t="s">
        <v>1</v>
      </c>
      <c r="F27" s="624" t="s">
        <v>0</v>
      </c>
      <c r="G27" s="624" t="s">
        <v>10</v>
      </c>
      <c r="I27" s="6"/>
      <c r="J27" s="6"/>
      <c r="K27" s="6"/>
      <c r="L27" s="6"/>
      <c r="M27" s="6"/>
      <c r="N27" s="6"/>
      <c r="O27" s="6"/>
      <c r="P27" s="6"/>
    </row>
    <row r="28" spans="1:16" ht="20" customHeight="1" x14ac:dyDescent="0.15">
      <c r="A28" s="9" t="s">
        <v>40</v>
      </c>
      <c r="B28" s="403">
        <v>104372</v>
      </c>
      <c r="C28" s="403">
        <v>23447402</v>
      </c>
      <c r="D28" s="403">
        <v>59755</v>
      </c>
      <c r="E28" s="402">
        <v>383627529.41000003</v>
      </c>
      <c r="F28" s="402">
        <v>850929715.19000006</v>
      </c>
      <c r="G28" s="402">
        <v>2373742512.9099998</v>
      </c>
    </row>
    <row r="29" spans="1:16" ht="20" customHeight="1" x14ac:dyDescent="0.15">
      <c r="A29" s="9" t="s">
        <v>41</v>
      </c>
      <c r="B29" s="403">
        <v>13118</v>
      </c>
      <c r="C29" s="403">
        <v>4321736</v>
      </c>
      <c r="D29" s="403">
        <v>11160</v>
      </c>
      <c r="E29" s="402">
        <v>46713542.07</v>
      </c>
      <c r="F29" s="402">
        <v>67631352.420000002</v>
      </c>
      <c r="G29" s="402">
        <v>280525918.25999999</v>
      </c>
    </row>
    <row r="30" spans="1:16" ht="20" customHeight="1" x14ac:dyDescent="0.15">
      <c r="A30" s="9" t="s">
        <v>42</v>
      </c>
      <c r="B30" s="403">
        <v>6975</v>
      </c>
      <c r="C30" s="403">
        <v>1211127</v>
      </c>
      <c r="D30" s="403">
        <v>2846</v>
      </c>
      <c r="E30" s="402">
        <v>44674415.780000001</v>
      </c>
      <c r="F30" s="402">
        <v>83479936.810000002</v>
      </c>
      <c r="G30" s="402">
        <v>197911186.61000001</v>
      </c>
    </row>
    <row r="31" spans="1:16" ht="20" customHeight="1" x14ac:dyDescent="0.15">
      <c r="A31" s="9" t="s">
        <v>43</v>
      </c>
      <c r="B31" s="403">
        <v>9773</v>
      </c>
      <c r="C31" s="403">
        <v>1499700</v>
      </c>
      <c r="D31" s="403">
        <v>27116</v>
      </c>
      <c r="E31" s="402">
        <v>18704440.379999999</v>
      </c>
      <c r="F31" s="402">
        <v>42735589.149999999</v>
      </c>
      <c r="G31" s="402">
        <v>90720647.659999996</v>
      </c>
    </row>
    <row r="32" spans="1:16" ht="20" customHeight="1" x14ac:dyDescent="0.15">
      <c r="A32" s="400" t="s">
        <v>13</v>
      </c>
      <c r="B32" s="405">
        <f t="shared" ref="B32:G32" si="3">SUM(B28:B31)</f>
        <v>134238</v>
      </c>
      <c r="C32" s="405">
        <f t="shared" si="3"/>
        <v>30479965</v>
      </c>
      <c r="D32" s="405">
        <f t="shared" si="3"/>
        <v>100877</v>
      </c>
      <c r="E32" s="404">
        <f t="shared" si="3"/>
        <v>493719927.63999999</v>
      </c>
      <c r="F32" s="404">
        <f t="shared" si="3"/>
        <v>1044776593.5700001</v>
      </c>
      <c r="G32" s="404">
        <f t="shared" si="3"/>
        <v>2942900265.4400001</v>
      </c>
    </row>
    <row r="33" spans="1:7" ht="20" customHeight="1" x14ac:dyDescent="0.15"/>
    <row r="34" spans="1:7" ht="20" customHeight="1" x14ac:dyDescent="0.15">
      <c r="A34" s="639" t="s">
        <v>55</v>
      </c>
      <c r="B34" s="7"/>
      <c r="C34" s="7"/>
      <c r="D34" s="7"/>
      <c r="E34" s="7"/>
      <c r="F34" s="7"/>
    </row>
    <row r="35" spans="1:7" ht="20" customHeight="1" x14ac:dyDescent="0.15">
      <c r="A35" s="625" t="s">
        <v>54</v>
      </c>
      <c r="B35" s="624" t="s">
        <v>11</v>
      </c>
      <c r="C35" s="624" t="s">
        <v>2</v>
      </c>
      <c r="D35" s="624" t="s">
        <v>198</v>
      </c>
      <c r="E35" s="624" t="s">
        <v>1</v>
      </c>
      <c r="F35" s="624" t="s">
        <v>0</v>
      </c>
      <c r="G35" s="624" t="s">
        <v>10</v>
      </c>
    </row>
    <row r="36" spans="1:7" ht="20" customHeight="1" x14ac:dyDescent="0.15">
      <c r="A36" s="9" t="s">
        <v>44</v>
      </c>
      <c r="B36" s="403">
        <v>308245</v>
      </c>
      <c r="C36" s="403">
        <v>24182198</v>
      </c>
      <c r="D36" s="403">
        <v>18934767</v>
      </c>
      <c r="E36" s="402">
        <v>240035270.19</v>
      </c>
      <c r="F36" s="402">
        <v>721436717.89999998</v>
      </c>
      <c r="G36" s="402">
        <v>730231695.75</v>
      </c>
    </row>
    <row r="37" spans="1:7" ht="20" customHeight="1" x14ac:dyDescent="0.15">
      <c r="A37" s="9" t="s">
        <v>29</v>
      </c>
      <c r="B37" s="403">
        <v>379402</v>
      </c>
      <c r="C37" s="403">
        <v>516272</v>
      </c>
      <c r="D37" s="403">
        <v>24454590</v>
      </c>
      <c r="E37" s="402">
        <v>6580636.1299999999</v>
      </c>
      <c r="F37" s="402">
        <v>346183045.49000001</v>
      </c>
      <c r="G37" s="402">
        <v>347419148.85000002</v>
      </c>
    </row>
    <row r="38" spans="1:7" ht="20" customHeight="1" x14ac:dyDescent="0.15">
      <c r="A38" s="400" t="s">
        <v>13</v>
      </c>
      <c r="B38" s="405">
        <f t="shared" ref="B38:G38" si="4">SUM(B36:B37)</f>
        <v>687647</v>
      </c>
      <c r="C38" s="405">
        <f t="shared" si="4"/>
        <v>24698470</v>
      </c>
      <c r="D38" s="405">
        <f t="shared" si="4"/>
        <v>43389357</v>
      </c>
      <c r="E38" s="404">
        <f t="shared" si="4"/>
        <v>246615906.31999999</v>
      </c>
      <c r="F38" s="404">
        <f t="shared" si="4"/>
        <v>1067619763.39</v>
      </c>
      <c r="G38" s="404">
        <f t="shared" si="4"/>
        <v>1077650844.5999999</v>
      </c>
    </row>
    <row r="39" spans="1:7" ht="20" customHeight="1" x14ac:dyDescent="0.15"/>
    <row r="40" spans="1:7" ht="20" customHeight="1" x14ac:dyDescent="0.15">
      <c r="A40" s="640" t="s">
        <v>7</v>
      </c>
      <c r="B40" s="7"/>
      <c r="C40" s="7"/>
      <c r="D40" s="7"/>
      <c r="E40" s="7"/>
      <c r="F40" s="7"/>
    </row>
    <row r="41" spans="1:7" ht="20" customHeight="1" x14ac:dyDescent="0.15">
      <c r="A41" s="625" t="s">
        <v>54</v>
      </c>
      <c r="B41" s="624" t="s">
        <v>11</v>
      </c>
      <c r="C41" s="624" t="s">
        <v>2</v>
      </c>
      <c r="D41" s="624" t="s">
        <v>198</v>
      </c>
      <c r="E41" s="624" t="s">
        <v>1</v>
      </c>
      <c r="F41" s="624" t="s">
        <v>0</v>
      </c>
      <c r="G41" s="624" t="s">
        <v>10</v>
      </c>
    </row>
    <row r="42" spans="1:7" ht="20" customHeight="1" x14ac:dyDescent="0.15">
      <c r="A42" s="9" t="s">
        <v>30</v>
      </c>
      <c r="B42" s="403">
        <v>7132</v>
      </c>
      <c r="C42" s="403">
        <v>725871</v>
      </c>
      <c r="D42" s="403">
        <v>63165</v>
      </c>
      <c r="E42" s="402">
        <v>9279986.1999999993</v>
      </c>
      <c r="F42" s="402">
        <v>17693905</v>
      </c>
      <c r="G42" s="402">
        <v>17696641</v>
      </c>
    </row>
    <row r="43" spans="1:7" ht="20" customHeight="1" x14ac:dyDescent="0.15">
      <c r="A43" s="9" t="s">
        <v>45</v>
      </c>
      <c r="B43" s="403">
        <v>19318</v>
      </c>
      <c r="C43" s="403">
        <v>17604052</v>
      </c>
      <c r="D43" s="403">
        <v>83815</v>
      </c>
      <c r="E43" s="402">
        <v>260720632.00999999</v>
      </c>
      <c r="F43" s="402">
        <v>378628070.91000003</v>
      </c>
      <c r="G43" s="402">
        <v>380272547.43000001</v>
      </c>
    </row>
    <row r="44" spans="1:7" ht="20" customHeight="1" x14ac:dyDescent="0.15">
      <c r="A44" s="400" t="s">
        <v>13</v>
      </c>
      <c r="B44" s="405">
        <f t="shared" ref="B44:G44" si="5">SUM(B42:B43)</f>
        <v>26450</v>
      </c>
      <c r="C44" s="405">
        <f t="shared" si="5"/>
        <v>18329923</v>
      </c>
      <c r="D44" s="405">
        <f t="shared" si="5"/>
        <v>146980</v>
      </c>
      <c r="E44" s="404">
        <f t="shared" si="5"/>
        <v>270000618.20999998</v>
      </c>
      <c r="F44" s="404">
        <f t="shared" si="5"/>
        <v>396321975.91000003</v>
      </c>
      <c r="G44" s="404">
        <f t="shared" si="5"/>
        <v>397969188.43000001</v>
      </c>
    </row>
    <row r="45" spans="1:7" ht="20" customHeight="1" x14ac:dyDescent="0.15"/>
    <row r="46" spans="1:7" ht="20" customHeight="1" x14ac:dyDescent="0.15">
      <c r="A46" s="641" t="s">
        <v>8</v>
      </c>
      <c r="B46" s="7"/>
      <c r="C46" s="7"/>
      <c r="D46" s="7"/>
      <c r="E46" s="7"/>
      <c r="F46" s="7"/>
    </row>
    <row r="47" spans="1:7" ht="20" customHeight="1" x14ac:dyDescent="0.15">
      <c r="A47" s="625" t="s">
        <v>54</v>
      </c>
      <c r="B47" s="624" t="s">
        <v>11</v>
      </c>
      <c r="C47" s="624" t="s">
        <v>2</v>
      </c>
      <c r="D47" s="624" t="s">
        <v>198</v>
      </c>
      <c r="E47" s="624" t="s">
        <v>1</v>
      </c>
      <c r="F47" s="624" t="s">
        <v>0</v>
      </c>
      <c r="G47" s="624" t="s">
        <v>10</v>
      </c>
    </row>
    <row r="48" spans="1:7" ht="20" customHeight="1" x14ac:dyDescent="0.15">
      <c r="A48" s="9" t="s">
        <v>266</v>
      </c>
      <c r="B48" s="403">
        <v>4369</v>
      </c>
      <c r="C48" s="403">
        <v>13142858</v>
      </c>
      <c r="D48" s="403">
        <v>127804</v>
      </c>
      <c r="E48" s="402">
        <v>79525509.950000003</v>
      </c>
      <c r="F48" s="402">
        <v>399563218.16000003</v>
      </c>
      <c r="G48" s="402">
        <v>420000104.94999999</v>
      </c>
    </row>
    <row r="49" spans="1:7" ht="20" customHeight="1" x14ac:dyDescent="0.15">
      <c r="A49" s="9" t="s">
        <v>267</v>
      </c>
      <c r="B49" s="403">
        <v>71499</v>
      </c>
      <c r="C49" s="403">
        <v>15320315</v>
      </c>
      <c r="D49" s="403">
        <v>216818</v>
      </c>
      <c r="E49" s="402">
        <v>126558757.09</v>
      </c>
      <c r="F49" s="402">
        <v>145814165.31</v>
      </c>
      <c r="G49" s="402">
        <v>166564171.36000001</v>
      </c>
    </row>
    <row r="50" spans="1:7" ht="20" customHeight="1" x14ac:dyDescent="0.15">
      <c r="A50" s="400" t="s">
        <v>13</v>
      </c>
      <c r="B50" s="405">
        <f t="shared" ref="B50:G50" si="6">SUM(B48:B49)</f>
        <v>75868</v>
      </c>
      <c r="C50" s="405">
        <f t="shared" si="6"/>
        <v>28463173</v>
      </c>
      <c r="D50" s="405">
        <f t="shared" si="6"/>
        <v>344622</v>
      </c>
      <c r="E50" s="404">
        <f t="shared" si="6"/>
        <v>206084267.04000002</v>
      </c>
      <c r="F50" s="404">
        <f t="shared" si="6"/>
        <v>545377383.47000003</v>
      </c>
      <c r="G50" s="404">
        <f t="shared" si="6"/>
        <v>586564276.30999994</v>
      </c>
    </row>
    <row r="51" spans="1:7" ht="20" customHeight="1" x14ac:dyDescent="0.15"/>
    <row r="52" spans="1:7" ht="20" customHeight="1" x14ac:dyDescent="0.15">
      <c r="A52" s="642" t="s">
        <v>9</v>
      </c>
      <c r="B52" s="7"/>
      <c r="C52" s="7"/>
      <c r="D52" s="7"/>
      <c r="E52" s="7"/>
      <c r="F52" s="7"/>
    </row>
    <row r="53" spans="1:7" ht="20" customHeight="1" x14ac:dyDescent="0.15">
      <c r="A53" s="625" t="s">
        <v>54</v>
      </c>
      <c r="B53" s="624" t="s">
        <v>11</v>
      </c>
      <c r="C53" s="624" t="s">
        <v>2</v>
      </c>
      <c r="D53" s="624" t="s">
        <v>198</v>
      </c>
      <c r="E53" s="624" t="s">
        <v>1</v>
      </c>
      <c r="F53" s="624" t="s">
        <v>0</v>
      </c>
      <c r="G53" s="624" t="s">
        <v>10</v>
      </c>
    </row>
    <row r="54" spans="1:7" ht="20" customHeight="1" x14ac:dyDescent="0.15">
      <c r="A54" s="9" t="s">
        <v>31</v>
      </c>
      <c r="B54" s="403">
        <v>51714</v>
      </c>
      <c r="C54" s="403">
        <v>1909966</v>
      </c>
      <c r="D54" s="403">
        <v>13956337</v>
      </c>
      <c r="E54" s="402">
        <v>16525973.439999999</v>
      </c>
      <c r="F54" s="402">
        <v>159324857.93000001</v>
      </c>
      <c r="G54" s="402">
        <v>178998209</v>
      </c>
    </row>
    <row r="55" spans="1:7" ht="20" customHeight="1" x14ac:dyDescent="0.15">
      <c r="A55" s="400" t="s">
        <v>13</v>
      </c>
      <c r="B55" s="405">
        <v>51714</v>
      </c>
      <c r="C55" s="405">
        <v>1909966</v>
      </c>
      <c r="D55" s="405">
        <v>13956337</v>
      </c>
      <c r="E55" s="404">
        <v>16525973.439999999</v>
      </c>
      <c r="F55" s="404">
        <v>159324857.93000001</v>
      </c>
      <c r="G55" s="404">
        <v>178998209</v>
      </c>
    </row>
    <row r="56" spans="1:7" ht="20" customHeight="1" thickBot="1" x14ac:dyDescent="0.2"/>
    <row r="57" spans="1:7" ht="20" customHeight="1" thickTop="1" thickBot="1" x14ac:dyDescent="0.2">
      <c r="A57" s="401" t="s">
        <v>53</v>
      </c>
      <c r="B57" s="407">
        <f t="shared" ref="B57:G57" si="7">B6+B17+B24+B32+B38+B44+B50+B55</f>
        <v>4316517</v>
      </c>
      <c r="C57" s="407">
        <f t="shared" si="7"/>
        <v>232830273</v>
      </c>
      <c r="D57" s="407">
        <f t="shared" si="7"/>
        <v>60598321</v>
      </c>
      <c r="E57" s="406">
        <f t="shared" si="7"/>
        <v>2634048119.1099997</v>
      </c>
      <c r="F57" s="406">
        <f t="shared" si="7"/>
        <v>4850868847.0299997</v>
      </c>
      <c r="G57" s="408">
        <f t="shared" si="7"/>
        <v>6854876548.7700005</v>
      </c>
    </row>
    <row r="58" spans="1:7" ht="13.5" customHeight="1" thickTop="1" x14ac:dyDescent="0.15"/>
  </sheetData>
  <mergeCells count="1">
    <mergeCell ref="B1:G1"/>
  </mergeCells>
  <phoneticPr fontId="6" type="noConversion"/>
  <printOptions horizontalCentered="1" verticalCentered="1"/>
  <pageMargins left="3.937007874015748E-2" right="3.937007874015748E-2" top="3.937007874015748E-2" bottom="3.937007874015748E-2" header="0.27559055118110237" footer="0.51181102362204722"/>
  <pageSetup paperSize="9" scale="83" orientation="portrait"/>
  <headerFooter alignWithMargins="0"/>
  <rowBreaks count="1" manualBreakCount="1">
    <brk id="44" max="16383" man="1"/>
  </row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457</v>
      </c>
      <c r="B1" s="676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800</v>
      </c>
      <c r="C5" s="435">
        <v>21547</v>
      </c>
      <c r="D5" s="435">
        <v>9632</v>
      </c>
      <c r="E5" s="434">
        <v>338837.4</v>
      </c>
      <c r="F5" s="434">
        <v>772905.5</v>
      </c>
      <c r="G5" s="434">
        <v>782922.5</v>
      </c>
    </row>
    <row r="6" spans="1:7" ht="20" customHeight="1" x14ac:dyDescent="0.15">
      <c r="A6" s="10" t="s">
        <v>69</v>
      </c>
      <c r="B6" s="435">
        <v>2917</v>
      </c>
      <c r="C6" s="435">
        <v>133456</v>
      </c>
      <c r="D6" s="435">
        <v>46549</v>
      </c>
      <c r="E6" s="434">
        <v>2574588.12</v>
      </c>
      <c r="F6" s="434">
        <v>8334485.9400000004</v>
      </c>
      <c r="G6" s="434">
        <v>8436208.9700000007</v>
      </c>
    </row>
    <row r="7" spans="1:7" ht="20" customHeight="1" x14ac:dyDescent="0.15">
      <c r="A7" s="10" t="s">
        <v>70</v>
      </c>
      <c r="B7" s="435">
        <v>1940</v>
      </c>
      <c r="C7" s="435">
        <v>130680</v>
      </c>
      <c r="D7" s="435">
        <v>14571</v>
      </c>
      <c r="E7" s="434">
        <v>2132102.5499999998</v>
      </c>
      <c r="F7" s="434">
        <v>3463650.69</v>
      </c>
      <c r="G7" s="434">
        <v>3587956.95</v>
      </c>
    </row>
    <row r="8" spans="1:7" ht="20" customHeight="1" x14ac:dyDescent="0.15">
      <c r="A8" s="10" t="s">
        <v>71</v>
      </c>
      <c r="B8" s="435">
        <v>17</v>
      </c>
      <c r="C8" s="435">
        <v>5521</v>
      </c>
      <c r="D8" s="435">
        <v>145</v>
      </c>
      <c r="E8" s="434">
        <v>153286</v>
      </c>
      <c r="F8" s="434">
        <v>158711.79999999999</v>
      </c>
      <c r="G8" s="434">
        <v>159397.63</v>
      </c>
    </row>
    <row r="9" spans="1:7" ht="20" customHeight="1" x14ac:dyDescent="0.15">
      <c r="A9" s="626" t="s">
        <v>13</v>
      </c>
      <c r="B9" s="405">
        <f t="shared" ref="B9:G9" si="0">SUM(B5:B8)</f>
        <v>5674</v>
      </c>
      <c r="C9" s="405">
        <f t="shared" si="0"/>
        <v>291204</v>
      </c>
      <c r="D9" s="405">
        <f t="shared" si="0"/>
        <v>70897</v>
      </c>
      <c r="E9" s="404">
        <f t="shared" si="0"/>
        <v>5198814.07</v>
      </c>
      <c r="F9" s="404">
        <f t="shared" si="0"/>
        <v>12729753.930000002</v>
      </c>
      <c r="G9" s="404">
        <f t="shared" si="0"/>
        <v>12966486.050000003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2119</v>
      </c>
      <c r="C13" s="435">
        <v>105121</v>
      </c>
      <c r="D13" s="435">
        <v>37840</v>
      </c>
      <c r="E13" s="434">
        <v>1015732.38</v>
      </c>
      <c r="F13" s="434">
        <v>3711995.1</v>
      </c>
      <c r="G13" s="434">
        <v>3772342.53</v>
      </c>
    </row>
    <row r="14" spans="1:7" ht="20" customHeight="1" x14ac:dyDescent="0.15">
      <c r="A14" s="10" t="s">
        <v>74</v>
      </c>
      <c r="B14" s="435">
        <v>764</v>
      </c>
      <c r="C14" s="435">
        <v>11771</v>
      </c>
      <c r="D14" s="435">
        <v>3258</v>
      </c>
      <c r="E14" s="434">
        <v>127626.5</v>
      </c>
      <c r="F14" s="434">
        <v>561069.88</v>
      </c>
      <c r="G14" s="434">
        <v>561292.74</v>
      </c>
    </row>
    <row r="15" spans="1:7" ht="20" customHeight="1" x14ac:dyDescent="0.15">
      <c r="A15" s="10" t="s">
        <v>75</v>
      </c>
      <c r="B15" s="435">
        <v>299</v>
      </c>
      <c r="C15" s="435">
        <v>48064</v>
      </c>
      <c r="D15" s="435">
        <v>4803</v>
      </c>
      <c r="E15" s="434">
        <v>563427.5</v>
      </c>
      <c r="F15" s="434">
        <v>742128.16</v>
      </c>
      <c r="G15" s="434">
        <v>816602.16</v>
      </c>
    </row>
    <row r="16" spans="1:7" ht="20" customHeight="1" x14ac:dyDescent="0.15">
      <c r="A16" s="10" t="s">
        <v>76</v>
      </c>
      <c r="B16" s="435">
        <v>3755</v>
      </c>
      <c r="C16" s="435">
        <v>156984</v>
      </c>
      <c r="D16" s="435">
        <v>96334</v>
      </c>
      <c r="E16" s="434">
        <v>2718912.7</v>
      </c>
      <c r="F16" s="434">
        <v>6649229.4100000001</v>
      </c>
      <c r="G16" s="434">
        <v>6678082.4500000002</v>
      </c>
    </row>
    <row r="17" spans="1:7" ht="20" customHeight="1" x14ac:dyDescent="0.15">
      <c r="A17" s="626" t="s">
        <v>13</v>
      </c>
      <c r="B17" s="405">
        <f t="shared" ref="B17:G17" si="1">SUM(B13:B16)</f>
        <v>6937</v>
      </c>
      <c r="C17" s="405">
        <f t="shared" si="1"/>
        <v>321940</v>
      </c>
      <c r="D17" s="405">
        <f t="shared" si="1"/>
        <v>142235</v>
      </c>
      <c r="E17" s="404">
        <f t="shared" si="1"/>
        <v>4425699.08</v>
      </c>
      <c r="F17" s="404">
        <f t="shared" si="1"/>
        <v>11664422.550000001</v>
      </c>
      <c r="G17" s="404">
        <f t="shared" si="1"/>
        <v>11828319.879999999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1545</v>
      </c>
      <c r="C21" s="435">
        <v>151154</v>
      </c>
      <c r="D21" s="435">
        <v>7714</v>
      </c>
      <c r="E21" s="434">
        <v>2241256.19</v>
      </c>
      <c r="F21" s="434">
        <v>2773200.04</v>
      </c>
      <c r="G21" s="434">
        <v>2794115.04</v>
      </c>
    </row>
    <row r="22" spans="1:7" ht="20" customHeight="1" x14ac:dyDescent="0.15">
      <c r="A22" s="10" t="s">
        <v>79</v>
      </c>
      <c r="B22" s="435">
        <v>160</v>
      </c>
      <c r="C22" s="435">
        <v>44982</v>
      </c>
      <c r="D22" s="435">
        <v>20322</v>
      </c>
      <c r="E22" s="434">
        <v>286441.8</v>
      </c>
      <c r="F22" s="434">
        <v>366419.95</v>
      </c>
      <c r="G22" s="434">
        <v>422888.13</v>
      </c>
    </row>
    <row r="23" spans="1:7" ht="20" customHeight="1" x14ac:dyDescent="0.15">
      <c r="A23" s="10" t="s">
        <v>80</v>
      </c>
      <c r="B23" s="435">
        <v>1546</v>
      </c>
      <c r="C23" s="435">
        <v>197879</v>
      </c>
      <c r="D23" s="435">
        <v>20009</v>
      </c>
      <c r="E23" s="434">
        <v>2016161.5</v>
      </c>
      <c r="F23" s="434">
        <v>5321151.01</v>
      </c>
      <c r="G23" s="434">
        <v>5333255.01</v>
      </c>
    </row>
    <row r="24" spans="1:7" ht="20" customHeight="1" x14ac:dyDescent="0.15">
      <c r="A24" s="10" t="s">
        <v>81</v>
      </c>
      <c r="B24" s="435">
        <v>92</v>
      </c>
      <c r="C24" s="435">
        <v>23605</v>
      </c>
      <c r="D24" s="435">
        <v>541</v>
      </c>
      <c r="E24" s="434">
        <v>222035.24</v>
      </c>
      <c r="F24" s="434">
        <v>319296.74</v>
      </c>
      <c r="G24" s="434">
        <v>331717.25</v>
      </c>
    </row>
    <row r="25" spans="1:7" ht="20" customHeight="1" x14ac:dyDescent="0.15">
      <c r="A25" s="626" t="s">
        <v>13</v>
      </c>
      <c r="B25" s="405">
        <f t="shared" ref="B25:G25" si="2">SUM(B21:B24)</f>
        <v>3343</v>
      </c>
      <c r="C25" s="405">
        <f t="shared" si="2"/>
        <v>417620</v>
      </c>
      <c r="D25" s="405">
        <f t="shared" si="2"/>
        <v>48586</v>
      </c>
      <c r="E25" s="404">
        <f t="shared" si="2"/>
        <v>4765894.7300000004</v>
      </c>
      <c r="F25" s="404">
        <f t="shared" si="2"/>
        <v>8780067.7400000002</v>
      </c>
      <c r="G25" s="404">
        <f t="shared" si="2"/>
        <v>8881975.4299999997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86</v>
      </c>
      <c r="C29" s="435">
        <v>17465</v>
      </c>
      <c r="D29" s="435">
        <v>2514</v>
      </c>
      <c r="E29" s="434">
        <v>111631.4</v>
      </c>
      <c r="F29" s="434">
        <v>156951.32999999999</v>
      </c>
      <c r="G29" s="434">
        <v>195476.33</v>
      </c>
    </row>
    <row r="30" spans="1:7" ht="20" customHeight="1" x14ac:dyDescent="0.15">
      <c r="A30" s="10" t="s">
        <v>84</v>
      </c>
      <c r="B30" s="435">
        <v>6</v>
      </c>
      <c r="C30" s="435">
        <v>452</v>
      </c>
      <c r="D30" s="435">
        <v>125</v>
      </c>
      <c r="E30" s="434">
        <v>7050</v>
      </c>
      <c r="F30" s="434">
        <v>11732</v>
      </c>
      <c r="G30" s="434">
        <v>11852</v>
      </c>
    </row>
    <row r="31" spans="1:7" ht="20" customHeight="1" x14ac:dyDescent="0.15">
      <c r="A31" s="10" t="s">
        <v>85</v>
      </c>
      <c r="B31" s="435">
        <v>11</v>
      </c>
      <c r="C31" s="435">
        <v>1504</v>
      </c>
      <c r="D31" s="435">
        <v>0</v>
      </c>
      <c r="E31" s="434">
        <v>11439</v>
      </c>
      <c r="F31" s="434">
        <v>11439</v>
      </c>
      <c r="G31" s="434">
        <v>11439</v>
      </c>
    </row>
    <row r="32" spans="1:7" ht="20" customHeight="1" x14ac:dyDescent="0.15">
      <c r="A32" s="10" t="s">
        <v>86</v>
      </c>
      <c r="B32" s="435">
        <v>160</v>
      </c>
      <c r="C32" s="435">
        <v>36580</v>
      </c>
      <c r="D32" s="435">
        <v>19639</v>
      </c>
      <c r="E32" s="434">
        <v>266341</v>
      </c>
      <c r="F32" s="434">
        <v>443883.3</v>
      </c>
      <c r="G32" s="434">
        <v>511406.34</v>
      </c>
    </row>
    <row r="33" spans="1:7" ht="20" customHeight="1" x14ac:dyDescent="0.15">
      <c r="A33" s="10" t="s">
        <v>87</v>
      </c>
      <c r="B33" s="435">
        <v>8</v>
      </c>
      <c r="C33" s="435">
        <v>35</v>
      </c>
      <c r="D33" s="435">
        <v>3090</v>
      </c>
      <c r="E33" s="434">
        <v>350</v>
      </c>
      <c r="F33" s="434">
        <v>5983.8</v>
      </c>
      <c r="G33" s="434">
        <v>31383.8</v>
      </c>
    </row>
    <row r="34" spans="1:7" ht="20" customHeight="1" x14ac:dyDescent="0.15">
      <c r="A34" s="10" t="s">
        <v>88</v>
      </c>
      <c r="B34" s="435">
        <v>180</v>
      </c>
      <c r="C34" s="435">
        <v>46625</v>
      </c>
      <c r="D34" s="435">
        <v>5190</v>
      </c>
      <c r="E34" s="434">
        <v>368459</v>
      </c>
      <c r="F34" s="434">
        <v>516851.39</v>
      </c>
      <c r="G34" s="434">
        <v>538462.86</v>
      </c>
    </row>
    <row r="35" spans="1:7" ht="20" customHeight="1" x14ac:dyDescent="0.15">
      <c r="A35" s="626" t="s">
        <v>13</v>
      </c>
      <c r="B35" s="405">
        <f t="shared" ref="B35:G35" si="3">SUM(B29:B34)</f>
        <v>451</v>
      </c>
      <c r="C35" s="405">
        <f t="shared" si="3"/>
        <v>102661</v>
      </c>
      <c r="D35" s="405">
        <f t="shared" si="3"/>
        <v>30558</v>
      </c>
      <c r="E35" s="404">
        <f t="shared" si="3"/>
        <v>765270.4</v>
      </c>
      <c r="F35" s="404">
        <f t="shared" si="3"/>
        <v>1146840.82</v>
      </c>
      <c r="G35" s="404">
        <f t="shared" si="3"/>
        <v>1300020.33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73</v>
      </c>
      <c r="C39" s="435">
        <v>3892</v>
      </c>
      <c r="D39" s="435">
        <v>251790</v>
      </c>
      <c r="E39" s="434">
        <v>69495</v>
      </c>
      <c r="F39" s="434">
        <v>992643.11</v>
      </c>
      <c r="G39" s="434">
        <v>996143.11</v>
      </c>
    </row>
    <row r="40" spans="1:7" ht="20" customHeight="1" x14ac:dyDescent="0.15">
      <c r="A40" s="10" t="s">
        <v>91</v>
      </c>
      <c r="B40" s="435">
        <v>323</v>
      </c>
      <c r="C40" s="435">
        <v>39847</v>
      </c>
      <c r="D40" s="435">
        <v>322004</v>
      </c>
      <c r="E40" s="434">
        <v>210685.03</v>
      </c>
      <c r="F40" s="434">
        <v>2027687.83</v>
      </c>
      <c r="G40" s="434">
        <v>2054363.83</v>
      </c>
    </row>
    <row r="41" spans="1:7" ht="20" customHeight="1" x14ac:dyDescent="0.15">
      <c r="A41" s="626" t="s">
        <v>13</v>
      </c>
      <c r="B41" s="405">
        <f t="shared" ref="B41:G41" si="4">SUM(B39:B40)</f>
        <v>396</v>
      </c>
      <c r="C41" s="405">
        <f t="shared" si="4"/>
        <v>43739</v>
      </c>
      <c r="D41" s="405">
        <f t="shared" si="4"/>
        <v>573794</v>
      </c>
      <c r="E41" s="404">
        <f t="shared" si="4"/>
        <v>280180.03000000003</v>
      </c>
      <c r="F41" s="404">
        <f t="shared" si="4"/>
        <v>3020330.94</v>
      </c>
      <c r="G41" s="404">
        <f t="shared" si="4"/>
        <v>3050506.94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16801</v>
      </c>
      <c r="C43" s="622">
        <f t="shared" si="5"/>
        <v>1177164</v>
      </c>
      <c r="D43" s="622">
        <f t="shared" si="5"/>
        <v>866070</v>
      </c>
      <c r="E43" s="623">
        <f t="shared" si="5"/>
        <v>15435858.310000001</v>
      </c>
      <c r="F43" s="623">
        <f t="shared" si="5"/>
        <v>37341415.980000004</v>
      </c>
      <c r="G43" s="623">
        <f t="shared" si="5"/>
        <v>38027308.629999995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458</v>
      </c>
      <c r="B1" s="676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287</v>
      </c>
      <c r="C5" s="435">
        <v>21349</v>
      </c>
      <c r="D5" s="435">
        <v>0</v>
      </c>
      <c r="E5" s="434">
        <v>343240.4</v>
      </c>
      <c r="F5" s="434">
        <v>361678.5</v>
      </c>
      <c r="G5" s="434">
        <v>363575.5</v>
      </c>
    </row>
    <row r="6" spans="1:7" ht="20" customHeight="1" x14ac:dyDescent="0.15">
      <c r="A6" s="10" t="s">
        <v>69</v>
      </c>
      <c r="B6" s="435">
        <v>1531</v>
      </c>
      <c r="C6" s="435">
        <v>58454</v>
      </c>
      <c r="D6" s="435">
        <v>1403</v>
      </c>
      <c r="E6" s="434">
        <v>619275.94999999995</v>
      </c>
      <c r="F6" s="434">
        <v>647884.32999999996</v>
      </c>
      <c r="G6" s="434">
        <v>656683.32999999996</v>
      </c>
    </row>
    <row r="7" spans="1:7" ht="20" customHeight="1" x14ac:dyDescent="0.15">
      <c r="A7" s="10" t="s">
        <v>70</v>
      </c>
      <c r="B7" s="435">
        <v>1240</v>
      </c>
      <c r="C7" s="435">
        <v>60476</v>
      </c>
      <c r="D7" s="435">
        <v>2356</v>
      </c>
      <c r="E7" s="434">
        <v>570273.78</v>
      </c>
      <c r="F7" s="434">
        <v>597712.75</v>
      </c>
      <c r="G7" s="434">
        <v>602641.25</v>
      </c>
    </row>
    <row r="8" spans="1:7" ht="20" customHeight="1" x14ac:dyDescent="0.15">
      <c r="A8" s="10" t="s">
        <v>71</v>
      </c>
      <c r="B8" s="435">
        <v>129</v>
      </c>
      <c r="C8" s="435">
        <v>3191</v>
      </c>
      <c r="D8" s="435">
        <v>0</v>
      </c>
      <c r="E8" s="434">
        <v>20357</v>
      </c>
      <c r="F8" s="434">
        <v>20357</v>
      </c>
      <c r="G8" s="434">
        <v>20420</v>
      </c>
    </row>
    <row r="9" spans="1:7" ht="20" customHeight="1" x14ac:dyDescent="0.15">
      <c r="A9" s="626" t="s">
        <v>13</v>
      </c>
      <c r="B9" s="405">
        <f t="shared" ref="B9:G9" si="0">SUM(B5:B8)</f>
        <v>3187</v>
      </c>
      <c r="C9" s="405">
        <f t="shared" si="0"/>
        <v>143470</v>
      </c>
      <c r="D9" s="405">
        <f t="shared" si="0"/>
        <v>3759</v>
      </c>
      <c r="E9" s="404">
        <f t="shared" si="0"/>
        <v>1553147.13</v>
      </c>
      <c r="F9" s="404">
        <f t="shared" si="0"/>
        <v>1627632.58</v>
      </c>
      <c r="G9" s="404">
        <f t="shared" si="0"/>
        <v>1643320.08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944</v>
      </c>
      <c r="C13" s="435">
        <v>74972</v>
      </c>
      <c r="D13" s="435">
        <v>42</v>
      </c>
      <c r="E13" s="434">
        <v>895125.5</v>
      </c>
      <c r="F13" s="434">
        <v>929959.2</v>
      </c>
      <c r="G13" s="434">
        <v>935579.2</v>
      </c>
    </row>
    <row r="14" spans="1:7" ht="20" customHeight="1" x14ac:dyDescent="0.15">
      <c r="A14" s="10" t="s">
        <v>74</v>
      </c>
      <c r="B14" s="435">
        <v>146</v>
      </c>
      <c r="C14" s="435">
        <v>12641</v>
      </c>
      <c r="D14" s="435">
        <v>0</v>
      </c>
      <c r="E14" s="434">
        <v>341122.78</v>
      </c>
      <c r="F14" s="434">
        <v>368922.73</v>
      </c>
      <c r="G14" s="434">
        <v>374245.73</v>
      </c>
    </row>
    <row r="15" spans="1:7" ht="20" customHeight="1" x14ac:dyDescent="0.15">
      <c r="A15" s="10" t="s">
        <v>75</v>
      </c>
      <c r="B15" s="435">
        <v>42</v>
      </c>
      <c r="C15" s="435">
        <v>10024</v>
      </c>
      <c r="D15" s="435">
        <v>0</v>
      </c>
      <c r="E15" s="434">
        <v>318784</v>
      </c>
      <c r="F15" s="434">
        <v>363991.65</v>
      </c>
      <c r="G15" s="434">
        <v>365827.65</v>
      </c>
    </row>
    <row r="16" spans="1:7" ht="20" customHeight="1" x14ac:dyDescent="0.15">
      <c r="A16" s="10" t="s">
        <v>76</v>
      </c>
      <c r="B16" s="435">
        <v>1064</v>
      </c>
      <c r="C16" s="435">
        <v>63978</v>
      </c>
      <c r="D16" s="435">
        <v>169</v>
      </c>
      <c r="E16" s="434">
        <v>1068612.8999999999</v>
      </c>
      <c r="F16" s="434">
        <v>1121909.95</v>
      </c>
      <c r="G16" s="434">
        <v>1190920.7</v>
      </c>
    </row>
    <row r="17" spans="1:7" ht="20" customHeight="1" x14ac:dyDescent="0.15">
      <c r="A17" s="626" t="s">
        <v>13</v>
      </c>
      <c r="B17" s="405">
        <f t="shared" ref="B17:G17" si="1">SUM(B13:B16)</f>
        <v>2196</v>
      </c>
      <c r="C17" s="405">
        <f t="shared" si="1"/>
        <v>161615</v>
      </c>
      <c r="D17" s="405">
        <f t="shared" si="1"/>
        <v>211</v>
      </c>
      <c r="E17" s="404">
        <f t="shared" si="1"/>
        <v>2623645.1799999997</v>
      </c>
      <c r="F17" s="404">
        <f t="shared" si="1"/>
        <v>2784783.5300000003</v>
      </c>
      <c r="G17" s="404">
        <f t="shared" si="1"/>
        <v>2866573.2800000003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1697</v>
      </c>
      <c r="C21" s="435">
        <v>97571</v>
      </c>
      <c r="D21" s="435">
        <v>82</v>
      </c>
      <c r="E21" s="434">
        <v>909662.34</v>
      </c>
      <c r="F21" s="434">
        <v>933182.87</v>
      </c>
      <c r="G21" s="434">
        <v>954770.29</v>
      </c>
    </row>
    <row r="22" spans="1:7" ht="20" customHeight="1" x14ac:dyDescent="0.15">
      <c r="A22" s="10" t="s">
        <v>79</v>
      </c>
      <c r="B22" s="435">
        <v>349</v>
      </c>
      <c r="C22" s="435">
        <v>14401</v>
      </c>
      <c r="D22" s="435">
        <v>0</v>
      </c>
      <c r="E22" s="434">
        <v>107197.5</v>
      </c>
      <c r="F22" s="434">
        <v>108046.5</v>
      </c>
      <c r="G22" s="434">
        <v>108151.5</v>
      </c>
    </row>
    <row r="23" spans="1:7" ht="20" customHeight="1" x14ac:dyDescent="0.15">
      <c r="A23" s="10" t="s">
        <v>80</v>
      </c>
      <c r="B23" s="435">
        <v>460</v>
      </c>
      <c r="C23" s="435">
        <v>29383</v>
      </c>
      <c r="D23" s="435">
        <v>0</v>
      </c>
      <c r="E23" s="434">
        <v>549274.05000000005</v>
      </c>
      <c r="F23" s="434">
        <v>624408.59</v>
      </c>
      <c r="G23" s="434">
        <v>631127.59</v>
      </c>
    </row>
    <row r="24" spans="1:7" ht="20" customHeight="1" x14ac:dyDescent="0.15">
      <c r="A24" s="10" t="s">
        <v>81</v>
      </c>
      <c r="B24" s="435">
        <v>250</v>
      </c>
      <c r="C24" s="435">
        <v>10895</v>
      </c>
      <c r="D24" s="435">
        <v>0</v>
      </c>
      <c r="E24" s="434">
        <v>96355</v>
      </c>
      <c r="F24" s="434">
        <v>97266</v>
      </c>
      <c r="G24" s="434">
        <v>99213</v>
      </c>
    </row>
    <row r="25" spans="1:7" ht="20" customHeight="1" x14ac:dyDescent="0.15">
      <c r="A25" s="626" t="s">
        <v>13</v>
      </c>
      <c r="B25" s="405">
        <f t="shared" ref="B25:G25" si="2">SUM(B21:B24)</f>
        <v>2756</v>
      </c>
      <c r="C25" s="405">
        <f t="shared" si="2"/>
        <v>152250</v>
      </c>
      <c r="D25" s="405">
        <f t="shared" si="2"/>
        <v>82</v>
      </c>
      <c r="E25" s="404">
        <f t="shared" si="2"/>
        <v>1662488.8900000001</v>
      </c>
      <c r="F25" s="404">
        <f t="shared" si="2"/>
        <v>1762903.96</v>
      </c>
      <c r="G25" s="404">
        <f t="shared" si="2"/>
        <v>1793262.38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476</v>
      </c>
      <c r="C29" s="435">
        <v>22896</v>
      </c>
      <c r="D29" s="435">
        <v>0</v>
      </c>
      <c r="E29" s="434">
        <v>199027</v>
      </c>
      <c r="F29" s="434">
        <v>199027</v>
      </c>
      <c r="G29" s="434">
        <v>199391</v>
      </c>
    </row>
    <row r="30" spans="1:7" ht="20" customHeight="1" x14ac:dyDescent="0.15">
      <c r="A30" s="10" t="s">
        <v>84</v>
      </c>
      <c r="B30" s="435">
        <v>241</v>
      </c>
      <c r="C30" s="435">
        <v>12553</v>
      </c>
      <c r="D30" s="435">
        <v>0</v>
      </c>
      <c r="E30" s="434">
        <v>71542</v>
      </c>
      <c r="F30" s="434">
        <v>72167</v>
      </c>
      <c r="G30" s="434">
        <v>72245</v>
      </c>
    </row>
    <row r="31" spans="1:7" ht="20" customHeight="1" x14ac:dyDescent="0.15">
      <c r="A31" s="10" t="s">
        <v>85</v>
      </c>
      <c r="B31" s="435">
        <v>796</v>
      </c>
      <c r="C31" s="435">
        <v>46096</v>
      </c>
      <c r="D31" s="435">
        <v>354</v>
      </c>
      <c r="E31" s="434">
        <v>247931</v>
      </c>
      <c r="F31" s="434">
        <v>253024.24</v>
      </c>
      <c r="G31" s="434">
        <v>254530.24</v>
      </c>
    </row>
    <row r="32" spans="1:7" ht="20" customHeight="1" x14ac:dyDescent="0.15">
      <c r="A32" s="10" t="s">
        <v>86</v>
      </c>
      <c r="B32" s="435">
        <v>1919</v>
      </c>
      <c r="C32" s="435">
        <v>97672</v>
      </c>
      <c r="D32" s="435">
        <v>12</v>
      </c>
      <c r="E32" s="434">
        <v>734068.5</v>
      </c>
      <c r="F32" s="434">
        <v>737968.68</v>
      </c>
      <c r="G32" s="434">
        <v>741399.88</v>
      </c>
    </row>
    <row r="33" spans="1:7" ht="20" customHeight="1" x14ac:dyDescent="0.15">
      <c r="A33" s="10" t="s">
        <v>87</v>
      </c>
      <c r="B33" s="435">
        <v>63</v>
      </c>
      <c r="C33" s="435">
        <v>2857</v>
      </c>
      <c r="D33" s="435">
        <v>0</v>
      </c>
      <c r="E33" s="434">
        <v>22601</v>
      </c>
      <c r="F33" s="434">
        <v>22601</v>
      </c>
      <c r="G33" s="434">
        <v>22601</v>
      </c>
    </row>
    <row r="34" spans="1:7" ht="20" customHeight="1" x14ac:dyDescent="0.15">
      <c r="A34" s="10" t="s">
        <v>88</v>
      </c>
      <c r="B34" s="435">
        <v>2075</v>
      </c>
      <c r="C34" s="435">
        <v>92096</v>
      </c>
      <c r="D34" s="435">
        <v>0</v>
      </c>
      <c r="E34" s="434">
        <v>627145.5</v>
      </c>
      <c r="F34" s="434">
        <v>632253.42000000004</v>
      </c>
      <c r="G34" s="434">
        <v>640185.56000000006</v>
      </c>
    </row>
    <row r="35" spans="1:7" ht="20" customHeight="1" x14ac:dyDescent="0.15">
      <c r="A35" s="626" t="s">
        <v>13</v>
      </c>
      <c r="B35" s="405">
        <f t="shared" ref="B35:G35" si="3">SUM(B29:B34)</f>
        <v>5570</v>
      </c>
      <c r="C35" s="405">
        <f t="shared" si="3"/>
        <v>274170</v>
      </c>
      <c r="D35" s="405">
        <f t="shared" si="3"/>
        <v>366</v>
      </c>
      <c r="E35" s="404">
        <f t="shared" si="3"/>
        <v>1902315</v>
      </c>
      <c r="F35" s="404">
        <f t="shared" si="3"/>
        <v>1917041.3399999999</v>
      </c>
      <c r="G35" s="404">
        <f t="shared" si="3"/>
        <v>1930352.6800000002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451</v>
      </c>
      <c r="C39" s="435">
        <v>21250</v>
      </c>
      <c r="D39" s="435">
        <v>271</v>
      </c>
      <c r="E39" s="434">
        <v>196953</v>
      </c>
      <c r="F39" s="434">
        <v>199166</v>
      </c>
      <c r="G39" s="434">
        <v>199566</v>
      </c>
    </row>
    <row r="40" spans="1:7" ht="20" customHeight="1" x14ac:dyDescent="0.15">
      <c r="A40" s="10" t="s">
        <v>91</v>
      </c>
      <c r="B40" s="435">
        <v>1438</v>
      </c>
      <c r="C40" s="435">
        <v>68648</v>
      </c>
      <c r="D40" s="435">
        <v>345</v>
      </c>
      <c r="E40" s="434">
        <v>377958.5</v>
      </c>
      <c r="F40" s="434">
        <v>391734.55</v>
      </c>
      <c r="G40" s="434">
        <v>392932.55</v>
      </c>
    </row>
    <row r="41" spans="1:7" ht="20" customHeight="1" x14ac:dyDescent="0.15">
      <c r="A41" s="626" t="s">
        <v>13</v>
      </c>
      <c r="B41" s="405">
        <f t="shared" ref="B41:G41" si="4">SUM(B39:B40)</f>
        <v>1889</v>
      </c>
      <c r="C41" s="405">
        <f t="shared" si="4"/>
        <v>89898</v>
      </c>
      <c r="D41" s="405">
        <f t="shared" si="4"/>
        <v>616</v>
      </c>
      <c r="E41" s="404">
        <f t="shared" si="4"/>
        <v>574911.5</v>
      </c>
      <c r="F41" s="404">
        <f t="shared" si="4"/>
        <v>590900.55000000005</v>
      </c>
      <c r="G41" s="404">
        <f t="shared" si="4"/>
        <v>592498.55000000005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15598</v>
      </c>
      <c r="C43" s="622">
        <f t="shared" si="5"/>
        <v>821403</v>
      </c>
      <c r="D43" s="622">
        <f t="shared" si="5"/>
        <v>5034</v>
      </c>
      <c r="E43" s="623">
        <f t="shared" si="5"/>
        <v>8316507.6999999993</v>
      </c>
      <c r="F43" s="623">
        <f t="shared" si="5"/>
        <v>8683261.9600000009</v>
      </c>
      <c r="G43" s="623">
        <f t="shared" si="5"/>
        <v>8826006.9700000007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7" t="s">
        <v>459</v>
      </c>
      <c r="B1" s="677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910</v>
      </c>
      <c r="C5" s="435">
        <v>265600</v>
      </c>
      <c r="D5" s="435">
        <v>13200</v>
      </c>
      <c r="E5" s="434">
        <v>6571058.0299999993</v>
      </c>
      <c r="F5" s="434">
        <v>7231617.040000001</v>
      </c>
      <c r="G5" s="434">
        <v>7782232.0000000009</v>
      </c>
    </row>
    <row r="6" spans="1:7" ht="20" customHeight="1" x14ac:dyDescent="0.15">
      <c r="A6" s="10" t="s">
        <v>69</v>
      </c>
      <c r="B6" s="435">
        <v>6859</v>
      </c>
      <c r="C6" s="435">
        <v>3526078</v>
      </c>
      <c r="D6" s="435">
        <v>159862</v>
      </c>
      <c r="E6" s="434">
        <v>112327309.37</v>
      </c>
      <c r="F6" s="434">
        <v>133004195.51999998</v>
      </c>
      <c r="G6" s="434">
        <v>137324184.24000001</v>
      </c>
    </row>
    <row r="7" spans="1:7" ht="20" customHeight="1" x14ac:dyDescent="0.15">
      <c r="A7" s="10" t="s">
        <v>70</v>
      </c>
      <c r="B7" s="435">
        <v>2838</v>
      </c>
      <c r="C7" s="435">
        <v>1093696</v>
      </c>
      <c r="D7" s="435">
        <v>102278</v>
      </c>
      <c r="E7" s="434">
        <v>29246211.509999998</v>
      </c>
      <c r="F7" s="434">
        <v>34404431.350000001</v>
      </c>
      <c r="G7" s="434">
        <v>37078835.459999993</v>
      </c>
    </row>
    <row r="8" spans="1:7" ht="20" customHeight="1" x14ac:dyDescent="0.15">
      <c r="A8" s="10" t="s">
        <v>71</v>
      </c>
      <c r="B8" s="435">
        <v>106</v>
      </c>
      <c r="C8" s="435">
        <v>25318</v>
      </c>
      <c r="D8" s="435">
        <v>13767</v>
      </c>
      <c r="E8" s="434">
        <v>464112.84</v>
      </c>
      <c r="F8" s="434">
        <v>556188.25</v>
      </c>
      <c r="G8" s="434">
        <v>598002.69000000006</v>
      </c>
    </row>
    <row r="9" spans="1:7" ht="20" customHeight="1" x14ac:dyDescent="0.15">
      <c r="A9" s="626" t="s">
        <v>13</v>
      </c>
      <c r="B9" s="405">
        <f t="shared" ref="B9:G9" si="0">SUM(B5:B8)</f>
        <v>10713</v>
      </c>
      <c r="C9" s="405">
        <f t="shared" si="0"/>
        <v>4910692</v>
      </c>
      <c r="D9" s="405">
        <f t="shared" si="0"/>
        <v>289107</v>
      </c>
      <c r="E9" s="404">
        <f t="shared" si="0"/>
        <v>148608691.75</v>
      </c>
      <c r="F9" s="404">
        <f t="shared" si="0"/>
        <v>175196432.15999997</v>
      </c>
      <c r="G9" s="404">
        <f t="shared" si="0"/>
        <v>182783254.38999999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4229</v>
      </c>
      <c r="C13" s="435">
        <v>1370096</v>
      </c>
      <c r="D13" s="435">
        <v>96863</v>
      </c>
      <c r="E13" s="434">
        <v>40852339.600000001</v>
      </c>
      <c r="F13" s="434">
        <v>47635342.640000001</v>
      </c>
      <c r="G13" s="434">
        <v>48531966.409999996</v>
      </c>
    </row>
    <row r="14" spans="1:7" ht="20" customHeight="1" x14ac:dyDescent="0.15">
      <c r="A14" s="10" t="s">
        <v>74</v>
      </c>
      <c r="B14" s="435">
        <v>1108</v>
      </c>
      <c r="C14" s="435">
        <v>292560</v>
      </c>
      <c r="D14" s="435">
        <v>16398</v>
      </c>
      <c r="E14" s="434">
        <v>6789667.1699999999</v>
      </c>
      <c r="F14" s="434">
        <v>8131643.0700000003</v>
      </c>
      <c r="G14" s="434">
        <v>8512000.9700000007</v>
      </c>
    </row>
    <row r="15" spans="1:7" ht="20" customHeight="1" x14ac:dyDescent="0.15">
      <c r="A15" s="10" t="s">
        <v>75</v>
      </c>
      <c r="B15" s="435">
        <v>1272</v>
      </c>
      <c r="C15" s="435">
        <v>238104</v>
      </c>
      <c r="D15" s="435">
        <v>57406</v>
      </c>
      <c r="E15" s="434">
        <v>4817758.63</v>
      </c>
      <c r="F15" s="434">
        <v>6531468.3199999994</v>
      </c>
      <c r="G15" s="434">
        <v>7263531.3100000005</v>
      </c>
    </row>
    <row r="16" spans="1:7" ht="20" customHeight="1" x14ac:dyDescent="0.15">
      <c r="A16" s="10" t="s">
        <v>76</v>
      </c>
      <c r="B16" s="435">
        <v>3697</v>
      </c>
      <c r="C16" s="435">
        <v>1435593</v>
      </c>
      <c r="D16" s="435">
        <v>66018</v>
      </c>
      <c r="E16" s="434">
        <v>48916856.499999993</v>
      </c>
      <c r="F16" s="434">
        <v>56386486.920000002</v>
      </c>
      <c r="G16" s="434">
        <v>57404262.740000002</v>
      </c>
    </row>
    <row r="17" spans="1:7" ht="20" customHeight="1" x14ac:dyDescent="0.15">
      <c r="A17" s="626" t="s">
        <v>13</v>
      </c>
      <c r="B17" s="405">
        <f t="shared" ref="B17:G17" si="1">SUM(B13:B16)</f>
        <v>10306</v>
      </c>
      <c r="C17" s="405">
        <f t="shared" si="1"/>
        <v>3336353</v>
      </c>
      <c r="D17" s="405">
        <f t="shared" si="1"/>
        <v>236685</v>
      </c>
      <c r="E17" s="404">
        <f t="shared" si="1"/>
        <v>101376621.90000001</v>
      </c>
      <c r="F17" s="404">
        <f t="shared" si="1"/>
        <v>118684940.95</v>
      </c>
      <c r="G17" s="404">
        <f t="shared" si="1"/>
        <v>121711761.43000001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3999</v>
      </c>
      <c r="C21" s="435">
        <v>1847582</v>
      </c>
      <c r="D21" s="435">
        <v>89558</v>
      </c>
      <c r="E21" s="434">
        <v>63209834.549999997</v>
      </c>
      <c r="F21" s="434">
        <v>72178809.780000001</v>
      </c>
      <c r="G21" s="434">
        <v>74845663.75999999</v>
      </c>
    </row>
    <row r="22" spans="1:7" ht="20" customHeight="1" x14ac:dyDescent="0.15">
      <c r="A22" s="10" t="s">
        <v>79</v>
      </c>
      <c r="B22" s="435">
        <v>1649</v>
      </c>
      <c r="C22" s="435">
        <v>340561</v>
      </c>
      <c r="D22" s="435">
        <v>76269</v>
      </c>
      <c r="E22" s="434">
        <v>7470515.3799999999</v>
      </c>
      <c r="F22" s="434">
        <v>9513097.6399999987</v>
      </c>
      <c r="G22" s="434">
        <v>10082281.029999999</v>
      </c>
    </row>
    <row r="23" spans="1:7" ht="20" customHeight="1" x14ac:dyDescent="0.15">
      <c r="A23" s="10" t="s">
        <v>80</v>
      </c>
      <c r="B23" s="435">
        <v>3912</v>
      </c>
      <c r="C23" s="435">
        <v>1230564</v>
      </c>
      <c r="D23" s="435">
        <v>65585</v>
      </c>
      <c r="E23" s="434">
        <v>39394959.350000001</v>
      </c>
      <c r="F23" s="434">
        <v>45859914.5</v>
      </c>
      <c r="G23" s="434">
        <v>46395163.560000002</v>
      </c>
    </row>
    <row r="24" spans="1:7" ht="20" customHeight="1" x14ac:dyDescent="0.15">
      <c r="A24" s="10" t="s">
        <v>81</v>
      </c>
      <c r="B24" s="435">
        <v>1093</v>
      </c>
      <c r="C24" s="435">
        <v>196391</v>
      </c>
      <c r="D24" s="435">
        <v>16234</v>
      </c>
      <c r="E24" s="434">
        <v>3750764.7699999996</v>
      </c>
      <c r="F24" s="434">
        <v>4463206.07</v>
      </c>
      <c r="G24" s="434">
        <v>6321072.2300000004</v>
      </c>
    </row>
    <row r="25" spans="1:7" ht="20" customHeight="1" x14ac:dyDescent="0.15">
      <c r="A25" s="626" t="s">
        <v>13</v>
      </c>
      <c r="B25" s="405">
        <f t="shared" ref="B25:G25" si="2">SUM(B21:B24)</f>
        <v>10653</v>
      </c>
      <c r="C25" s="405">
        <f t="shared" si="2"/>
        <v>3615098</v>
      </c>
      <c r="D25" s="405">
        <f t="shared" si="2"/>
        <v>247646</v>
      </c>
      <c r="E25" s="404">
        <f t="shared" si="2"/>
        <v>113826074.05</v>
      </c>
      <c r="F25" s="404">
        <f t="shared" si="2"/>
        <v>132015027.99000001</v>
      </c>
      <c r="G25" s="404">
        <f t="shared" si="2"/>
        <v>137644180.57999998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823</v>
      </c>
      <c r="C29" s="435">
        <v>205904</v>
      </c>
      <c r="D29" s="435">
        <v>33943</v>
      </c>
      <c r="E29" s="434">
        <v>3058360.23</v>
      </c>
      <c r="F29" s="434">
        <v>3658776.73</v>
      </c>
      <c r="G29" s="434">
        <v>3837804.8699999996</v>
      </c>
    </row>
    <row r="30" spans="1:7" ht="20" customHeight="1" x14ac:dyDescent="0.15">
      <c r="A30" s="10" t="s">
        <v>84</v>
      </c>
      <c r="B30" s="435">
        <v>219</v>
      </c>
      <c r="C30" s="435">
        <v>31253</v>
      </c>
      <c r="D30" s="435">
        <v>170</v>
      </c>
      <c r="E30" s="434">
        <v>263214.55</v>
      </c>
      <c r="F30" s="434">
        <v>411373.14</v>
      </c>
      <c r="G30" s="434">
        <v>418820.95999999996</v>
      </c>
    </row>
    <row r="31" spans="1:7" ht="20" customHeight="1" x14ac:dyDescent="0.15">
      <c r="A31" s="10" t="s">
        <v>85</v>
      </c>
      <c r="B31" s="435">
        <v>487</v>
      </c>
      <c r="C31" s="435">
        <v>144194</v>
      </c>
      <c r="D31" s="435">
        <v>923</v>
      </c>
      <c r="E31" s="434">
        <v>2146463.25</v>
      </c>
      <c r="F31" s="434">
        <v>2440640.8000000003</v>
      </c>
      <c r="G31" s="434">
        <v>2519239.06</v>
      </c>
    </row>
    <row r="32" spans="1:7" ht="20" customHeight="1" x14ac:dyDescent="0.15">
      <c r="A32" s="10" t="s">
        <v>86</v>
      </c>
      <c r="B32" s="435">
        <v>1942</v>
      </c>
      <c r="C32" s="435">
        <v>653171</v>
      </c>
      <c r="D32" s="435">
        <v>60004</v>
      </c>
      <c r="E32" s="434">
        <v>16142176.620000001</v>
      </c>
      <c r="F32" s="434">
        <v>18623761.669999998</v>
      </c>
      <c r="G32" s="434">
        <v>19505217.109999999</v>
      </c>
    </row>
    <row r="33" spans="1:7" ht="20" customHeight="1" x14ac:dyDescent="0.15">
      <c r="A33" s="10" t="s">
        <v>87</v>
      </c>
      <c r="B33" s="435">
        <v>97</v>
      </c>
      <c r="C33" s="435">
        <v>13954</v>
      </c>
      <c r="D33" s="435">
        <v>1123</v>
      </c>
      <c r="E33" s="434">
        <v>201413.4</v>
      </c>
      <c r="F33" s="434">
        <v>233001.29</v>
      </c>
      <c r="G33" s="434">
        <v>234043.29</v>
      </c>
    </row>
    <row r="34" spans="1:7" ht="20" customHeight="1" x14ac:dyDescent="0.15">
      <c r="A34" s="10" t="s">
        <v>88</v>
      </c>
      <c r="B34" s="435">
        <v>1945</v>
      </c>
      <c r="C34" s="435">
        <v>773291</v>
      </c>
      <c r="D34" s="435">
        <v>45853</v>
      </c>
      <c r="E34" s="434">
        <v>17485272.550000001</v>
      </c>
      <c r="F34" s="434">
        <v>20592520.77</v>
      </c>
      <c r="G34" s="434">
        <v>21331425.949999999</v>
      </c>
    </row>
    <row r="35" spans="1:7" ht="20" customHeight="1" x14ac:dyDescent="0.15">
      <c r="A35" s="626" t="s">
        <v>13</v>
      </c>
      <c r="B35" s="405">
        <f t="shared" ref="B35:G35" si="3">SUM(B29:B34)</f>
        <v>5513</v>
      </c>
      <c r="C35" s="405">
        <f t="shared" si="3"/>
        <v>1821767</v>
      </c>
      <c r="D35" s="405">
        <f t="shared" si="3"/>
        <v>142016</v>
      </c>
      <c r="E35" s="404">
        <f t="shared" si="3"/>
        <v>39296900.599999994</v>
      </c>
      <c r="F35" s="404">
        <f t="shared" si="3"/>
        <v>45960074.399999991</v>
      </c>
      <c r="G35" s="404">
        <f t="shared" si="3"/>
        <v>47846551.239999995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726</v>
      </c>
      <c r="C39" s="435">
        <v>179705</v>
      </c>
      <c r="D39" s="435">
        <v>5748</v>
      </c>
      <c r="E39" s="434">
        <v>2634168.89</v>
      </c>
      <c r="F39" s="434">
        <v>3210565.29</v>
      </c>
      <c r="G39" s="434">
        <v>3237373.33</v>
      </c>
    </row>
    <row r="40" spans="1:7" ht="20" customHeight="1" x14ac:dyDescent="0.15">
      <c r="A40" s="10" t="s">
        <v>91</v>
      </c>
      <c r="B40" s="435">
        <v>2193</v>
      </c>
      <c r="C40" s="435">
        <v>705838</v>
      </c>
      <c r="D40" s="435">
        <v>16635</v>
      </c>
      <c r="E40" s="434">
        <v>17638575.949999999</v>
      </c>
      <c r="F40" s="434">
        <v>20013325.530000001</v>
      </c>
      <c r="G40" s="434">
        <v>20505721.330000002</v>
      </c>
    </row>
    <row r="41" spans="1:7" ht="20" customHeight="1" x14ac:dyDescent="0.15">
      <c r="A41" s="626" t="s">
        <v>13</v>
      </c>
      <c r="B41" s="405">
        <f t="shared" ref="B41:G41" si="4">SUM(B39:B40)</f>
        <v>2919</v>
      </c>
      <c r="C41" s="405">
        <f t="shared" si="4"/>
        <v>885543</v>
      </c>
      <c r="D41" s="405">
        <f t="shared" si="4"/>
        <v>22383</v>
      </c>
      <c r="E41" s="404">
        <f t="shared" si="4"/>
        <v>20272744.84</v>
      </c>
      <c r="F41" s="404">
        <f t="shared" si="4"/>
        <v>23223890.82</v>
      </c>
      <c r="G41" s="404">
        <f t="shared" si="4"/>
        <v>23743094.660000004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40104</v>
      </c>
      <c r="C43" s="622">
        <f t="shared" si="5"/>
        <v>14569453</v>
      </c>
      <c r="D43" s="622">
        <f t="shared" si="5"/>
        <v>937837</v>
      </c>
      <c r="E43" s="623">
        <f t="shared" si="5"/>
        <v>423381033.13999993</v>
      </c>
      <c r="F43" s="623">
        <f t="shared" si="5"/>
        <v>495080366.31999993</v>
      </c>
      <c r="G43" s="623">
        <f t="shared" si="5"/>
        <v>513728842.30000001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7" t="s">
        <v>464</v>
      </c>
      <c r="B1" s="677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380</v>
      </c>
      <c r="C5" s="435">
        <v>87550</v>
      </c>
      <c r="D5" s="435">
        <v>100</v>
      </c>
      <c r="E5" s="434">
        <v>1704505.1</v>
      </c>
      <c r="F5" s="434">
        <v>1734913.61</v>
      </c>
      <c r="G5" s="434">
        <v>1748649.61</v>
      </c>
    </row>
    <row r="6" spans="1:7" ht="20" customHeight="1" x14ac:dyDescent="0.15">
      <c r="A6" s="10" t="s">
        <v>69</v>
      </c>
      <c r="B6" s="435">
        <v>2411</v>
      </c>
      <c r="C6" s="435">
        <v>706577</v>
      </c>
      <c r="D6" s="435">
        <v>6038</v>
      </c>
      <c r="E6" s="434">
        <v>9910744.7899999991</v>
      </c>
      <c r="F6" s="434">
        <v>11023312.960000001</v>
      </c>
      <c r="G6" s="434">
        <v>12202023.07</v>
      </c>
    </row>
    <row r="7" spans="1:7" ht="20" customHeight="1" x14ac:dyDescent="0.15">
      <c r="A7" s="10" t="s">
        <v>70</v>
      </c>
      <c r="B7" s="435">
        <v>998</v>
      </c>
      <c r="C7" s="435">
        <v>232490</v>
      </c>
      <c r="D7" s="435">
        <v>2224</v>
      </c>
      <c r="E7" s="434">
        <v>2675604.9300000002</v>
      </c>
      <c r="F7" s="434">
        <v>3023318.13</v>
      </c>
      <c r="G7" s="434">
        <v>3893996.64</v>
      </c>
    </row>
    <row r="8" spans="1:7" ht="20" customHeight="1" x14ac:dyDescent="0.15">
      <c r="A8" s="10" t="s">
        <v>71</v>
      </c>
      <c r="B8" s="435">
        <v>29</v>
      </c>
      <c r="C8" s="435">
        <v>3359</v>
      </c>
      <c r="D8" s="435">
        <v>799</v>
      </c>
      <c r="E8" s="434">
        <v>22617</v>
      </c>
      <c r="F8" s="434">
        <v>29842.2</v>
      </c>
      <c r="G8" s="434">
        <v>43459.64</v>
      </c>
    </row>
    <row r="9" spans="1:7" ht="20" customHeight="1" x14ac:dyDescent="0.15">
      <c r="A9" s="626" t="s">
        <v>13</v>
      </c>
      <c r="B9" s="405">
        <f t="shared" ref="B9:G9" si="0">SUM(B5:B8)</f>
        <v>3818</v>
      </c>
      <c r="C9" s="405">
        <f t="shared" si="0"/>
        <v>1029976</v>
      </c>
      <c r="D9" s="405">
        <f t="shared" si="0"/>
        <v>9161</v>
      </c>
      <c r="E9" s="404">
        <f t="shared" si="0"/>
        <v>14313471.819999998</v>
      </c>
      <c r="F9" s="404">
        <f t="shared" si="0"/>
        <v>15811386.899999999</v>
      </c>
      <c r="G9" s="404">
        <f t="shared" si="0"/>
        <v>17888128.960000001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1316</v>
      </c>
      <c r="C13" s="435">
        <v>290928</v>
      </c>
      <c r="D13" s="435">
        <v>3028</v>
      </c>
      <c r="E13" s="434">
        <v>5066045.8</v>
      </c>
      <c r="F13" s="434">
        <v>5296732.75</v>
      </c>
      <c r="G13" s="434">
        <v>5590676.5700000003</v>
      </c>
    </row>
    <row r="14" spans="1:7" ht="20" customHeight="1" x14ac:dyDescent="0.15">
      <c r="A14" s="10" t="s">
        <v>74</v>
      </c>
      <c r="B14" s="435">
        <v>502</v>
      </c>
      <c r="C14" s="435">
        <v>90686</v>
      </c>
      <c r="D14" s="435">
        <v>1034</v>
      </c>
      <c r="E14" s="434">
        <v>823004.77</v>
      </c>
      <c r="F14" s="434">
        <v>911769.55</v>
      </c>
      <c r="G14" s="434">
        <v>959357.03</v>
      </c>
    </row>
    <row r="15" spans="1:7" ht="20" customHeight="1" x14ac:dyDescent="0.15">
      <c r="A15" s="10" t="s">
        <v>75</v>
      </c>
      <c r="B15" s="435">
        <v>603</v>
      </c>
      <c r="C15" s="435">
        <v>105011</v>
      </c>
      <c r="D15" s="435">
        <v>1427</v>
      </c>
      <c r="E15" s="434">
        <v>1361295.75</v>
      </c>
      <c r="F15" s="434">
        <v>1586091.47</v>
      </c>
      <c r="G15" s="434">
        <v>2016410.4</v>
      </c>
    </row>
    <row r="16" spans="1:7" ht="20" customHeight="1" x14ac:dyDescent="0.15">
      <c r="A16" s="10" t="s">
        <v>76</v>
      </c>
      <c r="B16" s="435">
        <v>2325</v>
      </c>
      <c r="C16" s="435">
        <v>353646</v>
      </c>
      <c r="D16" s="435">
        <v>2337</v>
      </c>
      <c r="E16" s="434">
        <v>7705599.5800000001</v>
      </c>
      <c r="F16" s="434">
        <v>8044652.5</v>
      </c>
      <c r="G16" s="434">
        <v>8448272.4499999993</v>
      </c>
    </row>
    <row r="17" spans="1:7" ht="20" customHeight="1" x14ac:dyDescent="0.15">
      <c r="A17" s="626" t="s">
        <v>13</v>
      </c>
      <c r="B17" s="405">
        <f t="shared" ref="B17:G17" si="1">SUM(B13:B16)</f>
        <v>4746</v>
      </c>
      <c r="C17" s="405">
        <f t="shared" si="1"/>
        <v>840271</v>
      </c>
      <c r="D17" s="405">
        <f t="shared" si="1"/>
        <v>7826</v>
      </c>
      <c r="E17" s="404">
        <f t="shared" si="1"/>
        <v>14955945.9</v>
      </c>
      <c r="F17" s="404">
        <f t="shared" si="1"/>
        <v>15839246.27</v>
      </c>
      <c r="G17" s="404">
        <f t="shared" si="1"/>
        <v>17014716.449999999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1942</v>
      </c>
      <c r="C21" s="435">
        <v>379635</v>
      </c>
      <c r="D21" s="435">
        <v>1898</v>
      </c>
      <c r="E21" s="434">
        <v>7971229.4199999999</v>
      </c>
      <c r="F21" s="434">
        <v>7996243.2199999997</v>
      </c>
      <c r="G21" s="434">
        <v>8238810.9199999999</v>
      </c>
    </row>
    <row r="22" spans="1:7" ht="20" customHeight="1" x14ac:dyDescent="0.15">
      <c r="A22" s="10" t="s">
        <v>79</v>
      </c>
      <c r="B22" s="435">
        <v>471</v>
      </c>
      <c r="C22" s="435">
        <v>76057</v>
      </c>
      <c r="D22" s="435">
        <v>775</v>
      </c>
      <c r="E22" s="434">
        <v>741878.93</v>
      </c>
      <c r="F22" s="434">
        <v>1362439.02</v>
      </c>
      <c r="G22" s="434">
        <v>1406093.56</v>
      </c>
    </row>
    <row r="23" spans="1:7" ht="20" customHeight="1" x14ac:dyDescent="0.15">
      <c r="A23" s="10" t="s">
        <v>80</v>
      </c>
      <c r="B23" s="435">
        <v>1954</v>
      </c>
      <c r="C23" s="435">
        <v>263991</v>
      </c>
      <c r="D23" s="435">
        <v>6458</v>
      </c>
      <c r="E23" s="434">
        <v>3050845.12</v>
      </c>
      <c r="F23" s="434">
        <v>3201823.5</v>
      </c>
      <c r="G23" s="434">
        <v>3514042.33</v>
      </c>
    </row>
    <row r="24" spans="1:7" ht="20" customHeight="1" x14ac:dyDescent="0.15">
      <c r="A24" s="10" t="s">
        <v>81</v>
      </c>
      <c r="B24" s="435">
        <v>357</v>
      </c>
      <c r="C24" s="435">
        <v>46246</v>
      </c>
      <c r="D24" s="435">
        <v>652</v>
      </c>
      <c r="E24" s="434">
        <v>464352.92</v>
      </c>
      <c r="F24" s="434">
        <v>498254.22</v>
      </c>
      <c r="G24" s="434">
        <v>883105.81</v>
      </c>
    </row>
    <row r="25" spans="1:7" ht="20" customHeight="1" x14ac:dyDescent="0.15">
      <c r="A25" s="626" t="s">
        <v>13</v>
      </c>
      <c r="B25" s="405">
        <f t="shared" ref="B25:G25" si="2">SUM(B21:B24)</f>
        <v>4724</v>
      </c>
      <c r="C25" s="405">
        <f t="shared" si="2"/>
        <v>765929</v>
      </c>
      <c r="D25" s="405">
        <f t="shared" si="2"/>
        <v>9783</v>
      </c>
      <c r="E25" s="404">
        <f t="shared" si="2"/>
        <v>12228306.389999999</v>
      </c>
      <c r="F25" s="404">
        <f t="shared" si="2"/>
        <v>13058759.960000001</v>
      </c>
      <c r="G25" s="404">
        <f t="shared" si="2"/>
        <v>14042052.620000001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393</v>
      </c>
      <c r="C29" s="435">
        <v>73547</v>
      </c>
      <c r="D29" s="435">
        <v>378</v>
      </c>
      <c r="E29" s="434">
        <v>384877.76</v>
      </c>
      <c r="F29" s="434">
        <v>387861.7</v>
      </c>
      <c r="G29" s="434">
        <v>407694.36</v>
      </c>
    </row>
    <row r="30" spans="1:7" ht="20" customHeight="1" x14ac:dyDescent="0.15">
      <c r="A30" s="10" t="s">
        <v>84</v>
      </c>
      <c r="B30" s="435">
        <v>123</v>
      </c>
      <c r="C30" s="435">
        <v>16691</v>
      </c>
      <c r="D30" s="435">
        <v>100</v>
      </c>
      <c r="E30" s="434">
        <v>117360.5</v>
      </c>
      <c r="F30" s="434">
        <v>157208.42000000001</v>
      </c>
      <c r="G30" s="434">
        <v>158720.38</v>
      </c>
    </row>
    <row r="31" spans="1:7" ht="20" customHeight="1" x14ac:dyDescent="0.15">
      <c r="A31" s="10" t="s">
        <v>85</v>
      </c>
      <c r="B31" s="435">
        <v>285</v>
      </c>
      <c r="C31" s="435">
        <v>55630</v>
      </c>
      <c r="D31" s="435">
        <v>0</v>
      </c>
      <c r="E31" s="434">
        <v>108517.95</v>
      </c>
      <c r="F31" s="434">
        <v>112270.83</v>
      </c>
      <c r="G31" s="434">
        <v>127411.93</v>
      </c>
    </row>
    <row r="32" spans="1:7" ht="20" customHeight="1" x14ac:dyDescent="0.15">
      <c r="A32" s="10" t="s">
        <v>86</v>
      </c>
      <c r="B32" s="435">
        <v>933</v>
      </c>
      <c r="C32" s="435">
        <v>146679</v>
      </c>
      <c r="D32" s="435">
        <v>1865</v>
      </c>
      <c r="E32" s="434">
        <v>2143459.7000000002</v>
      </c>
      <c r="F32" s="434">
        <v>2249973.9900000002</v>
      </c>
      <c r="G32" s="434">
        <v>2380472.2799999998</v>
      </c>
    </row>
    <row r="33" spans="1:7" ht="20" customHeight="1" x14ac:dyDescent="0.15">
      <c r="A33" s="10" t="s">
        <v>87</v>
      </c>
      <c r="B33" s="435">
        <v>68</v>
      </c>
      <c r="C33" s="435">
        <v>5855</v>
      </c>
      <c r="D33" s="435">
        <v>200</v>
      </c>
      <c r="E33" s="434">
        <v>45471.6</v>
      </c>
      <c r="F33" s="434">
        <v>47471.6</v>
      </c>
      <c r="G33" s="434">
        <v>47593.599999999999</v>
      </c>
    </row>
    <row r="34" spans="1:7" ht="20" customHeight="1" x14ac:dyDescent="0.15">
      <c r="A34" s="10" t="s">
        <v>88</v>
      </c>
      <c r="B34" s="435">
        <v>840</v>
      </c>
      <c r="C34" s="435">
        <v>137021</v>
      </c>
      <c r="D34" s="435">
        <v>3795</v>
      </c>
      <c r="E34" s="434">
        <v>1103866.6000000001</v>
      </c>
      <c r="F34" s="434">
        <v>1270224.3400000001</v>
      </c>
      <c r="G34" s="434">
        <v>1331326.07</v>
      </c>
    </row>
    <row r="35" spans="1:7" ht="20" customHeight="1" x14ac:dyDescent="0.15">
      <c r="A35" s="626" t="s">
        <v>13</v>
      </c>
      <c r="B35" s="405">
        <f t="shared" ref="B35:G35" si="3">SUM(B29:B34)</f>
        <v>2642</v>
      </c>
      <c r="C35" s="405">
        <f t="shared" si="3"/>
        <v>435423</v>
      </c>
      <c r="D35" s="405">
        <f t="shared" si="3"/>
        <v>6338</v>
      </c>
      <c r="E35" s="404">
        <f t="shared" si="3"/>
        <v>3903554.1100000003</v>
      </c>
      <c r="F35" s="404">
        <f t="shared" si="3"/>
        <v>4225010.8800000008</v>
      </c>
      <c r="G35" s="404">
        <f t="shared" si="3"/>
        <v>4453218.62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326</v>
      </c>
      <c r="C39" s="435">
        <v>58162</v>
      </c>
      <c r="D39" s="435">
        <v>0</v>
      </c>
      <c r="E39" s="434">
        <v>190073.66</v>
      </c>
      <c r="F39" s="434">
        <v>246372.7</v>
      </c>
      <c r="G39" s="434">
        <v>250819.31</v>
      </c>
    </row>
    <row r="40" spans="1:7" ht="20" customHeight="1" x14ac:dyDescent="0.15">
      <c r="A40" s="10" t="s">
        <v>91</v>
      </c>
      <c r="B40" s="435">
        <v>1213</v>
      </c>
      <c r="C40" s="435">
        <v>255762</v>
      </c>
      <c r="D40" s="435">
        <v>4057</v>
      </c>
      <c r="E40" s="434">
        <v>3588739.4</v>
      </c>
      <c r="F40" s="434">
        <v>3810710.12</v>
      </c>
      <c r="G40" s="434">
        <v>3896253.56</v>
      </c>
    </row>
    <row r="41" spans="1:7" ht="20" customHeight="1" x14ac:dyDescent="0.15">
      <c r="A41" s="626" t="s">
        <v>13</v>
      </c>
      <c r="B41" s="405">
        <f t="shared" ref="B41:G41" si="4">SUM(B39:B40)</f>
        <v>1539</v>
      </c>
      <c r="C41" s="405">
        <f t="shared" si="4"/>
        <v>313924</v>
      </c>
      <c r="D41" s="405">
        <f t="shared" si="4"/>
        <v>4057</v>
      </c>
      <c r="E41" s="404">
        <f t="shared" si="4"/>
        <v>3778813.06</v>
      </c>
      <c r="F41" s="404">
        <f t="shared" si="4"/>
        <v>4057082.8200000003</v>
      </c>
      <c r="G41" s="404">
        <f t="shared" si="4"/>
        <v>4147072.87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17469</v>
      </c>
      <c r="C43" s="622">
        <f t="shared" si="5"/>
        <v>3385523</v>
      </c>
      <c r="D43" s="622">
        <f t="shared" si="5"/>
        <v>37165</v>
      </c>
      <c r="E43" s="623">
        <f t="shared" si="5"/>
        <v>49180091.280000001</v>
      </c>
      <c r="F43" s="623">
        <f t="shared" si="5"/>
        <v>52991486.829999998</v>
      </c>
      <c r="G43" s="623">
        <f t="shared" si="5"/>
        <v>57545189.519999996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7" t="s">
        <v>465</v>
      </c>
      <c r="B1" s="677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470</v>
      </c>
      <c r="C5" s="435">
        <v>172567</v>
      </c>
      <c r="D5" s="435">
        <v>12243</v>
      </c>
      <c r="E5" s="434">
        <v>4779984.93</v>
      </c>
      <c r="F5" s="434">
        <v>5389445.4800000004</v>
      </c>
      <c r="G5" s="434">
        <v>5925344.4400000004</v>
      </c>
    </row>
    <row r="6" spans="1:7" ht="20" customHeight="1" x14ac:dyDescent="0.15">
      <c r="A6" s="10" t="s">
        <v>69</v>
      </c>
      <c r="B6" s="435">
        <v>3607</v>
      </c>
      <c r="C6" s="435">
        <v>2692627</v>
      </c>
      <c r="D6" s="435">
        <v>144624</v>
      </c>
      <c r="E6" s="434">
        <v>99915437.950000003</v>
      </c>
      <c r="F6" s="434">
        <v>119022414.45999999</v>
      </c>
      <c r="G6" s="434">
        <v>122107610.55</v>
      </c>
    </row>
    <row r="7" spans="1:7" ht="20" customHeight="1" x14ac:dyDescent="0.15">
      <c r="A7" s="10" t="s">
        <v>70</v>
      </c>
      <c r="B7" s="435">
        <v>1567</v>
      </c>
      <c r="C7" s="435">
        <v>824604</v>
      </c>
      <c r="D7" s="435">
        <v>92734</v>
      </c>
      <c r="E7" s="434">
        <v>26104844.219999999</v>
      </c>
      <c r="F7" s="434">
        <v>30769054.760000002</v>
      </c>
      <c r="G7" s="434">
        <v>32104807.84</v>
      </c>
    </row>
    <row r="8" spans="1:7" ht="20" customHeight="1" x14ac:dyDescent="0.15">
      <c r="A8" s="10" t="s">
        <v>71</v>
      </c>
      <c r="B8" s="435">
        <v>52</v>
      </c>
      <c r="C8" s="435">
        <v>20914</v>
      </c>
      <c r="D8" s="435">
        <v>12140</v>
      </c>
      <c r="E8" s="434">
        <v>426819.84000000003</v>
      </c>
      <c r="F8" s="434">
        <v>490089.15</v>
      </c>
      <c r="G8" s="434">
        <v>515722.15</v>
      </c>
    </row>
    <row r="9" spans="1:7" ht="20" customHeight="1" x14ac:dyDescent="0.15">
      <c r="A9" s="626" t="s">
        <v>13</v>
      </c>
      <c r="B9" s="405">
        <f t="shared" ref="B9:G9" si="0">SUM(B5:B8)</f>
        <v>5696</v>
      </c>
      <c r="C9" s="405">
        <f t="shared" si="0"/>
        <v>3710712</v>
      </c>
      <c r="D9" s="405">
        <f t="shared" si="0"/>
        <v>261741</v>
      </c>
      <c r="E9" s="404">
        <f t="shared" si="0"/>
        <v>131227086.94</v>
      </c>
      <c r="F9" s="404">
        <f t="shared" si="0"/>
        <v>155671003.84999999</v>
      </c>
      <c r="G9" s="404">
        <f t="shared" si="0"/>
        <v>160653484.97999999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2136</v>
      </c>
      <c r="C13" s="435">
        <v>1033081</v>
      </c>
      <c r="D13" s="435">
        <v>64287</v>
      </c>
      <c r="E13" s="434">
        <v>35124046.490000002</v>
      </c>
      <c r="F13" s="434">
        <v>41231920.350000001</v>
      </c>
      <c r="G13" s="434">
        <v>41761072.109999999</v>
      </c>
    </row>
    <row r="14" spans="1:7" ht="20" customHeight="1" x14ac:dyDescent="0.15">
      <c r="A14" s="10" t="s">
        <v>74</v>
      </c>
      <c r="B14" s="435">
        <v>476</v>
      </c>
      <c r="C14" s="435">
        <v>190432</v>
      </c>
      <c r="D14" s="435">
        <v>11636</v>
      </c>
      <c r="E14" s="434">
        <v>5774896.4000000004</v>
      </c>
      <c r="F14" s="434">
        <v>7005706.8200000003</v>
      </c>
      <c r="G14" s="434">
        <v>7309275.5700000003</v>
      </c>
    </row>
    <row r="15" spans="1:7" ht="20" customHeight="1" x14ac:dyDescent="0.15">
      <c r="A15" s="10" t="s">
        <v>75</v>
      </c>
      <c r="B15" s="435">
        <v>538</v>
      </c>
      <c r="C15" s="435">
        <v>124768</v>
      </c>
      <c r="D15" s="435">
        <v>52715</v>
      </c>
      <c r="E15" s="434">
        <v>3336337.68</v>
      </c>
      <c r="F15" s="434">
        <v>4410337.88</v>
      </c>
      <c r="G15" s="434">
        <v>4625497.84</v>
      </c>
    </row>
    <row r="16" spans="1:7" ht="20" customHeight="1" x14ac:dyDescent="0.15">
      <c r="A16" s="10" t="s">
        <v>76</v>
      </c>
      <c r="B16" s="435">
        <v>990</v>
      </c>
      <c r="C16" s="435">
        <v>1050129</v>
      </c>
      <c r="D16" s="435">
        <v>29324</v>
      </c>
      <c r="E16" s="434">
        <v>40795106.979999997</v>
      </c>
      <c r="F16" s="434">
        <v>47620877.630000003</v>
      </c>
      <c r="G16" s="434">
        <v>48213552</v>
      </c>
    </row>
    <row r="17" spans="1:7" ht="20" customHeight="1" x14ac:dyDescent="0.15">
      <c r="A17" s="626" t="s">
        <v>13</v>
      </c>
      <c r="B17" s="405">
        <f t="shared" ref="B17:G17" si="1">SUM(B13:B16)</f>
        <v>4140</v>
      </c>
      <c r="C17" s="405">
        <f t="shared" si="1"/>
        <v>2398410</v>
      </c>
      <c r="D17" s="405">
        <f t="shared" si="1"/>
        <v>157962</v>
      </c>
      <c r="E17" s="404">
        <f t="shared" si="1"/>
        <v>85030387.549999997</v>
      </c>
      <c r="F17" s="404">
        <f t="shared" si="1"/>
        <v>100268842.68000001</v>
      </c>
      <c r="G17" s="404">
        <f t="shared" si="1"/>
        <v>101909397.52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1781</v>
      </c>
      <c r="C21" s="435">
        <v>1428983</v>
      </c>
      <c r="D21" s="435">
        <v>81311</v>
      </c>
      <c r="E21" s="434">
        <v>54694711.829999998</v>
      </c>
      <c r="F21" s="434">
        <v>63550280.280000001</v>
      </c>
      <c r="G21" s="434">
        <v>65889215.68</v>
      </c>
    </row>
    <row r="22" spans="1:7" ht="20" customHeight="1" x14ac:dyDescent="0.15">
      <c r="A22" s="10" t="s">
        <v>79</v>
      </c>
      <c r="B22" s="435">
        <v>990</v>
      </c>
      <c r="C22" s="435">
        <v>241955</v>
      </c>
      <c r="D22" s="435">
        <v>73810</v>
      </c>
      <c r="E22" s="434">
        <v>6437913.6100000003</v>
      </c>
      <c r="F22" s="434">
        <v>7798514.0800000001</v>
      </c>
      <c r="G22" s="434">
        <v>8312687.9299999997</v>
      </c>
    </row>
    <row r="23" spans="1:7" ht="20" customHeight="1" x14ac:dyDescent="0.15">
      <c r="A23" s="10" t="s">
        <v>80</v>
      </c>
      <c r="B23" s="435">
        <v>1657</v>
      </c>
      <c r="C23" s="435">
        <v>926608</v>
      </c>
      <c r="D23" s="435">
        <v>56554</v>
      </c>
      <c r="E23" s="434">
        <v>35914668.200000003</v>
      </c>
      <c r="F23" s="434">
        <v>42163081.030000001</v>
      </c>
      <c r="G23" s="434">
        <v>42335038.780000001</v>
      </c>
    </row>
    <row r="24" spans="1:7" ht="20" customHeight="1" x14ac:dyDescent="0.15">
      <c r="A24" s="10" t="s">
        <v>81</v>
      </c>
      <c r="B24" s="435">
        <v>518</v>
      </c>
      <c r="C24" s="435">
        <v>105605</v>
      </c>
      <c r="D24" s="435">
        <v>12901</v>
      </c>
      <c r="E24" s="434">
        <v>2201757.0299999998</v>
      </c>
      <c r="F24" s="434">
        <v>2723447.33</v>
      </c>
      <c r="G24" s="434">
        <v>3490311.6</v>
      </c>
    </row>
    <row r="25" spans="1:7" ht="20" customHeight="1" x14ac:dyDescent="0.15">
      <c r="A25" s="626" t="s">
        <v>13</v>
      </c>
      <c r="B25" s="405">
        <f t="shared" ref="B25:G25" si="2">SUM(B21:B24)</f>
        <v>4946</v>
      </c>
      <c r="C25" s="405">
        <f t="shared" si="2"/>
        <v>2703151</v>
      </c>
      <c r="D25" s="405">
        <f t="shared" si="2"/>
        <v>224576</v>
      </c>
      <c r="E25" s="404">
        <f t="shared" si="2"/>
        <v>99249050.670000002</v>
      </c>
      <c r="F25" s="404">
        <f t="shared" si="2"/>
        <v>116235322.72</v>
      </c>
      <c r="G25" s="404">
        <f t="shared" si="2"/>
        <v>120027253.98999999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320</v>
      </c>
      <c r="C29" s="435">
        <v>115971</v>
      </c>
      <c r="D29" s="435">
        <v>32647</v>
      </c>
      <c r="E29" s="434">
        <v>2568946.37</v>
      </c>
      <c r="F29" s="434">
        <v>3150283.88</v>
      </c>
      <c r="G29" s="434">
        <v>3295814.36</v>
      </c>
    </row>
    <row r="30" spans="1:7" ht="20" customHeight="1" x14ac:dyDescent="0.15">
      <c r="A30" s="10" t="s">
        <v>84</v>
      </c>
      <c r="B30" s="435">
        <v>70</v>
      </c>
      <c r="C30" s="435">
        <v>11349</v>
      </c>
      <c r="D30" s="435">
        <v>70</v>
      </c>
      <c r="E30" s="434">
        <v>125159</v>
      </c>
      <c r="F30" s="434">
        <v>233424.33</v>
      </c>
      <c r="G30" s="434">
        <v>238037.31</v>
      </c>
    </row>
    <row r="31" spans="1:7" ht="20" customHeight="1" x14ac:dyDescent="0.15">
      <c r="A31" s="10" t="s">
        <v>85</v>
      </c>
      <c r="B31" s="435">
        <v>122</v>
      </c>
      <c r="C31" s="435">
        <v>72429</v>
      </c>
      <c r="D31" s="435">
        <v>886</v>
      </c>
      <c r="E31" s="434">
        <v>1968357.33</v>
      </c>
      <c r="F31" s="434">
        <v>2255427.41</v>
      </c>
      <c r="G31" s="434">
        <v>2315385.27</v>
      </c>
    </row>
    <row r="32" spans="1:7" ht="20" customHeight="1" x14ac:dyDescent="0.15">
      <c r="A32" s="10" t="s">
        <v>86</v>
      </c>
      <c r="B32" s="435">
        <v>844</v>
      </c>
      <c r="C32" s="435">
        <v>482552</v>
      </c>
      <c r="D32" s="435">
        <v>54457</v>
      </c>
      <c r="E32" s="434">
        <v>13563996.42</v>
      </c>
      <c r="F32" s="434">
        <v>15855735.85</v>
      </c>
      <c r="G32" s="434">
        <v>16591951</v>
      </c>
    </row>
    <row r="33" spans="1:7" ht="20" customHeight="1" x14ac:dyDescent="0.15">
      <c r="A33" s="10" t="s">
        <v>87</v>
      </c>
      <c r="B33" s="435">
        <v>25</v>
      </c>
      <c r="C33" s="435">
        <v>7714</v>
      </c>
      <c r="D33" s="435">
        <v>860</v>
      </c>
      <c r="E33" s="434">
        <v>151065</v>
      </c>
      <c r="F33" s="434">
        <v>180334.69</v>
      </c>
      <c r="G33" s="434">
        <v>181254.69</v>
      </c>
    </row>
    <row r="34" spans="1:7" ht="20" customHeight="1" x14ac:dyDescent="0.15">
      <c r="A34" s="10" t="s">
        <v>88</v>
      </c>
      <c r="B34" s="435">
        <v>879</v>
      </c>
      <c r="C34" s="435">
        <v>599846</v>
      </c>
      <c r="D34" s="435">
        <v>40080</v>
      </c>
      <c r="E34" s="434">
        <v>15962734.75</v>
      </c>
      <c r="F34" s="434">
        <v>18862882.77</v>
      </c>
      <c r="G34" s="434">
        <v>19515411.989999998</v>
      </c>
    </row>
    <row r="35" spans="1:7" ht="20" customHeight="1" x14ac:dyDescent="0.15">
      <c r="A35" s="626" t="s">
        <v>13</v>
      </c>
      <c r="B35" s="405">
        <f t="shared" ref="B35:G35" si="3">SUM(B29:B34)</f>
        <v>2260</v>
      </c>
      <c r="C35" s="405">
        <f t="shared" si="3"/>
        <v>1289861</v>
      </c>
      <c r="D35" s="405">
        <f t="shared" si="3"/>
        <v>129000</v>
      </c>
      <c r="E35" s="404">
        <f t="shared" si="3"/>
        <v>34340258.870000005</v>
      </c>
      <c r="F35" s="404">
        <f t="shared" si="3"/>
        <v>40538088.93</v>
      </c>
      <c r="G35" s="404">
        <f t="shared" si="3"/>
        <v>42137854.619999997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226</v>
      </c>
      <c r="C39" s="435">
        <v>89757</v>
      </c>
      <c r="D39" s="435">
        <v>5179</v>
      </c>
      <c r="E39" s="434">
        <v>2092974.87</v>
      </c>
      <c r="F39" s="434">
        <v>2553308.5</v>
      </c>
      <c r="G39" s="434">
        <v>2555761.5</v>
      </c>
    </row>
    <row r="40" spans="1:7" ht="20" customHeight="1" x14ac:dyDescent="0.15">
      <c r="A40" s="10" t="s">
        <v>91</v>
      </c>
      <c r="B40" s="435">
        <v>677</v>
      </c>
      <c r="C40" s="435">
        <v>404165</v>
      </c>
      <c r="D40" s="435">
        <v>11811</v>
      </c>
      <c r="E40" s="434">
        <v>13518758.59</v>
      </c>
      <c r="F40" s="434">
        <v>15640552.23</v>
      </c>
      <c r="G40" s="434">
        <v>16033151.380000001</v>
      </c>
    </row>
    <row r="41" spans="1:7" ht="20" customHeight="1" x14ac:dyDescent="0.15">
      <c r="A41" s="626" t="s">
        <v>13</v>
      </c>
      <c r="B41" s="405">
        <f t="shared" ref="B41:G41" si="4">SUM(B39:B40)</f>
        <v>903</v>
      </c>
      <c r="C41" s="405">
        <f t="shared" si="4"/>
        <v>493922</v>
      </c>
      <c r="D41" s="405">
        <f t="shared" si="4"/>
        <v>16990</v>
      </c>
      <c r="E41" s="404">
        <f t="shared" si="4"/>
        <v>15611733.460000001</v>
      </c>
      <c r="F41" s="404">
        <f t="shared" si="4"/>
        <v>18193860.73</v>
      </c>
      <c r="G41" s="404">
        <f t="shared" si="4"/>
        <v>18588912.880000003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17945</v>
      </c>
      <c r="C43" s="622">
        <f t="shared" si="5"/>
        <v>10596056</v>
      </c>
      <c r="D43" s="622">
        <f t="shared" si="5"/>
        <v>790269</v>
      </c>
      <c r="E43" s="623">
        <f t="shared" si="5"/>
        <v>365458517.49000001</v>
      </c>
      <c r="F43" s="623">
        <f t="shared" si="5"/>
        <v>430907118.91000003</v>
      </c>
      <c r="G43" s="623">
        <f t="shared" si="5"/>
        <v>443316903.99000001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7" t="s">
        <v>466</v>
      </c>
      <c r="B1" s="677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60</v>
      </c>
      <c r="C5" s="435">
        <v>5483</v>
      </c>
      <c r="D5" s="435">
        <v>857</v>
      </c>
      <c r="E5" s="434">
        <v>86568</v>
      </c>
      <c r="F5" s="434">
        <v>107257.95</v>
      </c>
      <c r="G5" s="434">
        <v>108237.95</v>
      </c>
    </row>
    <row r="6" spans="1:7" ht="20" customHeight="1" x14ac:dyDescent="0.15">
      <c r="A6" s="10" t="s">
        <v>69</v>
      </c>
      <c r="B6" s="435">
        <v>841</v>
      </c>
      <c r="C6" s="435">
        <v>126874</v>
      </c>
      <c r="D6" s="435">
        <v>9200</v>
      </c>
      <c r="E6" s="434">
        <v>2501126.63</v>
      </c>
      <c r="F6" s="434">
        <v>2958468.1</v>
      </c>
      <c r="G6" s="434">
        <v>3014550.62</v>
      </c>
    </row>
    <row r="7" spans="1:7" ht="20" customHeight="1" x14ac:dyDescent="0.15">
      <c r="A7" s="10" t="s">
        <v>70</v>
      </c>
      <c r="B7" s="435">
        <v>273</v>
      </c>
      <c r="C7" s="435">
        <v>36602</v>
      </c>
      <c r="D7" s="435">
        <v>7320</v>
      </c>
      <c r="E7" s="434">
        <v>465762.36</v>
      </c>
      <c r="F7" s="434">
        <v>612058.46</v>
      </c>
      <c r="G7" s="434">
        <v>1080030.98</v>
      </c>
    </row>
    <row r="8" spans="1:7" ht="20" customHeight="1" x14ac:dyDescent="0.15">
      <c r="A8" s="10" t="s">
        <v>71</v>
      </c>
      <c r="B8" s="435">
        <v>25</v>
      </c>
      <c r="C8" s="435">
        <v>1045</v>
      </c>
      <c r="D8" s="435">
        <v>828</v>
      </c>
      <c r="E8" s="434">
        <v>14676</v>
      </c>
      <c r="F8" s="434">
        <v>36256.9</v>
      </c>
      <c r="G8" s="434">
        <v>38820.9</v>
      </c>
    </row>
    <row r="9" spans="1:7" ht="20" customHeight="1" x14ac:dyDescent="0.15">
      <c r="A9" s="626" t="s">
        <v>13</v>
      </c>
      <c r="B9" s="405">
        <f t="shared" ref="B9:G9" si="0">SUM(B5:B8)</f>
        <v>1199</v>
      </c>
      <c r="C9" s="405">
        <f t="shared" si="0"/>
        <v>170004</v>
      </c>
      <c r="D9" s="405">
        <f t="shared" si="0"/>
        <v>18205</v>
      </c>
      <c r="E9" s="404">
        <f t="shared" si="0"/>
        <v>3068132.9899999998</v>
      </c>
      <c r="F9" s="404">
        <f t="shared" si="0"/>
        <v>3714041.41</v>
      </c>
      <c r="G9" s="404">
        <f t="shared" si="0"/>
        <v>4241640.4500000011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777</v>
      </c>
      <c r="C13" s="435">
        <v>46087</v>
      </c>
      <c r="D13" s="435">
        <v>29548</v>
      </c>
      <c r="E13" s="434">
        <v>662247.31000000006</v>
      </c>
      <c r="F13" s="434">
        <v>1106689.54</v>
      </c>
      <c r="G13" s="434">
        <v>1180217.73</v>
      </c>
    </row>
    <row r="14" spans="1:7" ht="20" customHeight="1" x14ac:dyDescent="0.15">
      <c r="A14" s="10" t="s">
        <v>74</v>
      </c>
      <c r="B14" s="435">
        <v>130</v>
      </c>
      <c r="C14" s="435">
        <v>11442</v>
      </c>
      <c r="D14" s="435">
        <v>3728</v>
      </c>
      <c r="E14" s="434">
        <v>191766</v>
      </c>
      <c r="F14" s="434">
        <v>214166.7</v>
      </c>
      <c r="G14" s="434">
        <v>243368.37</v>
      </c>
    </row>
    <row r="15" spans="1:7" ht="20" customHeight="1" x14ac:dyDescent="0.15">
      <c r="A15" s="10" t="s">
        <v>75</v>
      </c>
      <c r="B15" s="435">
        <v>131</v>
      </c>
      <c r="C15" s="435">
        <v>8325</v>
      </c>
      <c r="D15" s="435">
        <v>3264</v>
      </c>
      <c r="E15" s="434">
        <v>120125.2</v>
      </c>
      <c r="F15" s="434">
        <v>535038.97</v>
      </c>
      <c r="G15" s="434">
        <v>621623.06999999995</v>
      </c>
    </row>
    <row r="16" spans="1:7" ht="20" customHeight="1" x14ac:dyDescent="0.15">
      <c r="A16" s="10" t="s">
        <v>76</v>
      </c>
      <c r="B16" s="435">
        <v>382</v>
      </c>
      <c r="C16" s="435">
        <v>31818</v>
      </c>
      <c r="D16" s="435">
        <v>34357</v>
      </c>
      <c r="E16" s="434">
        <v>416149.94</v>
      </c>
      <c r="F16" s="434">
        <v>720956.79</v>
      </c>
      <c r="G16" s="434">
        <v>742438.29</v>
      </c>
    </row>
    <row r="17" spans="1:7" ht="20" customHeight="1" x14ac:dyDescent="0.15">
      <c r="A17" s="626" t="s">
        <v>13</v>
      </c>
      <c r="B17" s="405">
        <f t="shared" ref="B17:G17" si="1">SUM(B13:B16)</f>
        <v>1420</v>
      </c>
      <c r="C17" s="405">
        <f t="shared" si="1"/>
        <v>97672</v>
      </c>
      <c r="D17" s="405">
        <f t="shared" si="1"/>
        <v>70897</v>
      </c>
      <c r="E17" s="404">
        <f t="shared" si="1"/>
        <v>1390288.45</v>
      </c>
      <c r="F17" s="404">
        <f t="shared" si="1"/>
        <v>2576852</v>
      </c>
      <c r="G17" s="404">
        <f t="shared" si="1"/>
        <v>2787647.46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276</v>
      </c>
      <c r="C21" s="435">
        <v>38964</v>
      </c>
      <c r="D21" s="435">
        <v>6349</v>
      </c>
      <c r="E21" s="434">
        <v>543893.30000000005</v>
      </c>
      <c r="F21" s="434">
        <v>632286.28</v>
      </c>
      <c r="G21" s="434">
        <v>717637.16</v>
      </c>
    </row>
    <row r="22" spans="1:7" ht="20" customHeight="1" x14ac:dyDescent="0.15">
      <c r="A22" s="10" t="s">
        <v>79</v>
      </c>
      <c r="B22" s="435">
        <v>188</v>
      </c>
      <c r="C22" s="435">
        <v>22549</v>
      </c>
      <c r="D22" s="435">
        <v>1684</v>
      </c>
      <c r="E22" s="434">
        <v>290722.84000000003</v>
      </c>
      <c r="F22" s="434">
        <v>352144.54</v>
      </c>
      <c r="G22" s="434">
        <v>363499.54</v>
      </c>
    </row>
    <row r="23" spans="1:7" ht="20" customHeight="1" x14ac:dyDescent="0.15">
      <c r="A23" s="10" t="s">
        <v>80</v>
      </c>
      <c r="B23" s="435">
        <v>301</v>
      </c>
      <c r="C23" s="435">
        <v>39965</v>
      </c>
      <c r="D23" s="435">
        <v>2573</v>
      </c>
      <c r="E23" s="434">
        <v>429446.03</v>
      </c>
      <c r="F23" s="434">
        <v>495009.97</v>
      </c>
      <c r="G23" s="434">
        <v>546082.44999999995</v>
      </c>
    </row>
    <row r="24" spans="1:7" ht="20" customHeight="1" x14ac:dyDescent="0.15">
      <c r="A24" s="10" t="s">
        <v>81</v>
      </c>
      <c r="B24" s="435">
        <v>218</v>
      </c>
      <c r="C24" s="435">
        <v>44540</v>
      </c>
      <c r="D24" s="435">
        <v>2681</v>
      </c>
      <c r="E24" s="434">
        <v>1084654.82</v>
      </c>
      <c r="F24" s="434">
        <v>1241504.52</v>
      </c>
      <c r="G24" s="434">
        <v>1947654.82</v>
      </c>
    </row>
    <row r="25" spans="1:7" ht="20" customHeight="1" x14ac:dyDescent="0.15">
      <c r="A25" s="626" t="s">
        <v>13</v>
      </c>
      <c r="B25" s="405">
        <f t="shared" ref="B25:G25" si="2">SUM(B21:B24)</f>
        <v>983</v>
      </c>
      <c r="C25" s="405">
        <f t="shared" si="2"/>
        <v>146018</v>
      </c>
      <c r="D25" s="405">
        <f t="shared" si="2"/>
        <v>13287</v>
      </c>
      <c r="E25" s="404">
        <f t="shared" si="2"/>
        <v>2348716.9900000002</v>
      </c>
      <c r="F25" s="404">
        <f t="shared" si="2"/>
        <v>2720945.31</v>
      </c>
      <c r="G25" s="404">
        <f t="shared" si="2"/>
        <v>3574873.9699999997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110</v>
      </c>
      <c r="C29" s="435">
        <v>16386</v>
      </c>
      <c r="D29" s="435">
        <v>918</v>
      </c>
      <c r="E29" s="434">
        <v>104536.1</v>
      </c>
      <c r="F29" s="434">
        <v>120631.15</v>
      </c>
      <c r="G29" s="434">
        <v>134296.15</v>
      </c>
    </row>
    <row r="30" spans="1:7" ht="20" customHeight="1" x14ac:dyDescent="0.15">
      <c r="A30" s="10" t="s">
        <v>84</v>
      </c>
      <c r="B30" s="435">
        <v>26</v>
      </c>
      <c r="C30" s="435">
        <v>3213</v>
      </c>
      <c r="D30" s="435">
        <v>0</v>
      </c>
      <c r="E30" s="434">
        <v>20695.05</v>
      </c>
      <c r="F30" s="434">
        <v>20740.39</v>
      </c>
      <c r="G30" s="434">
        <v>22063.27</v>
      </c>
    </row>
    <row r="31" spans="1:7" ht="20" customHeight="1" x14ac:dyDescent="0.15">
      <c r="A31" s="10" t="s">
        <v>85</v>
      </c>
      <c r="B31" s="435">
        <v>80</v>
      </c>
      <c r="C31" s="435">
        <v>16135</v>
      </c>
      <c r="D31" s="435">
        <v>37</v>
      </c>
      <c r="E31" s="434">
        <v>69587.97</v>
      </c>
      <c r="F31" s="434">
        <v>72942.559999999998</v>
      </c>
      <c r="G31" s="434">
        <v>76441.86</v>
      </c>
    </row>
    <row r="32" spans="1:7" ht="20" customHeight="1" x14ac:dyDescent="0.15">
      <c r="A32" s="10" t="s">
        <v>86</v>
      </c>
      <c r="B32" s="435">
        <v>165</v>
      </c>
      <c r="C32" s="435">
        <v>23940</v>
      </c>
      <c r="D32" s="435">
        <v>3682</v>
      </c>
      <c r="E32" s="434">
        <v>434720.5</v>
      </c>
      <c r="F32" s="434">
        <v>518051.83</v>
      </c>
      <c r="G32" s="434">
        <v>532793.82999999996</v>
      </c>
    </row>
    <row r="33" spans="1:7" ht="20" customHeight="1" x14ac:dyDescent="0.15">
      <c r="A33" s="10" t="s">
        <v>87</v>
      </c>
      <c r="B33" s="435">
        <v>4</v>
      </c>
      <c r="C33" s="435">
        <v>385</v>
      </c>
      <c r="D33" s="435">
        <v>63</v>
      </c>
      <c r="E33" s="434">
        <v>4876.8</v>
      </c>
      <c r="F33" s="434">
        <v>5195</v>
      </c>
      <c r="G33" s="434">
        <v>5195</v>
      </c>
    </row>
    <row r="34" spans="1:7" ht="20" customHeight="1" x14ac:dyDescent="0.15">
      <c r="A34" s="10" t="s">
        <v>88</v>
      </c>
      <c r="B34" s="435">
        <v>226</v>
      </c>
      <c r="C34" s="435">
        <v>36424</v>
      </c>
      <c r="D34" s="435">
        <v>1978</v>
      </c>
      <c r="E34" s="434">
        <v>418671.2</v>
      </c>
      <c r="F34" s="434">
        <v>459413.66</v>
      </c>
      <c r="G34" s="434">
        <v>484687.89</v>
      </c>
    </row>
    <row r="35" spans="1:7" ht="20" customHeight="1" x14ac:dyDescent="0.15">
      <c r="A35" s="626" t="s">
        <v>13</v>
      </c>
      <c r="B35" s="405">
        <f t="shared" ref="B35:G35" si="3">SUM(B29:B34)</f>
        <v>611</v>
      </c>
      <c r="C35" s="405">
        <f t="shared" si="3"/>
        <v>96483</v>
      </c>
      <c r="D35" s="405">
        <f t="shared" si="3"/>
        <v>6678</v>
      </c>
      <c r="E35" s="404">
        <f t="shared" si="3"/>
        <v>1053087.6200000001</v>
      </c>
      <c r="F35" s="404">
        <f t="shared" si="3"/>
        <v>1196974.5899999999</v>
      </c>
      <c r="G35" s="404">
        <f t="shared" si="3"/>
        <v>1255478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174</v>
      </c>
      <c r="C39" s="435">
        <v>31786</v>
      </c>
      <c r="D39" s="435">
        <v>569</v>
      </c>
      <c r="E39" s="434">
        <v>351120.36</v>
      </c>
      <c r="F39" s="434">
        <v>410884.09</v>
      </c>
      <c r="G39" s="434">
        <v>430792.52</v>
      </c>
    </row>
    <row r="40" spans="1:7" ht="20" customHeight="1" x14ac:dyDescent="0.15">
      <c r="A40" s="10" t="s">
        <v>91</v>
      </c>
      <c r="B40" s="435">
        <v>303</v>
      </c>
      <c r="C40" s="435">
        <v>45911</v>
      </c>
      <c r="D40" s="435">
        <v>767</v>
      </c>
      <c r="E40" s="434">
        <v>531077.96</v>
      </c>
      <c r="F40" s="434">
        <v>562063.18000000005</v>
      </c>
      <c r="G40" s="434">
        <v>576316.39</v>
      </c>
    </row>
    <row r="41" spans="1:7" ht="20" customHeight="1" x14ac:dyDescent="0.15">
      <c r="A41" s="626" t="s">
        <v>13</v>
      </c>
      <c r="B41" s="405">
        <f t="shared" ref="B41:G41" si="4">SUM(B39:B40)</f>
        <v>477</v>
      </c>
      <c r="C41" s="405">
        <f t="shared" si="4"/>
        <v>77697</v>
      </c>
      <c r="D41" s="405">
        <f t="shared" si="4"/>
        <v>1336</v>
      </c>
      <c r="E41" s="404">
        <f t="shared" si="4"/>
        <v>882198.32</v>
      </c>
      <c r="F41" s="404">
        <f t="shared" si="4"/>
        <v>972947.27</v>
      </c>
      <c r="G41" s="404">
        <f t="shared" si="4"/>
        <v>1007108.91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4690</v>
      </c>
      <c r="C43" s="622">
        <f t="shared" si="5"/>
        <v>587874</v>
      </c>
      <c r="D43" s="622">
        <f t="shared" si="5"/>
        <v>110403</v>
      </c>
      <c r="E43" s="623">
        <f t="shared" si="5"/>
        <v>8742424.3699999992</v>
      </c>
      <c r="F43" s="623">
        <f t="shared" si="5"/>
        <v>11181760.58</v>
      </c>
      <c r="G43" s="623">
        <f t="shared" si="5"/>
        <v>12866748.790000001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8" t="s">
        <v>460</v>
      </c>
      <c r="B1" s="678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2110</v>
      </c>
      <c r="C5" s="435">
        <v>1203526</v>
      </c>
      <c r="D5" s="435">
        <v>589</v>
      </c>
      <c r="E5" s="434">
        <v>12150343.5</v>
      </c>
      <c r="F5" s="434">
        <v>125233282.05999999</v>
      </c>
      <c r="G5" s="434">
        <v>240642792.53999999</v>
      </c>
    </row>
    <row r="6" spans="1:7" ht="20" customHeight="1" x14ac:dyDescent="0.15">
      <c r="A6" s="10" t="s">
        <v>69</v>
      </c>
      <c r="B6" s="435">
        <v>35530</v>
      </c>
      <c r="C6" s="435">
        <v>6586069</v>
      </c>
      <c r="D6" s="435">
        <v>7510</v>
      </c>
      <c r="E6" s="434">
        <v>127065932.16000001</v>
      </c>
      <c r="F6" s="434">
        <v>272673374.20000005</v>
      </c>
      <c r="G6" s="434">
        <v>751157218.95999992</v>
      </c>
    </row>
    <row r="7" spans="1:7" ht="20" customHeight="1" x14ac:dyDescent="0.15">
      <c r="A7" s="10" t="s">
        <v>70</v>
      </c>
      <c r="B7" s="435">
        <v>19282</v>
      </c>
      <c r="C7" s="435">
        <v>3178012</v>
      </c>
      <c r="D7" s="435">
        <v>15018</v>
      </c>
      <c r="E7" s="434">
        <v>83883726.939999998</v>
      </c>
      <c r="F7" s="434">
        <v>178632051.29000002</v>
      </c>
      <c r="G7" s="434">
        <v>467073754.21000004</v>
      </c>
    </row>
    <row r="8" spans="1:7" ht="20" customHeight="1" x14ac:dyDescent="0.15">
      <c r="A8" s="10" t="s">
        <v>71</v>
      </c>
      <c r="B8" s="435">
        <v>408</v>
      </c>
      <c r="C8" s="435">
        <v>24780</v>
      </c>
      <c r="D8" s="435">
        <v>0</v>
      </c>
      <c r="E8" s="434">
        <v>181349</v>
      </c>
      <c r="F8" s="434">
        <v>243295.21000000002</v>
      </c>
      <c r="G8" s="434">
        <v>381845.20999999996</v>
      </c>
    </row>
    <row r="9" spans="1:7" ht="20" customHeight="1" x14ac:dyDescent="0.15">
      <c r="A9" s="626" t="s">
        <v>13</v>
      </c>
      <c r="B9" s="405">
        <f t="shared" ref="B9:G9" si="0">SUM(B5:B8)</f>
        <v>57330</v>
      </c>
      <c r="C9" s="405">
        <f t="shared" si="0"/>
        <v>10992387</v>
      </c>
      <c r="D9" s="405">
        <f t="shared" si="0"/>
        <v>23117</v>
      </c>
      <c r="E9" s="404">
        <f t="shared" si="0"/>
        <v>223281351.60000002</v>
      </c>
      <c r="F9" s="404">
        <f t="shared" si="0"/>
        <v>576782002.76000011</v>
      </c>
      <c r="G9" s="404">
        <f t="shared" si="0"/>
        <v>1459255610.9200001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10764</v>
      </c>
      <c r="C13" s="435">
        <v>3203219</v>
      </c>
      <c r="D13" s="435">
        <v>19910</v>
      </c>
      <c r="E13" s="434">
        <v>45124920.869999997</v>
      </c>
      <c r="F13" s="434">
        <v>62804056.810000002</v>
      </c>
      <c r="G13" s="434">
        <v>345847694.58999997</v>
      </c>
    </row>
    <row r="14" spans="1:7" ht="20" customHeight="1" x14ac:dyDescent="0.15">
      <c r="A14" s="10" t="s">
        <v>74</v>
      </c>
      <c r="B14" s="435">
        <v>4341</v>
      </c>
      <c r="C14" s="435">
        <v>827754</v>
      </c>
      <c r="D14" s="435">
        <v>2279</v>
      </c>
      <c r="E14" s="434">
        <v>9928008.0200000014</v>
      </c>
      <c r="F14" s="434">
        <v>22187346.989999998</v>
      </c>
      <c r="G14" s="434">
        <v>64224594.870000005</v>
      </c>
    </row>
    <row r="15" spans="1:7" ht="20" customHeight="1" x14ac:dyDescent="0.15">
      <c r="A15" s="10" t="s">
        <v>75</v>
      </c>
      <c r="B15" s="435">
        <v>2028</v>
      </c>
      <c r="C15" s="435">
        <v>614040</v>
      </c>
      <c r="D15" s="435">
        <v>6601</v>
      </c>
      <c r="E15" s="434">
        <v>8382079.2800000003</v>
      </c>
      <c r="F15" s="434">
        <v>13760078.379999999</v>
      </c>
      <c r="G15" s="434">
        <v>36402530.590000004</v>
      </c>
    </row>
    <row r="16" spans="1:7" ht="20" customHeight="1" x14ac:dyDescent="0.15">
      <c r="A16" s="10" t="s">
        <v>76</v>
      </c>
      <c r="B16" s="435">
        <v>10418</v>
      </c>
      <c r="C16" s="435">
        <v>2040339</v>
      </c>
      <c r="D16" s="435">
        <v>11042</v>
      </c>
      <c r="E16" s="434">
        <v>15952665.369999999</v>
      </c>
      <c r="F16" s="434">
        <v>55676102.740000002</v>
      </c>
      <c r="G16" s="434">
        <v>201976071.28999999</v>
      </c>
    </row>
    <row r="17" spans="1:7" ht="20" customHeight="1" x14ac:dyDescent="0.15">
      <c r="A17" s="626" t="s">
        <v>13</v>
      </c>
      <c r="B17" s="405">
        <f t="shared" ref="B17:G17" si="1">SUM(B13:B16)</f>
        <v>27551</v>
      </c>
      <c r="C17" s="405">
        <f t="shared" si="1"/>
        <v>6685352</v>
      </c>
      <c r="D17" s="405">
        <f t="shared" si="1"/>
        <v>39832</v>
      </c>
      <c r="E17" s="404">
        <f t="shared" si="1"/>
        <v>79387673.540000007</v>
      </c>
      <c r="F17" s="404">
        <f t="shared" si="1"/>
        <v>154427584.91999999</v>
      </c>
      <c r="G17" s="404">
        <f t="shared" si="1"/>
        <v>648450891.33999991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2460</v>
      </c>
      <c r="C21" s="435">
        <v>3238978</v>
      </c>
      <c r="D21" s="435">
        <v>674</v>
      </c>
      <c r="E21" s="434">
        <v>90876961.699999988</v>
      </c>
      <c r="F21" s="434">
        <v>100699823.41999999</v>
      </c>
      <c r="G21" s="434">
        <v>160197416.66</v>
      </c>
    </row>
    <row r="22" spans="1:7" ht="20" customHeight="1" x14ac:dyDescent="0.15">
      <c r="A22" s="10" t="s">
        <v>79</v>
      </c>
      <c r="B22" s="435">
        <v>5457</v>
      </c>
      <c r="C22" s="435">
        <v>826661</v>
      </c>
      <c r="D22" s="435">
        <v>2081</v>
      </c>
      <c r="E22" s="434">
        <v>5745443.2199999997</v>
      </c>
      <c r="F22" s="434">
        <v>14077704.42</v>
      </c>
      <c r="G22" s="434">
        <v>57526047.93</v>
      </c>
    </row>
    <row r="23" spans="1:7" ht="20" customHeight="1" x14ac:dyDescent="0.15">
      <c r="A23" s="10" t="s">
        <v>80</v>
      </c>
      <c r="B23" s="435">
        <v>29046</v>
      </c>
      <c r="C23" s="435">
        <v>3033720</v>
      </c>
      <c r="D23" s="435">
        <v>8528</v>
      </c>
      <c r="E23" s="434">
        <v>35924065.660000004</v>
      </c>
      <c r="F23" s="434">
        <v>61783330.509999998</v>
      </c>
      <c r="G23" s="434">
        <v>254568129.02000001</v>
      </c>
    </row>
    <row r="24" spans="1:7" ht="20" customHeight="1" x14ac:dyDescent="0.15">
      <c r="A24" s="10" t="s">
        <v>81</v>
      </c>
      <c r="B24" s="435">
        <v>2928</v>
      </c>
      <c r="C24" s="435">
        <v>469988</v>
      </c>
      <c r="D24" s="435">
        <v>1309</v>
      </c>
      <c r="E24" s="434">
        <v>3742256.28</v>
      </c>
      <c r="F24" s="434">
        <v>9846330.589999998</v>
      </c>
      <c r="G24" s="434">
        <v>28020417.639999997</v>
      </c>
    </row>
    <row r="25" spans="1:7" ht="20" customHeight="1" x14ac:dyDescent="0.15">
      <c r="A25" s="626" t="s">
        <v>13</v>
      </c>
      <c r="B25" s="405">
        <f t="shared" ref="B25:G25" si="2">SUM(B21:B24)</f>
        <v>39891</v>
      </c>
      <c r="C25" s="405">
        <f t="shared" si="2"/>
        <v>7569347</v>
      </c>
      <c r="D25" s="405">
        <f t="shared" si="2"/>
        <v>12592</v>
      </c>
      <c r="E25" s="404">
        <f t="shared" si="2"/>
        <v>136288726.85999998</v>
      </c>
      <c r="F25" s="404">
        <f t="shared" si="2"/>
        <v>186407188.94</v>
      </c>
      <c r="G25" s="404">
        <f t="shared" si="2"/>
        <v>500312011.25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1927</v>
      </c>
      <c r="C29" s="435">
        <v>365584</v>
      </c>
      <c r="D29" s="435">
        <v>1446</v>
      </c>
      <c r="E29" s="434">
        <v>2419482.4699999997</v>
      </c>
      <c r="F29" s="434">
        <v>3630741.96</v>
      </c>
      <c r="G29" s="434">
        <v>17931056.41</v>
      </c>
    </row>
    <row r="30" spans="1:7" ht="20" customHeight="1" x14ac:dyDescent="0.15">
      <c r="A30" s="10" t="s">
        <v>84</v>
      </c>
      <c r="B30" s="435">
        <v>469</v>
      </c>
      <c r="C30" s="435">
        <v>132231</v>
      </c>
      <c r="D30" s="435">
        <v>0</v>
      </c>
      <c r="E30" s="434">
        <v>1282342.25</v>
      </c>
      <c r="F30" s="434">
        <v>2113970.54</v>
      </c>
      <c r="G30" s="434">
        <v>4830577.3</v>
      </c>
    </row>
    <row r="31" spans="1:7" ht="20" customHeight="1" x14ac:dyDescent="0.15">
      <c r="A31" s="10" t="s">
        <v>85</v>
      </c>
      <c r="B31" s="435">
        <v>711</v>
      </c>
      <c r="C31" s="435">
        <v>492612</v>
      </c>
      <c r="D31" s="435">
        <v>527</v>
      </c>
      <c r="E31" s="434">
        <v>4276055.43</v>
      </c>
      <c r="F31" s="434">
        <v>23541895.630000003</v>
      </c>
      <c r="G31" s="434">
        <v>48081486.850000001</v>
      </c>
    </row>
    <row r="32" spans="1:7" ht="20" customHeight="1" x14ac:dyDescent="0.15">
      <c r="A32" s="10" t="s">
        <v>86</v>
      </c>
      <c r="B32" s="435">
        <v>1684</v>
      </c>
      <c r="C32" s="435">
        <v>1744108</v>
      </c>
      <c r="D32" s="435">
        <v>1695</v>
      </c>
      <c r="E32" s="434">
        <v>24388751.780000001</v>
      </c>
      <c r="F32" s="434">
        <v>60985049.840000004</v>
      </c>
      <c r="G32" s="434">
        <v>149761923.52999997</v>
      </c>
    </row>
    <row r="33" spans="1:7" ht="20" customHeight="1" x14ac:dyDescent="0.15">
      <c r="A33" s="10" t="s">
        <v>87</v>
      </c>
      <c r="B33" s="435">
        <v>237</v>
      </c>
      <c r="C33" s="435">
        <v>20302</v>
      </c>
      <c r="D33" s="435">
        <v>0</v>
      </c>
      <c r="E33" s="434">
        <v>156587.67000000001</v>
      </c>
      <c r="F33" s="434">
        <v>168503.83000000002</v>
      </c>
      <c r="G33" s="434">
        <v>999885.23</v>
      </c>
    </row>
    <row r="34" spans="1:7" ht="20" customHeight="1" x14ac:dyDescent="0.15">
      <c r="A34" s="10" t="s">
        <v>88</v>
      </c>
      <c r="B34" s="435">
        <v>1595</v>
      </c>
      <c r="C34" s="435">
        <v>1114788</v>
      </c>
      <c r="D34" s="435">
        <v>9779</v>
      </c>
      <c r="E34" s="434">
        <v>9518899.1900000013</v>
      </c>
      <c r="F34" s="434">
        <v>10440469.700000001</v>
      </c>
      <c r="G34" s="434">
        <v>22808451.289999999</v>
      </c>
    </row>
    <row r="35" spans="1:7" ht="20" customHeight="1" x14ac:dyDescent="0.15">
      <c r="A35" s="626" t="s">
        <v>13</v>
      </c>
      <c r="B35" s="405">
        <f t="shared" ref="B35:G35" si="3">SUM(B29:B34)</f>
        <v>6623</v>
      </c>
      <c r="C35" s="405">
        <f t="shared" si="3"/>
        <v>3869625</v>
      </c>
      <c r="D35" s="405">
        <f t="shared" si="3"/>
        <v>13447</v>
      </c>
      <c r="E35" s="404">
        <f t="shared" si="3"/>
        <v>42042118.790000007</v>
      </c>
      <c r="F35" s="404">
        <f t="shared" si="3"/>
        <v>100880631.5</v>
      </c>
      <c r="G35" s="404">
        <f t="shared" si="3"/>
        <v>244413380.60999995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1449</v>
      </c>
      <c r="C39" s="435">
        <v>570164</v>
      </c>
      <c r="D39" s="435">
        <v>0</v>
      </c>
      <c r="E39" s="434">
        <v>7814013.2999999998</v>
      </c>
      <c r="F39" s="434">
        <v>11757354.1</v>
      </c>
      <c r="G39" s="434">
        <v>58324055.520000003</v>
      </c>
    </row>
    <row r="40" spans="1:7" ht="20" customHeight="1" x14ac:dyDescent="0.15">
      <c r="A40" s="10" t="s">
        <v>91</v>
      </c>
      <c r="B40" s="435">
        <v>1394</v>
      </c>
      <c r="C40" s="435">
        <v>793090</v>
      </c>
      <c r="D40" s="435">
        <v>11889</v>
      </c>
      <c r="E40" s="434">
        <v>4906043.5500000007</v>
      </c>
      <c r="F40" s="434">
        <v>14521831.350000001</v>
      </c>
      <c r="G40" s="434">
        <v>32144315.799999997</v>
      </c>
    </row>
    <row r="41" spans="1:7" ht="20" customHeight="1" x14ac:dyDescent="0.15">
      <c r="A41" s="626" t="s">
        <v>13</v>
      </c>
      <c r="B41" s="405">
        <f t="shared" ref="B41:G41" si="4">SUM(B39:B40)</f>
        <v>2843</v>
      </c>
      <c r="C41" s="405">
        <f t="shared" si="4"/>
        <v>1363254</v>
      </c>
      <c r="D41" s="405">
        <f t="shared" si="4"/>
        <v>11889</v>
      </c>
      <c r="E41" s="404">
        <f t="shared" si="4"/>
        <v>12720056.850000001</v>
      </c>
      <c r="F41" s="404">
        <f t="shared" si="4"/>
        <v>26279185.450000003</v>
      </c>
      <c r="G41" s="404">
        <f t="shared" si="4"/>
        <v>90468371.319999993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134238</v>
      </c>
      <c r="C43" s="622">
        <f t="shared" si="5"/>
        <v>30479965</v>
      </c>
      <c r="D43" s="622">
        <f t="shared" si="5"/>
        <v>100877</v>
      </c>
      <c r="E43" s="623">
        <f t="shared" si="5"/>
        <v>493719927.64000005</v>
      </c>
      <c r="F43" s="623">
        <f t="shared" si="5"/>
        <v>1044776593.5700002</v>
      </c>
      <c r="G43" s="623">
        <f t="shared" si="5"/>
        <v>2942900265.4400005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8" t="s">
        <v>467</v>
      </c>
      <c r="B1" s="678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1510</v>
      </c>
      <c r="C5" s="435">
        <v>1149176</v>
      </c>
      <c r="D5" s="435">
        <v>0</v>
      </c>
      <c r="E5" s="434">
        <v>11394708.5</v>
      </c>
      <c r="F5" s="434">
        <v>121545703.52</v>
      </c>
      <c r="G5" s="434">
        <v>234563463.62</v>
      </c>
    </row>
    <row r="6" spans="1:7" ht="20" customHeight="1" x14ac:dyDescent="0.15">
      <c r="A6" s="10" t="s">
        <v>69</v>
      </c>
      <c r="B6" s="435">
        <v>26941</v>
      </c>
      <c r="C6" s="435">
        <v>4965586</v>
      </c>
      <c r="D6" s="435">
        <v>2322</v>
      </c>
      <c r="E6" s="434">
        <v>97726526.310000002</v>
      </c>
      <c r="F6" s="434">
        <v>202374502.06999999</v>
      </c>
      <c r="G6" s="434">
        <v>555657849.63</v>
      </c>
    </row>
    <row r="7" spans="1:7" ht="20" customHeight="1" x14ac:dyDescent="0.15">
      <c r="A7" s="10" t="s">
        <v>70</v>
      </c>
      <c r="B7" s="435">
        <v>16485</v>
      </c>
      <c r="C7" s="435">
        <v>2740011</v>
      </c>
      <c r="D7" s="435">
        <v>13096</v>
      </c>
      <c r="E7" s="434">
        <v>79355469.189999998</v>
      </c>
      <c r="F7" s="434">
        <v>167786348.84999999</v>
      </c>
      <c r="G7" s="434">
        <v>434897420.60000002</v>
      </c>
    </row>
    <row r="8" spans="1:7" ht="20" customHeight="1" x14ac:dyDescent="0.15">
      <c r="A8" s="10" t="s">
        <v>71</v>
      </c>
      <c r="B8" s="435">
        <v>388</v>
      </c>
      <c r="C8" s="435">
        <v>17144</v>
      </c>
      <c r="D8" s="435">
        <v>0</v>
      </c>
      <c r="E8" s="434">
        <v>71056</v>
      </c>
      <c r="F8" s="434">
        <v>101506.55</v>
      </c>
      <c r="G8" s="434">
        <v>220990.55</v>
      </c>
    </row>
    <row r="9" spans="1:7" ht="20" customHeight="1" x14ac:dyDescent="0.15">
      <c r="A9" s="626" t="s">
        <v>13</v>
      </c>
      <c r="B9" s="405">
        <f t="shared" ref="B9:G9" si="0">SUM(B5:B8)</f>
        <v>45324</v>
      </c>
      <c r="C9" s="405">
        <f t="shared" si="0"/>
        <v>8871917</v>
      </c>
      <c r="D9" s="405">
        <f t="shared" si="0"/>
        <v>15418</v>
      </c>
      <c r="E9" s="404">
        <f t="shared" si="0"/>
        <v>188547760</v>
      </c>
      <c r="F9" s="404">
        <f t="shared" si="0"/>
        <v>491808060.98999995</v>
      </c>
      <c r="G9" s="404">
        <f t="shared" si="0"/>
        <v>1225339724.3999999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7294</v>
      </c>
      <c r="C13" s="435">
        <v>2051332</v>
      </c>
      <c r="D13" s="435">
        <v>17504</v>
      </c>
      <c r="E13" s="434">
        <v>26749988.329999998</v>
      </c>
      <c r="F13" s="434">
        <v>39139550.280000001</v>
      </c>
      <c r="G13" s="434">
        <v>280935806.89999998</v>
      </c>
    </row>
    <row r="14" spans="1:7" ht="20" customHeight="1" x14ac:dyDescent="0.15">
      <c r="A14" s="10" t="s">
        <v>74</v>
      </c>
      <c r="B14" s="435">
        <v>3602</v>
      </c>
      <c r="C14" s="435">
        <v>628353</v>
      </c>
      <c r="D14" s="435">
        <v>3</v>
      </c>
      <c r="E14" s="434">
        <v>8036987.4000000004</v>
      </c>
      <c r="F14" s="434">
        <v>19403612.609999999</v>
      </c>
      <c r="G14" s="434">
        <v>56514521.170000002</v>
      </c>
    </row>
    <row r="15" spans="1:7" ht="20" customHeight="1" x14ac:dyDescent="0.15">
      <c r="A15" s="10" t="s">
        <v>75</v>
      </c>
      <c r="B15" s="435">
        <v>1032</v>
      </c>
      <c r="C15" s="435">
        <v>86269</v>
      </c>
      <c r="D15" s="435">
        <v>1516</v>
      </c>
      <c r="E15" s="434">
        <v>566578</v>
      </c>
      <c r="F15" s="434">
        <v>1103097.75</v>
      </c>
      <c r="G15" s="434">
        <v>4394121.9800000004</v>
      </c>
    </row>
    <row r="16" spans="1:7" ht="20" customHeight="1" x14ac:dyDescent="0.15">
      <c r="A16" s="10" t="s">
        <v>76</v>
      </c>
      <c r="B16" s="435">
        <v>7437</v>
      </c>
      <c r="C16" s="435">
        <v>1286907</v>
      </c>
      <c r="D16" s="435">
        <v>3445</v>
      </c>
      <c r="E16" s="434">
        <v>10279341.02</v>
      </c>
      <c r="F16" s="434">
        <v>46049980.170000002</v>
      </c>
      <c r="G16" s="434">
        <v>136554877.66999999</v>
      </c>
    </row>
    <row r="17" spans="1:7" ht="20" customHeight="1" x14ac:dyDescent="0.15">
      <c r="A17" s="626" t="s">
        <v>13</v>
      </c>
      <c r="B17" s="405">
        <f t="shared" ref="B17:G17" si="1">SUM(B13:B16)</f>
        <v>19365</v>
      </c>
      <c r="C17" s="405">
        <f t="shared" si="1"/>
        <v>4052861</v>
      </c>
      <c r="D17" s="405">
        <f t="shared" si="1"/>
        <v>22468</v>
      </c>
      <c r="E17" s="404">
        <f t="shared" si="1"/>
        <v>45632894.75</v>
      </c>
      <c r="F17" s="404">
        <f t="shared" si="1"/>
        <v>105696240.81</v>
      </c>
      <c r="G17" s="404">
        <f t="shared" si="1"/>
        <v>478399327.72000003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1470</v>
      </c>
      <c r="C21" s="435">
        <v>2540671</v>
      </c>
      <c r="D21" s="435">
        <v>74</v>
      </c>
      <c r="E21" s="434">
        <v>71981144.049999997</v>
      </c>
      <c r="F21" s="434">
        <v>78437039.459999993</v>
      </c>
      <c r="G21" s="434">
        <v>126646378.39</v>
      </c>
    </row>
    <row r="22" spans="1:7" ht="20" customHeight="1" x14ac:dyDescent="0.15">
      <c r="A22" s="10" t="s">
        <v>79</v>
      </c>
      <c r="B22" s="435">
        <v>3786</v>
      </c>
      <c r="C22" s="435">
        <v>515927</v>
      </c>
      <c r="D22" s="435">
        <v>1168</v>
      </c>
      <c r="E22" s="434">
        <v>3347138.62</v>
      </c>
      <c r="F22" s="434">
        <v>7449482.7800000003</v>
      </c>
      <c r="G22" s="434">
        <v>29072886.699999999</v>
      </c>
    </row>
    <row r="23" spans="1:7" ht="20" customHeight="1" x14ac:dyDescent="0.15">
      <c r="A23" s="10" t="s">
        <v>80</v>
      </c>
      <c r="B23" s="435">
        <v>25415</v>
      </c>
      <c r="C23" s="435">
        <v>2489158</v>
      </c>
      <c r="D23" s="435">
        <v>7612</v>
      </c>
      <c r="E23" s="434">
        <v>22931055.52</v>
      </c>
      <c r="F23" s="434">
        <v>41930375.32</v>
      </c>
      <c r="G23" s="434">
        <v>205257781.99000001</v>
      </c>
    </row>
    <row r="24" spans="1:7" ht="20" customHeight="1" x14ac:dyDescent="0.15">
      <c r="A24" s="10" t="s">
        <v>81</v>
      </c>
      <c r="B24" s="435">
        <v>2137</v>
      </c>
      <c r="C24" s="435">
        <v>336700</v>
      </c>
      <c r="D24" s="435">
        <v>0</v>
      </c>
      <c r="E24" s="434">
        <v>2142313.88</v>
      </c>
      <c r="F24" s="434">
        <v>7138309.4199999999</v>
      </c>
      <c r="G24" s="434">
        <v>17904634.18</v>
      </c>
    </row>
    <row r="25" spans="1:7" ht="20" customHeight="1" x14ac:dyDescent="0.15">
      <c r="A25" s="626" t="s">
        <v>13</v>
      </c>
      <c r="B25" s="405">
        <f t="shared" ref="B25:G25" si="2">SUM(B21:B24)</f>
        <v>32808</v>
      </c>
      <c r="C25" s="405">
        <f t="shared" si="2"/>
        <v>5882456</v>
      </c>
      <c r="D25" s="405">
        <f t="shared" si="2"/>
        <v>8854</v>
      </c>
      <c r="E25" s="404">
        <f t="shared" si="2"/>
        <v>100401652.06999999</v>
      </c>
      <c r="F25" s="404">
        <f t="shared" si="2"/>
        <v>134955206.97999999</v>
      </c>
      <c r="G25" s="404">
        <f t="shared" si="2"/>
        <v>378881681.26000005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1382</v>
      </c>
      <c r="C29" s="435">
        <v>292985</v>
      </c>
      <c r="D29" s="435">
        <v>233</v>
      </c>
      <c r="E29" s="434">
        <v>1801704.88</v>
      </c>
      <c r="F29" s="434">
        <v>2759065.28</v>
      </c>
      <c r="G29" s="434">
        <v>12224200.960000001</v>
      </c>
    </row>
    <row r="30" spans="1:7" ht="20" customHeight="1" x14ac:dyDescent="0.15">
      <c r="A30" s="10" t="s">
        <v>84</v>
      </c>
      <c r="B30" s="435">
        <v>375</v>
      </c>
      <c r="C30" s="435">
        <v>120797</v>
      </c>
      <c r="D30" s="435">
        <v>0</v>
      </c>
      <c r="E30" s="434">
        <v>1239614.25</v>
      </c>
      <c r="F30" s="434">
        <v>1914697.51</v>
      </c>
      <c r="G30" s="434">
        <v>3878460.01</v>
      </c>
    </row>
    <row r="31" spans="1:7" ht="20" customHeight="1" x14ac:dyDescent="0.15">
      <c r="A31" s="10" t="s">
        <v>85</v>
      </c>
      <c r="B31" s="435">
        <v>609</v>
      </c>
      <c r="C31" s="435">
        <v>462084</v>
      </c>
      <c r="D31" s="435">
        <v>200</v>
      </c>
      <c r="E31" s="434">
        <v>4115723.17</v>
      </c>
      <c r="F31" s="434">
        <v>23260046.57</v>
      </c>
      <c r="G31" s="434">
        <v>45461222.920000002</v>
      </c>
    </row>
    <row r="32" spans="1:7" ht="20" customHeight="1" x14ac:dyDescent="0.15">
      <c r="A32" s="10" t="s">
        <v>86</v>
      </c>
      <c r="B32" s="435">
        <v>1229</v>
      </c>
      <c r="C32" s="435">
        <v>1656369</v>
      </c>
      <c r="D32" s="435">
        <v>1495</v>
      </c>
      <c r="E32" s="434">
        <v>23105397.98</v>
      </c>
      <c r="F32" s="434">
        <v>59110529.990000002</v>
      </c>
      <c r="G32" s="434">
        <v>135461842.81</v>
      </c>
    </row>
    <row r="33" spans="1:7" ht="20" customHeight="1" x14ac:dyDescent="0.15">
      <c r="A33" s="10" t="s">
        <v>87</v>
      </c>
      <c r="B33" s="435">
        <v>135</v>
      </c>
      <c r="C33" s="435">
        <v>15981</v>
      </c>
      <c r="D33" s="435">
        <v>0</v>
      </c>
      <c r="E33" s="434">
        <v>132255.67000000001</v>
      </c>
      <c r="F33" s="434">
        <v>134533.67000000001</v>
      </c>
      <c r="G33" s="434">
        <v>573580.54</v>
      </c>
    </row>
    <row r="34" spans="1:7" ht="20" customHeight="1" x14ac:dyDescent="0.15">
      <c r="A34" s="10" t="s">
        <v>88</v>
      </c>
      <c r="B34" s="435">
        <v>1036</v>
      </c>
      <c r="C34" s="435">
        <v>972056</v>
      </c>
      <c r="D34" s="435">
        <v>7832</v>
      </c>
      <c r="E34" s="434">
        <v>8170093.6900000004</v>
      </c>
      <c r="F34" s="434">
        <v>8957194.8100000005</v>
      </c>
      <c r="G34" s="434">
        <v>15810215.699999999</v>
      </c>
    </row>
    <row r="35" spans="1:7" ht="20" customHeight="1" x14ac:dyDescent="0.15">
      <c r="A35" s="626" t="s">
        <v>13</v>
      </c>
      <c r="B35" s="405">
        <f t="shared" ref="B35:G35" si="3">SUM(B29:B34)</f>
        <v>4766</v>
      </c>
      <c r="C35" s="405">
        <f t="shared" si="3"/>
        <v>3520272</v>
      </c>
      <c r="D35" s="405">
        <f t="shared" si="3"/>
        <v>9760</v>
      </c>
      <c r="E35" s="404">
        <f t="shared" si="3"/>
        <v>38564789.640000001</v>
      </c>
      <c r="F35" s="404">
        <f t="shared" si="3"/>
        <v>96136067.829999998</v>
      </c>
      <c r="G35" s="404">
        <f t="shared" si="3"/>
        <v>213409522.93999997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1214</v>
      </c>
      <c r="C39" s="435">
        <v>437550</v>
      </c>
      <c r="D39" s="435">
        <v>0</v>
      </c>
      <c r="E39" s="434">
        <v>6140262.8799999999</v>
      </c>
      <c r="F39" s="434">
        <v>9975944.3599999994</v>
      </c>
      <c r="G39" s="434">
        <v>52843148.280000001</v>
      </c>
    </row>
    <row r="40" spans="1:7" ht="20" customHeight="1" x14ac:dyDescent="0.15">
      <c r="A40" s="10" t="s">
        <v>91</v>
      </c>
      <c r="B40" s="435">
        <v>895</v>
      </c>
      <c r="C40" s="435">
        <v>682346</v>
      </c>
      <c r="D40" s="435">
        <v>3255</v>
      </c>
      <c r="E40" s="434">
        <v>4340170.07</v>
      </c>
      <c r="F40" s="434">
        <v>12358194.220000001</v>
      </c>
      <c r="G40" s="434">
        <v>24869108.309999999</v>
      </c>
    </row>
    <row r="41" spans="1:7" ht="20" customHeight="1" x14ac:dyDescent="0.15">
      <c r="A41" s="626" t="s">
        <v>13</v>
      </c>
      <c r="B41" s="405">
        <f t="shared" ref="B41:G41" si="4">SUM(B39:B40)</f>
        <v>2109</v>
      </c>
      <c r="C41" s="405">
        <f t="shared" si="4"/>
        <v>1119896</v>
      </c>
      <c r="D41" s="405">
        <f t="shared" si="4"/>
        <v>3255</v>
      </c>
      <c r="E41" s="404">
        <f t="shared" si="4"/>
        <v>10480432.949999999</v>
      </c>
      <c r="F41" s="404">
        <f t="shared" si="4"/>
        <v>22334138.579999998</v>
      </c>
      <c r="G41" s="404">
        <f t="shared" si="4"/>
        <v>77712256.590000004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104372</v>
      </c>
      <c r="C43" s="622">
        <f t="shared" si="5"/>
        <v>23447402</v>
      </c>
      <c r="D43" s="622">
        <f t="shared" si="5"/>
        <v>59755</v>
      </c>
      <c r="E43" s="623">
        <f t="shared" si="5"/>
        <v>383627529.40999997</v>
      </c>
      <c r="F43" s="623">
        <f t="shared" si="5"/>
        <v>850929715.19000006</v>
      </c>
      <c r="G43" s="623">
        <f t="shared" si="5"/>
        <v>2373742512.9099998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8" t="s">
        <v>468</v>
      </c>
      <c r="B1" s="678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123</v>
      </c>
      <c r="C5" s="435">
        <v>8091</v>
      </c>
      <c r="D5" s="435">
        <v>0</v>
      </c>
      <c r="E5" s="434">
        <v>50620</v>
      </c>
      <c r="F5" s="434">
        <v>295084.21999999997</v>
      </c>
      <c r="G5" s="434">
        <v>836685.28</v>
      </c>
    </row>
    <row r="6" spans="1:7" ht="20" customHeight="1" x14ac:dyDescent="0.15">
      <c r="A6" s="10" t="s">
        <v>69</v>
      </c>
      <c r="B6" s="435">
        <v>3495</v>
      </c>
      <c r="C6" s="435">
        <v>1002427</v>
      </c>
      <c r="D6" s="435">
        <v>1506</v>
      </c>
      <c r="E6" s="434">
        <v>10112614.060000001</v>
      </c>
      <c r="F6" s="434">
        <v>17544827.300000001</v>
      </c>
      <c r="G6" s="434">
        <v>61049042.020000003</v>
      </c>
    </row>
    <row r="7" spans="1:7" ht="20" customHeight="1" x14ac:dyDescent="0.15">
      <c r="A7" s="10" t="s">
        <v>70</v>
      </c>
      <c r="B7" s="435">
        <v>1086</v>
      </c>
      <c r="C7" s="435">
        <v>321994</v>
      </c>
      <c r="D7" s="435">
        <v>11</v>
      </c>
      <c r="E7" s="434">
        <v>3080272.35</v>
      </c>
      <c r="F7" s="434">
        <v>4495714.3</v>
      </c>
      <c r="G7" s="434">
        <v>19448802.489999998</v>
      </c>
    </row>
    <row r="8" spans="1:7" ht="20" customHeight="1" x14ac:dyDescent="0.15">
      <c r="A8" s="10" t="s">
        <v>71</v>
      </c>
      <c r="B8" s="435">
        <v>0</v>
      </c>
      <c r="C8" s="435">
        <v>0</v>
      </c>
      <c r="D8" s="435">
        <v>0</v>
      </c>
      <c r="E8" s="434">
        <v>0</v>
      </c>
      <c r="F8" s="434">
        <v>0</v>
      </c>
      <c r="G8" s="434">
        <v>0</v>
      </c>
    </row>
    <row r="9" spans="1:7" ht="20" customHeight="1" x14ac:dyDescent="0.15">
      <c r="A9" s="626" t="s">
        <v>13</v>
      </c>
      <c r="B9" s="405">
        <f t="shared" ref="B9:G9" si="0">SUM(B5:B8)</f>
        <v>4704</v>
      </c>
      <c r="C9" s="405">
        <f t="shared" si="0"/>
        <v>1332512</v>
      </c>
      <c r="D9" s="405">
        <f t="shared" si="0"/>
        <v>1517</v>
      </c>
      <c r="E9" s="404">
        <f t="shared" si="0"/>
        <v>13243506.41</v>
      </c>
      <c r="F9" s="404">
        <f t="shared" si="0"/>
        <v>22335625.82</v>
      </c>
      <c r="G9" s="404">
        <f t="shared" si="0"/>
        <v>81334529.790000007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1706</v>
      </c>
      <c r="C13" s="435">
        <v>666961</v>
      </c>
      <c r="D13" s="435">
        <v>86</v>
      </c>
      <c r="E13" s="434">
        <v>9091457.1500000004</v>
      </c>
      <c r="F13" s="434">
        <v>11014029.83</v>
      </c>
      <c r="G13" s="434">
        <v>38108730.719999999</v>
      </c>
    </row>
    <row r="14" spans="1:7" ht="20" customHeight="1" x14ac:dyDescent="0.15">
      <c r="A14" s="10" t="s">
        <v>74</v>
      </c>
      <c r="B14" s="435">
        <v>382</v>
      </c>
      <c r="C14" s="435">
        <v>178399</v>
      </c>
      <c r="D14" s="435">
        <v>60</v>
      </c>
      <c r="E14" s="434">
        <v>1728163.9</v>
      </c>
      <c r="F14" s="434">
        <v>1877023.15</v>
      </c>
      <c r="G14" s="434">
        <v>4506142.45</v>
      </c>
    </row>
    <row r="15" spans="1:7" ht="20" customHeight="1" x14ac:dyDescent="0.15">
      <c r="A15" s="10" t="s">
        <v>75</v>
      </c>
      <c r="B15" s="435">
        <v>195</v>
      </c>
      <c r="C15" s="435">
        <v>175548</v>
      </c>
      <c r="D15" s="435">
        <v>150</v>
      </c>
      <c r="E15" s="434">
        <v>1712845.28</v>
      </c>
      <c r="F15" s="434">
        <v>3437219.44</v>
      </c>
      <c r="G15" s="434">
        <v>11769108.720000001</v>
      </c>
    </row>
    <row r="16" spans="1:7" ht="20" customHeight="1" x14ac:dyDescent="0.15">
      <c r="A16" s="10" t="s">
        <v>76</v>
      </c>
      <c r="B16" s="435">
        <v>1428</v>
      </c>
      <c r="C16" s="435">
        <v>621712</v>
      </c>
      <c r="D16" s="435">
        <v>486</v>
      </c>
      <c r="E16" s="434">
        <v>4281932.75</v>
      </c>
      <c r="F16" s="434">
        <v>7072555.9400000004</v>
      </c>
      <c r="G16" s="434">
        <v>49427697.530000001</v>
      </c>
    </row>
    <row r="17" spans="1:7" ht="20" customHeight="1" x14ac:dyDescent="0.15">
      <c r="A17" s="626" t="s">
        <v>13</v>
      </c>
      <c r="B17" s="405">
        <f t="shared" ref="B17:G17" si="1">SUM(B13:B16)</f>
        <v>3711</v>
      </c>
      <c r="C17" s="405">
        <f t="shared" si="1"/>
        <v>1642620</v>
      </c>
      <c r="D17" s="405">
        <f t="shared" si="1"/>
        <v>782</v>
      </c>
      <c r="E17" s="404">
        <f t="shared" si="1"/>
        <v>16814399.079999998</v>
      </c>
      <c r="F17" s="404">
        <f t="shared" si="1"/>
        <v>23400828.359999999</v>
      </c>
      <c r="G17" s="404">
        <f t="shared" si="1"/>
        <v>103811679.42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434</v>
      </c>
      <c r="C21" s="435">
        <v>280810</v>
      </c>
      <c r="D21" s="435">
        <v>0</v>
      </c>
      <c r="E21" s="434">
        <v>6362037.7800000003</v>
      </c>
      <c r="F21" s="434">
        <v>6747431.2400000002</v>
      </c>
      <c r="G21" s="434">
        <v>14501129.960000001</v>
      </c>
    </row>
    <row r="22" spans="1:7" ht="20" customHeight="1" x14ac:dyDescent="0.15">
      <c r="A22" s="10" t="s">
        <v>79</v>
      </c>
      <c r="B22" s="435">
        <v>808</v>
      </c>
      <c r="C22" s="435">
        <v>246437</v>
      </c>
      <c r="D22" s="435">
        <v>9</v>
      </c>
      <c r="E22" s="434">
        <v>1951213</v>
      </c>
      <c r="F22" s="434">
        <v>4648180</v>
      </c>
      <c r="G22" s="434">
        <v>19410996.710000001</v>
      </c>
    </row>
    <row r="23" spans="1:7" ht="20" customHeight="1" x14ac:dyDescent="0.15">
      <c r="A23" s="10" t="s">
        <v>80</v>
      </c>
      <c r="B23" s="435">
        <v>1406</v>
      </c>
      <c r="C23" s="435">
        <v>235808</v>
      </c>
      <c r="D23" s="435">
        <v>0</v>
      </c>
      <c r="E23" s="434">
        <v>2345369.92</v>
      </c>
      <c r="F23" s="434">
        <v>3341379.05</v>
      </c>
      <c r="G23" s="434">
        <v>18921715.260000002</v>
      </c>
    </row>
    <row r="24" spans="1:7" ht="20" customHeight="1" x14ac:dyDescent="0.15">
      <c r="A24" s="10" t="s">
        <v>81</v>
      </c>
      <c r="B24" s="435">
        <v>380</v>
      </c>
      <c r="C24" s="435">
        <v>116132</v>
      </c>
      <c r="D24" s="435">
        <v>0</v>
      </c>
      <c r="E24" s="434">
        <v>1366801</v>
      </c>
      <c r="F24" s="434">
        <v>1543329.87</v>
      </c>
      <c r="G24" s="434">
        <v>6861807.8399999999</v>
      </c>
    </row>
    <row r="25" spans="1:7" ht="20" customHeight="1" x14ac:dyDescent="0.15">
      <c r="A25" s="626" t="s">
        <v>13</v>
      </c>
      <c r="B25" s="405">
        <f t="shared" ref="B25:G25" si="2">SUM(B21:B24)</f>
        <v>3028</v>
      </c>
      <c r="C25" s="405">
        <f t="shared" si="2"/>
        <v>879187</v>
      </c>
      <c r="D25" s="405">
        <f t="shared" si="2"/>
        <v>9</v>
      </c>
      <c r="E25" s="404">
        <f t="shared" si="2"/>
        <v>12025421.699999999</v>
      </c>
      <c r="F25" s="404">
        <f t="shared" si="2"/>
        <v>16280320.16</v>
      </c>
      <c r="G25" s="404">
        <f t="shared" si="2"/>
        <v>59695649.770000011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334</v>
      </c>
      <c r="C29" s="435">
        <v>62169</v>
      </c>
      <c r="D29" s="435">
        <v>443</v>
      </c>
      <c r="E29" s="434">
        <v>414560.84</v>
      </c>
      <c r="F29" s="434">
        <v>463343.92</v>
      </c>
      <c r="G29" s="434">
        <v>3108939.85</v>
      </c>
    </row>
    <row r="30" spans="1:7" ht="20" customHeight="1" x14ac:dyDescent="0.15">
      <c r="A30" s="10" t="s">
        <v>84</v>
      </c>
      <c r="B30" s="435">
        <v>49</v>
      </c>
      <c r="C30" s="435">
        <v>8936</v>
      </c>
      <c r="D30" s="435">
        <v>0</v>
      </c>
      <c r="E30" s="434">
        <v>25717</v>
      </c>
      <c r="F30" s="434">
        <v>75399.320000000007</v>
      </c>
      <c r="G30" s="434">
        <v>772462.9</v>
      </c>
    </row>
    <row r="31" spans="1:7" ht="20" customHeight="1" x14ac:dyDescent="0.15">
      <c r="A31" s="10" t="s">
        <v>85</v>
      </c>
      <c r="B31" s="435">
        <v>87</v>
      </c>
      <c r="C31" s="435">
        <v>28473</v>
      </c>
      <c r="D31" s="435">
        <v>327</v>
      </c>
      <c r="E31" s="434">
        <v>147547.26</v>
      </c>
      <c r="F31" s="434">
        <v>230379.76</v>
      </c>
      <c r="G31" s="434">
        <v>2441800.0099999998</v>
      </c>
    </row>
    <row r="32" spans="1:7" ht="20" customHeight="1" x14ac:dyDescent="0.15">
      <c r="A32" s="10" t="s">
        <v>86</v>
      </c>
      <c r="B32" s="435">
        <v>314</v>
      </c>
      <c r="C32" s="435">
        <v>66362</v>
      </c>
      <c r="D32" s="435">
        <v>100</v>
      </c>
      <c r="E32" s="434">
        <v>1132625.8</v>
      </c>
      <c r="F32" s="434">
        <v>1403910.02</v>
      </c>
      <c r="G32" s="434">
        <v>12955779.98</v>
      </c>
    </row>
    <row r="33" spans="1:7" ht="20" customHeight="1" x14ac:dyDescent="0.15">
      <c r="A33" s="10" t="s">
        <v>87</v>
      </c>
      <c r="B33" s="435">
        <v>56</v>
      </c>
      <c r="C33" s="435">
        <v>2298</v>
      </c>
      <c r="D33" s="435">
        <v>0</v>
      </c>
      <c r="E33" s="434">
        <v>7432</v>
      </c>
      <c r="F33" s="434">
        <v>9884.2000000000007</v>
      </c>
      <c r="G33" s="434">
        <v>254569.2</v>
      </c>
    </row>
    <row r="34" spans="1:7" ht="20" customHeight="1" x14ac:dyDescent="0.15">
      <c r="A34" s="10" t="s">
        <v>88</v>
      </c>
      <c r="B34" s="435">
        <v>387</v>
      </c>
      <c r="C34" s="435">
        <v>120563</v>
      </c>
      <c r="D34" s="435">
        <v>6</v>
      </c>
      <c r="E34" s="434">
        <v>1223015</v>
      </c>
      <c r="F34" s="434">
        <v>1252445.6000000001</v>
      </c>
      <c r="G34" s="434">
        <v>6288289.4699999997</v>
      </c>
    </row>
    <row r="35" spans="1:7" ht="20" customHeight="1" x14ac:dyDescent="0.15">
      <c r="A35" s="626" t="s">
        <v>13</v>
      </c>
      <c r="B35" s="405">
        <f t="shared" ref="B35:G35" si="3">SUM(B29:B34)</f>
        <v>1227</v>
      </c>
      <c r="C35" s="405">
        <f t="shared" si="3"/>
        <v>288801</v>
      </c>
      <c r="D35" s="405">
        <f t="shared" si="3"/>
        <v>876</v>
      </c>
      <c r="E35" s="404">
        <f t="shared" si="3"/>
        <v>2950897.9000000004</v>
      </c>
      <c r="F35" s="404">
        <f t="shared" si="3"/>
        <v>3435362.8200000003</v>
      </c>
      <c r="G35" s="404">
        <f t="shared" si="3"/>
        <v>25821841.41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139</v>
      </c>
      <c r="C39" s="435">
        <v>95715</v>
      </c>
      <c r="D39" s="435">
        <v>0</v>
      </c>
      <c r="E39" s="434">
        <v>1356573.5</v>
      </c>
      <c r="F39" s="434">
        <v>1382805.03</v>
      </c>
      <c r="G39" s="434">
        <v>4942844.57</v>
      </c>
    </row>
    <row r="40" spans="1:7" ht="20" customHeight="1" x14ac:dyDescent="0.15">
      <c r="A40" s="10" t="s">
        <v>91</v>
      </c>
      <c r="B40" s="435">
        <v>309</v>
      </c>
      <c r="C40" s="435">
        <v>82901</v>
      </c>
      <c r="D40" s="435">
        <v>7976</v>
      </c>
      <c r="E40" s="434">
        <v>322743.48</v>
      </c>
      <c r="F40" s="434">
        <v>796410.23</v>
      </c>
      <c r="G40" s="434">
        <v>4919373.3</v>
      </c>
    </row>
    <row r="41" spans="1:7" ht="20" customHeight="1" x14ac:dyDescent="0.15">
      <c r="A41" s="626" t="s">
        <v>13</v>
      </c>
      <c r="B41" s="405">
        <f t="shared" ref="B41:G41" si="4">SUM(B39:B40)</f>
        <v>448</v>
      </c>
      <c r="C41" s="405">
        <f t="shared" si="4"/>
        <v>178616</v>
      </c>
      <c r="D41" s="405">
        <f t="shared" si="4"/>
        <v>7976</v>
      </c>
      <c r="E41" s="404">
        <f t="shared" si="4"/>
        <v>1679316.98</v>
      </c>
      <c r="F41" s="404">
        <f t="shared" si="4"/>
        <v>2179215.2599999998</v>
      </c>
      <c r="G41" s="404">
        <f t="shared" si="4"/>
        <v>9862217.870000001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13118</v>
      </c>
      <c r="C43" s="622">
        <f t="shared" si="5"/>
        <v>4321736</v>
      </c>
      <c r="D43" s="622">
        <f t="shared" si="5"/>
        <v>11160</v>
      </c>
      <c r="E43" s="623">
        <f t="shared" si="5"/>
        <v>46713542.069999993</v>
      </c>
      <c r="F43" s="623">
        <f t="shared" si="5"/>
        <v>67631352.420000002</v>
      </c>
      <c r="G43" s="623">
        <f t="shared" si="5"/>
        <v>280525918.26000005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8" t="s">
        <v>469</v>
      </c>
      <c r="B1" s="678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113</v>
      </c>
      <c r="C5" s="435">
        <v>20424</v>
      </c>
      <c r="D5" s="435">
        <v>0</v>
      </c>
      <c r="E5" s="434">
        <v>402062</v>
      </c>
      <c r="F5" s="434">
        <v>570776.82999999996</v>
      </c>
      <c r="G5" s="434">
        <v>1492476.72</v>
      </c>
    </row>
    <row r="6" spans="1:7" ht="20" customHeight="1" x14ac:dyDescent="0.15">
      <c r="A6" s="10" t="s">
        <v>69</v>
      </c>
      <c r="B6" s="435">
        <v>1923</v>
      </c>
      <c r="C6" s="435">
        <v>347954</v>
      </c>
      <c r="D6" s="435">
        <v>75</v>
      </c>
      <c r="E6" s="434">
        <v>14651105</v>
      </c>
      <c r="F6" s="434">
        <v>41036932.920000002</v>
      </c>
      <c r="G6" s="434">
        <v>108603240.93000001</v>
      </c>
    </row>
    <row r="7" spans="1:7" ht="20" customHeight="1" x14ac:dyDescent="0.15">
      <c r="A7" s="10" t="s">
        <v>70</v>
      </c>
      <c r="B7" s="435">
        <v>591</v>
      </c>
      <c r="C7" s="435">
        <v>12287</v>
      </c>
      <c r="D7" s="435">
        <v>7</v>
      </c>
      <c r="E7" s="434">
        <v>159759</v>
      </c>
      <c r="F7" s="434">
        <v>1282620.3</v>
      </c>
      <c r="G7" s="434">
        <v>5356850.37</v>
      </c>
    </row>
    <row r="8" spans="1:7" ht="20" customHeight="1" x14ac:dyDescent="0.15">
      <c r="A8" s="10" t="s">
        <v>71</v>
      </c>
      <c r="B8" s="435">
        <v>0</v>
      </c>
      <c r="C8" s="435">
        <v>0</v>
      </c>
      <c r="D8" s="435">
        <v>0</v>
      </c>
      <c r="E8" s="434">
        <v>0</v>
      </c>
      <c r="F8" s="434">
        <v>0</v>
      </c>
      <c r="G8" s="434">
        <v>0</v>
      </c>
    </row>
    <row r="9" spans="1:7" ht="20" customHeight="1" x14ac:dyDescent="0.15">
      <c r="A9" s="626" t="s">
        <v>13</v>
      </c>
      <c r="B9" s="405">
        <f t="shared" ref="B9:G9" si="0">SUM(B5:B8)</f>
        <v>2627</v>
      </c>
      <c r="C9" s="405">
        <f t="shared" si="0"/>
        <v>380665</v>
      </c>
      <c r="D9" s="405">
        <f t="shared" si="0"/>
        <v>82</v>
      </c>
      <c r="E9" s="404">
        <f t="shared" si="0"/>
        <v>15212926</v>
      </c>
      <c r="F9" s="404">
        <f t="shared" si="0"/>
        <v>42890330.049999997</v>
      </c>
      <c r="G9" s="404">
        <f t="shared" si="0"/>
        <v>115452568.02000001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972</v>
      </c>
      <c r="C13" s="435">
        <v>273157</v>
      </c>
      <c r="D13" s="435">
        <v>426</v>
      </c>
      <c r="E13" s="434">
        <v>7757019.29</v>
      </c>
      <c r="F13" s="434">
        <v>10264889.23</v>
      </c>
      <c r="G13" s="434">
        <v>21141733.82</v>
      </c>
    </row>
    <row r="14" spans="1:7" ht="20" customHeight="1" x14ac:dyDescent="0.15">
      <c r="A14" s="10" t="s">
        <v>74</v>
      </c>
      <c r="B14" s="435">
        <v>190</v>
      </c>
      <c r="C14" s="435">
        <v>5907</v>
      </c>
      <c r="D14" s="435">
        <v>0</v>
      </c>
      <c r="E14" s="434">
        <v>66781</v>
      </c>
      <c r="F14" s="434">
        <v>195532.73</v>
      </c>
      <c r="G14" s="434">
        <v>1320348.68</v>
      </c>
    </row>
    <row r="15" spans="1:7" ht="20" customHeight="1" x14ac:dyDescent="0.15">
      <c r="A15" s="10" t="s">
        <v>75</v>
      </c>
      <c r="B15" s="435">
        <v>138</v>
      </c>
      <c r="C15" s="435">
        <v>42184</v>
      </c>
      <c r="D15" s="435">
        <v>200</v>
      </c>
      <c r="E15" s="434">
        <v>509404.5</v>
      </c>
      <c r="F15" s="434">
        <v>1551948.34</v>
      </c>
      <c r="G15" s="434">
        <v>3720755.58</v>
      </c>
    </row>
    <row r="16" spans="1:7" ht="20" customHeight="1" x14ac:dyDescent="0.15">
      <c r="A16" s="10" t="s">
        <v>76</v>
      </c>
      <c r="B16" s="435">
        <v>664</v>
      </c>
      <c r="C16" s="435">
        <v>20776</v>
      </c>
      <c r="D16" s="435">
        <v>999</v>
      </c>
      <c r="E16" s="434">
        <v>333241</v>
      </c>
      <c r="F16" s="434">
        <v>653858.56999999995</v>
      </c>
      <c r="G16" s="434">
        <v>8025343.5300000003</v>
      </c>
    </row>
    <row r="17" spans="1:7" ht="20" customHeight="1" x14ac:dyDescent="0.15">
      <c r="A17" s="626" t="s">
        <v>13</v>
      </c>
      <c r="B17" s="405">
        <f t="shared" ref="B17:G17" si="1">SUM(B13:B16)</f>
        <v>1964</v>
      </c>
      <c r="C17" s="405">
        <f t="shared" si="1"/>
        <v>342024</v>
      </c>
      <c r="D17" s="405">
        <f t="shared" si="1"/>
        <v>1625</v>
      </c>
      <c r="E17" s="404">
        <f t="shared" si="1"/>
        <v>8666445.7899999991</v>
      </c>
      <c r="F17" s="404">
        <f t="shared" si="1"/>
        <v>12666228.870000001</v>
      </c>
      <c r="G17" s="404">
        <f t="shared" si="1"/>
        <v>34208181.609999999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271</v>
      </c>
      <c r="C21" s="435">
        <v>247326</v>
      </c>
      <c r="D21" s="435">
        <v>0</v>
      </c>
      <c r="E21" s="434">
        <v>10439320.369999999</v>
      </c>
      <c r="F21" s="434">
        <v>13160176.369999999</v>
      </c>
      <c r="G21" s="434">
        <v>14041846.539999999</v>
      </c>
    </row>
    <row r="22" spans="1:7" ht="20" customHeight="1" x14ac:dyDescent="0.15">
      <c r="A22" s="10" t="s">
        <v>79</v>
      </c>
      <c r="B22" s="435">
        <v>290</v>
      </c>
      <c r="C22" s="435">
        <v>2889</v>
      </c>
      <c r="D22" s="435">
        <v>0</v>
      </c>
      <c r="E22" s="434">
        <v>28608</v>
      </c>
      <c r="F22" s="434">
        <v>556106.39</v>
      </c>
      <c r="G22" s="434">
        <v>3821416.53</v>
      </c>
    </row>
    <row r="23" spans="1:7" ht="20" customHeight="1" x14ac:dyDescent="0.15">
      <c r="A23" s="10" t="s">
        <v>80</v>
      </c>
      <c r="B23" s="435">
        <v>1241</v>
      </c>
      <c r="C23" s="435">
        <v>189393</v>
      </c>
      <c r="D23" s="435">
        <v>0</v>
      </c>
      <c r="E23" s="434">
        <v>9694730.9499999993</v>
      </c>
      <c r="F23" s="434">
        <v>12026777.560000001</v>
      </c>
      <c r="G23" s="434">
        <v>22869248.370000001</v>
      </c>
    </row>
    <row r="24" spans="1:7" ht="20" customHeight="1" x14ac:dyDescent="0.15">
      <c r="A24" s="10" t="s">
        <v>81</v>
      </c>
      <c r="B24" s="435">
        <v>185</v>
      </c>
      <c r="C24" s="435">
        <v>6264</v>
      </c>
      <c r="D24" s="435">
        <v>60</v>
      </c>
      <c r="E24" s="434">
        <v>64022</v>
      </c>
      <c r="F24" s="434">
        <v>731033.27</v>
      </c>
      <c r="G24" s="434">
        <v>2304023.06</v>
      </c>
    </row>
    <row r="25" spans="1:7" ht="20" customHeight="1" x14ac:dyDescent="0.15">
      <c r="A25" s="626" t="s">
        <v>13</v>
      </c>
      <c r="B25" s="405">
        <f t="shared" ref="B25:G25" si="2">SUM(B21:B24)</f>
        <v>1987</v>
      </c>
      <c r="C25" s="405">
        <f t="shared" si="2"/>
        <v>445872</v>
      </c>
      <c r="D25" s="405">
        <f t="shared" si="2"/>
        <v>60</v>
      </c>
      <c r="E25" s="404">
        <f t="shared" si="2"/>
        <v>20226681.32</v>
      </c>
      <c r="F25" s="404">
        <f t="shared" si="2"/>
        <v>26474093.59</v>
      </c>
      <c r="G25" s="404">
        <f t="shared" si="2"/>
        <v>43036534.5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124</v>
      </c>
      <c r="C29" s="435">
        <v>6603</v>
      </c>
      <c r="D29" s="435">
        <v>39</v>
      </c>
      <c r="E29" s="434">
        <v>173414.75</v>
      </c>
      <c r="F29" s="434">
        <v>244860.68</v>
      </c>
      <c r="G29" s="434">
        <v>2219777.48</v>
      </c>
    </row>
    <row r="30" spans="1:7" ht="20" customHeight="1" x14ac:dyDescent="0.15">
      <c r="A30" s="10" t="s">
        <v>84</v>
      </c>
      <c r="B30" s="435">
        <v>16</v>
      </c>
      <c r="C30" s="435">
        <v>0</v>
      </c>
      <c r="D30" s="435">
        <v>0</v>
      </c>
      <c r="E30" s="434">
        <v>0</v>
      </c>
      <c r="F30" s="434">
        <v>0</v>
      </c>
      <c r="G30" s="434">
        <v>31380.68</v>
      </c>
    </row>
    <row r="31" spans="1:7" ht="20" customHeight="1" x14ac:dyDescent="0.15">
      <c r="A31" s="10" t="s">
        <v>85</v>
      </c>
      <c r="B31" s="435">
        <v>9</v>
      </c>
      <c r="C31" s="435">
        <v>641</v>
      </c>
      <c r="D31" s="435">
        <v>0</v>
      </c>
      <c r="E31" s="434">
        <v>5169</v>
      </c>
      <c r="F31" s="434">
        <v>43853.3</v>
      </c>
      <c r="G31" s="434">
        <v>170847.92</v>
      </c>
    </row>
    <row r="32" spans="1:7" ht="20" customHeight="1" x14ac:dyDescent="0.15">
      <c r="A32" s="10" t="s">
        <v>86</v>
      </c>
      <c r="B32" s="435">
        <v>56</v>
      </c>
      <c r="C32" s="435">
        <v>4582</v>
      </c>
      <c r="D32" s="435">
        <v>0</v>
      </c>
      <c r="E32" s="434">
        <v>50702</v>
      </c>
      <c r="F32" s="434">
        <v>61881.58</v>
      </c>
      <c r="G32" s="434">
        <v>679289.64</v>
      </c>
    </row>
    <row r="33" spans="1:7" ht="20" customHeight="1" x14ac:dyDescent="0.15">
      <c r="A33" s="10" t="s">
        <v>87</v>
      </c>
      <c r="B33" s="435">
        <v>11</v>
      </c>
      <c r="C33" s="435">
        <v>433</v>
      </c>
      <c r="D33" s="435">
        <v>0</v>
      </c>
      <c r="E33" s="434">
        <v>7885</v>
      </c>
      <c r="F33" s="434">
        <v>11152.16</v>
      </c>
      <c r="G33" s="434">
        <v>80346.16</v>
      </c>
    </row>
    <row r="34" spans="1:7" ht="20" customHeight="1" x14ac:dyDescent="0.15">
      <c r="A34" s="10" t="s">
        <v>88</v>
      </c>
      <c r="B34" s="435">
        <v>69</v>
      </c>
      <c r="C34" s="435">
        <v>1419</v>
      </c>
      <c r="D34" s="435">
        <v>1000</v>
      </c>
      <c r="E34" s="434">
        <v>4257</v>
      </c>
      <c r="F34" s="434">
        <v>63922.74</v>
      </c>
      <c r="G34" s="434">
        <v>437737.17</v>
      </c>
    </row>
    <row r="35" spans="1:7" ht="20" customHeight="1" x14ac:dyDescent="0.15">
      <c r="A35" s="626" t="s">
        <v>13</v>
      </c>
      <c r="B35" s="405">
        <f t="shared" ref="B35:G35" si="3">SUM(B29:B34)</f>
        <v>285</v>
      </c>
      <c r="C35" s="405">
        <f t="shared" si="3"/>
        <v>13678</v>
      </c>
      <c r="D35" s="405">
        <f t="shared" si="3"/>
        <v>1039</v>
      </c>
      <c r="E35" s="404">
        <f t="shared" si="3"/>
        <v>241427.75</v>
      </c>
      <c r="F35" s="404">
        <f t="shared" si="3"/>
        <v>425670.45999999996</v>
      </c>
      <c r="G35" s="404">
        <f t="shared" si="3"/>
        <v>3619379.0500000003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49</v>
      </c>
      <c r="C39" s="435">
        <v>23131</v>
      </c>
      <c r="D39" s="435">
        <v>0</v>
      </c>
      <c r="E39" s="434">
        <v>206750.92</v>
      </c>
      <c r="F39" s="434">
        <v>213423.96</v>
      </c>
      <c r="G39" s="434">
        <v>217885.96</v>
      </c>
    </row>
    <row r="40" spans="1:7" ht="20" customHeight="1" x14ac:dyDescent="0.15">
      <c r="A40" s="10" t="s">
        <v>91</v>
      </c>
      <c r="B40" s="435">
        <v>63</v>
      </c>
      <c r="C40" s="435">
        <v>5757</v>
      </c>
      <c r="D40" s="435">
        <v>40</v>
      </c>
      <c r="E40" s="434">
        <v>120184</v>
      </c>
      <c r="F40" s="434">
        <v>810189.88</v>
      </c>
      <c r="G40" s="434">
        <v>1376637.47</v>
      </c>
    </row>
    <row r="41" spans="1:7" ht="20" customHeight="1" x14ac:dyDescent="0.15">
      <c r="A41" s="626" t="s">
        <v>13</v>
      </c>
      <c r="B41" s="405">
        <f t="shared" ref="B41:G41" si="4">SUM(B39:B40)</f>
        <v>112</v>
      </c>
      <c r="C41" s="405">
        <f t="shared" si="4"/>
        <v>28888</v>
      </c>
      <c r="D41" s="405">
        <f t="shared" si="4"/>
        <v>40</v>
      </c>
      <c r="E41" s="404">
        <f t="shared" si="4"/>
        <v>326934.92000000004</v>
      </c>
      <c r="F41" s="404">
        <f t="shared" si="4"/>
        <v>1023613.84</v>
      </c>
      <c r="G41" s="404">
        <f t="shared" si="4"/>
        <v>1594523.43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6975</v>
      </c>
      <c r="C43" s="622">
        <f t="shared" si="5"/>
        <v>1211127</v>
      </c>
      <c r="D43" s="622">
        <f t="shared" si="5"/>
        <v>2846</v>
      </c>
      <c r="E43" s="623">
        <f t="shared" si="5"/>
        <v>44674415.780000001</v>
      </c>
      <c r="F43" s="623">
        <f t="shared" si="5"/>
        <v>83479936.810000002</v>
      </c>
      <c r="G43" s="623">
        <f t="shared" si="5"/>
        <v>197911186.61000001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rgb="FFFF0000"/>
  </sheetPr>
  <dimension ref="A1:G18"/>
  <sheetViews>
    <sheetView zoomScaleNormal="100" workbookViewId="0">
      <selection sqref="A1:B1"/>
    </sheetView>
  </sheetViews>
  <sheetFormatPr baseColWidth="10" defaultColWidth="20.5" defaultRowHeight="21.75" customHeight="1" x14ac:dyDescent="0.15"/>
  <cols>
    <col min="1" max="1" width="18.6640625" style="6" customWidth="1"/>
    <col min="2" max="2" width="16.6640625" style="6" customWidth="1"/>
    <col min="3" max="3" width="10.83203125" style="6" bestFit="1" customWidth="1"/>
    <col min="4" max="4" width="9.83203125" style="6" bestFit="1" customWidth="1"/>
    <col min="5" max="5" width="18.5" style="6" bestFit="1" customWidth="1"/>
    <col min="6" max="6" width="18" style="6" bestFit="1" customWidth="1"/>
    <col min="7" max="7" width="14.83203125" style="6" bestFit="1" customWidth="1"/>
    <col min="8" max="16384" width="20.5" style="6"/>
  </cols>
  <sheetData>
    <row r="1" spans="1:7" s="19" customFormat="1" ht="50" customHeight="1" x14ac:dyDescent="0.15">
      <c r="A1" s="655" t="s">
        <v>416</v>
      </c>
      <c r="B1" s="656"/>
      <c r="C1" s="654" t="s">
        <v>236</v>
      </c>
      <c r="D1" s="654"/>
      <c r="E1" s="654"/>
      <c r="F1" s="654"/>
      <c r="G1" s="654"/>
    </row>
    <row r="2" spans="1:7" s="19" customFormat="1" ht="30" customHeight="1" x14ac:dyDescent="0.15">
      <c r="A2" s="20"/>
      <c r="C2" s="21"/>
      <c r="D2" s="21"/>
      <c r="E2" s="21"/>
      <c r="F2" s="21"/>
      <c r="G2" s="22"/>
    </row>
    <row r="3" spans="1:7" ht="21" customHeight="1" x14ac:dyDescent="0.15">
      <c r="A3" s="643" t="s">
        <v>14</v>
      </c>
      <c r="B3" s="624" t="s">
        <v>11</v>
      </c>
      <c r="C3" s="624" t="s">
        <v>2</v>
      </c>
      <c r="D3" s="624" t="s">
        <v>198</v>
      </c>
      <c r="E3" s="624" t="s">
        <v>1</v>
      </c>
      <c r="F3" s="624" t="s">
        <v>0</v>
      </c>
      <c r="G3" s="624" t="s">
        <v>10</v>
      </c>
    </row>
    <row r="4" spans="1:7" ht="21" customHeight="1" x14ac:dyDescent="0.15">
      <c r="A4" s="9" t="s">
        <v>15</v>
      </c>
      <c r="B4" s="435">
        <v>407032</v>
      </c>
      <c r="C4" s="435">
        <v>23337474</v>
      </c>
      <c r="D4" s="435">
        <v>2844891</v>
      </c>
      <c r="E4" s="434">
        <v>189344818.72</v>
      </c>
      <c r="F4" s="434">
        <v>482597644.24999994</v>
      </c>
      <c r="G4" s="434">
        <v>689532203.24000168</v>
      </c>
    </row>
    <row r="5" spans="1:7" ht="21" customHeight="1" x14ac:dyDescent="0.15">
      <c r="A5" s="9" t="s">
        <v>16</v>
      </c>
      <c r="B5" s="435">
        <v>375336</v>
      </c>
      <c r="C5" s="435">
        <v>22230691</v>
      </c>
      <c r="D5" s="435">
        <v>3227944</v>
      </c>
      <c r="E5" s="434">
        <v>192932856.34999999</v>
      </c>
      <c r="F5" s="434">
        <v>301164981.49999994</v>
      </c>
      <c r="G5" s="434">
        <v>498613289.17000186</v>
      </c>
    </row>
    <row r="6" spans="1:7" ht="21" customHeight="1" x14ac:dyDescent="0.15">
      <c r="A6" s="9" t="s">
        <v>17</v>
      </c>
      <c r="B6" s="435">
        <v>407807</v>
      </c>
      <c r="C6" s="435">
        <v>21244449</v>
      </c>
      <c r="D6" s="435">
        <v>3497351</v>
      </c>
      <c r="E6" s="434">
        <v>205170314.13</v>
      </c>
      <c r="F6" s="434">
        <v>328709780.68999994</v>
      </c>
      <c r="G6" s="434">
        <v>477909093.16999942</v>
      </c>
    </row>
    <row r="7" spans="1:7" ht="21" customHeight="1" x14ac:dyDescent="0.15">
      <c r="A7" s="9" t="s">
        <v>18</v>
      </c>
      <c r="B7" s="435">
        <v>388672</v>
      </c>
      <c r="C7" s="435">
        <v>21888769</v>
      </c>
      <c r="D7" s="435">
        <v>3611363</v>
      </c>
      <c r="E7" s="434">
        <v>228394754.81999999</v>
      </c>
      <c r="F7" s="434">
        <v>461044466.70000011</v>
      </c>
      <c r="G7" s="434">
        <v>679295179.32999933</v>
      </c>
    </row>
    <row r="8" spans="1:7" ht="21" customHeight="1" x14ac:dyDescent="0.15">
      <c r="A8" s="9" t="s">
        <v>19</v>
      </c>
      <c r="B8" s="435">
        <v>356118</v>
      </c>
      <c r="C8" s="435">
        <v>16985095</v>
      </c>
      <c r="D8" s="435">
        <v>4247919</v>
      </c>
      <c r="E8" s="434">
        <v>191347895.72999999</v>
      </c>
      <c r="F8" s="434">
        <v>355097932.00999856</v>
      </c>
      <c r="G8" s="434">
        <v>481590512.64999938</v>
      </c>
    </row>
    <row r="9" spans="1:7" ht="21" customHeight="1" x14ac:dyDescent="0.15">
      <c r="A9" s="9" t="s">
        <v>20</v>
      </c>
      <c r="B9" s="435">
        <v>315634</v>
      </c>
      <c r="C9" s="435">
        <v>14359139</v>
      </c>
      <c r="D9" s="435">
        <v>7390080</v>
      </c>
      <c r="E9" s="434">
        <v>245676616.83000001</v>
      </c>
      <c r="F9" s="434">
        <v>471409667.89999866</v>
      </c>
      <c r="G9" s="434">
        <v>605692463.99999845</v>
      </c>
    </row>
    <row r="10" spans="1:7" ht="21" customHeight="1" x14ac:dyDescent="0.15">
      <c r="A10" s="9" t="s">
        <v>21</v>
      </c>
      <c r="B10" s="435">
        <v>285838</v>
      </c>
      <c r="C10" s="435">
        <v>14299256</v>
      </c>
      <c r="D10" s="435">
        <v>9540375</v>
      </c>
      <c r="E10" s="434">
        <v>281865708.47000003</v>
      </c>
      <c r="F10" s="434">
        <v>571592151.58999908</v>
      </c>
      <c r="G10" s="434">
        <v>843148238.24000061</v>
      </c>
    </row>
    <row r="11" spans="1:7" ht="21" customHeight="1" x14ac:dyDescent="0.15">
      <c r="A11" s="9" t="s">
        <v>22</v>
      </c>
      <c r="B11" s="435">
        <v>286319</v>
      </c>
      <c r="C11" s="435">
        <v>16760893</v>
      </c>
      <c r="D11" s="435">
        <v>10284386</v>
      </c>
      <c r="E11" s="434">
        <v>244808275.09</v>
      </c>
      <c r="F11" s="434">
        <v>500307016.8599996</v>
      </c>
      <c r="G11" s="434">
        <v>660919287.46000051</v>
      </c>
    </row>
    <row r="12" spans="1:7" ht="21" customHeight="1" x14ac:dyDescent="0.15">
      <c r="A12" s="9" t="s">
        <v>23</v>
      </c>
      <c r="B12" s="435">
        <v>346191</v>
      </c>
      <c r="C12" s="435">
        <v>17475565</v>
      </c>
      <c r="D12" s="435">
        <v>5352938</v>
      </c>
      <c r="E12" s="434">
        <v>213873860.18000001</v>
      </c>
      <c r="F12" s="434">
        <v>390445461.99000031</v>
      </c>
      <c r="G12" s="434">
        <v>529634930.86000079</v>
      </c>
    </row>
    <row r="13" spans="1:7" ht="21" customHeight="1" x14ac:dyDescent="0.15">
      <c r="A13" s="9" t="s">
        <v>24</v>
      </c>
      <c r="B13" s="435">
        <v>368703</v>
      </c>
      <c r="C13" s="435">
        <v>18881092</v>
      </c>
      <c r="D13" s="435">
        <v>3619137</v>
      </c>
      <c r="E13" s="434">
        <v>204401360.78</v>
      </c>
      <c r="F13" s="434">
        <v>343255489.01999986</v>
      </c>
      <c r="G13" s="434">
        <v>554710609.69999874</v>
      </c>
    </row>
    <row r="14" spans="1:7" ht="21" customHeight="1" x14ac:dyDescent="0.15">
      <c r="A14" s="9" t="s">
        <v>25</v>
      </c>
      <c r="B14" s="435">
        <v>364995</v>
      </c>
      <c r="C14" s="435">
        <v>21480956</v>
      </c>
      <c r="D14" s="435">
        <v>3082603</v>
      </c>
      <c r="E14" s="434">
        <v>205981473.97999999</v>
      </c>
      <c r="F14" s="434">
        <v>283055203.18000036</v>
      </c>
      <c r="G14" s="434">
        <v>352889923.02999985</v>
      </c>
    </row>
    <row r="15" spans="1:7" ht="21" customHeight="1" x14ac:dyDescent="0.15">
      <c r="A15" s="9" t="s">
        <v>26</v>
      </c>
      <c r="B15" s="435">
        <v>413872</v>
      </c>
      <c r="C15" s="435">
        <v>23886894</v>
      </c>
      <c r="D15" s="435">
        <v>3899334</v>
      </c>
      <c r="E15" s="434">
        <v>230250184.03</v>
      </c>
      <c r="F15" s="434">
        <v>362189051.33999997</v>
      </c>
      <c r="G15" s="434">
        <v>480940817.91999942</v>
      </c>
    </row>
    <row r="16" spans="1:7" ht="21" customHeight="1" x14ac:dyDescent="0.15">
      <c r="A16" s="4" t="s">
        <v>13</v>
      </c>
      <c r="B16" s="436">
        <f t="shared" ref="B16:G16" si="0">SUM(B4:B15)</f>
        <v>4316517</v>
      </c>
      <c r="C16" s="436">
        <f t="shared" si="0"/>
        <v>232830273</v>
      </c>
      <c r="D16" s="436">
        <f t="shared" si="0"/>
        <v>60598321</v>
      </c>
      <c r="E16" s="15">
        <f t="shared" si="0"/>
        <v>2634048119.1100001</v>
      </c>
      <c r="F16" s="15">
        <f t="shared" si="0"/>
        <v>4850868847.0299969</v>
      </c>
      <c r="G16" s="15">
        <f t="shared" si="0"/>
        <v>6854876548.7699995</v>
      </c>
    </row>
    <row r="18" spans="2:2" ht="21.75" customHeight="1" x14ac:dyDescent="0.15">
      <c r="B18" s="23"/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8" t="s">
        <v>470</v>
      </c>
      <c r="B1" s="678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364</v>
      </c>
      <c r="C5" s="435">
        <v>25835</v>
      </c>
      <c r="D5" s="435">
        <v>589</v>
      </c>
      <c r="E5" s="434">
        <v>302953</v>
      </c>
      <c r="F5" s="434">
        <v>2821717.49</v>
      </c>
      <c r="G5" s="434">
        <v>3750166.92</v>
      </c>
    </row>
    <row r="6" spans="1:7" ht="20" customHeight="1" x14ac:dyDescent="0.15">
      <c r="A6" s="10" t="s">
        <v>69</v>
      </c>
      <c r="B6" s="435">
        <v>3171</v>
      </c>
      <c r="C6" s="435">
        <v>270102</v>
      </c>
      <c r="D6" s="435">
        <v>3607</v>
      </c>
      <c r="E6" s="434">
        <v>4575686.79</v>
      </c>
      <c r="F6" s="434">
        <v>11717111.91</v>
      </c>
      <c r="G6" s="434">
        <v>25847086.379999999</v>
      </c>
    </row>
    <row r="7" spans="1:7" ht="20" customHeight="1" x14ac:dyDescent="0.15">
      <c r="A7" s="10" t="s">
        <v>70</v>
      </c>
      <c r="B7" s="435">
        <v>1120</v>
      </c>
      <c r="C7" s="435">
        <v>103720</v>
      </c>
      <c r="D7" s="435">
        <v>1904</v>
      </c>
      <c r="E7" s="434">
        <v>1288226.3999999999</v>
      </c>
      <c r="F7" s="434">
        <v>5067367.84</v>
      </c>
      <c r="G7" s="434">
        <v>7370680.75</v>
      </c>
    </row>
    <row r="8" spans="1:7" ht="20" customHeight="1" x14ac:dyDescent="0.15">
      <c r="A8" s="10" t="s">
        <v>71</v>
      </c>
      <c r="B8" s="435">
        <v>20</v>
      </c>
      <c r="C8" s="435">
        <v>7636</v>
      </c>
      <c r="D8" s="435">
        <v>0</v>
      </c>
      <c r="E8" s="434">
        <v>110293</v>
      </c>
      <c r="F8" s="434">
        <v>141788.66</v>
      </c>
      <c r="G8" s="434">
        <v>160854.66</v>
      </c>
    </row>
    <row r="9" spans="1:7" ht="20" customHeight="1" x14ac:dyDescent="0.15">
      <c r="A9" s="626" t="s">
        <v>13</v>
      </c>
      <c r="B9" s="405">
        <f t="shared" ref="B9:G9" si="0">SUM(B5:B8)</f>
        <v>4675</v>
      </c>
      <c r="C9" s="405">
        <f t="shared" si="0"/>
        <v>407293</v>
      </c>
      <c r="D9" s="405">
        <f t="shared" si="0"/>
        <v>6100</v>
      </c>
      <c r="E9" s="404">
        <f t="shared" si="0"/>
        <v>6277159.1899999995</v>
      </c>
      <c r="F9" s="404">
        <f t="shared" si="0"/>
        <v>19747985.900000002</v>
      </c>
      <c r="G9" s="404">
        <f t="shared" si="0"/>
        <v>37128788.709999993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792</v>
      </c>
      <c r="C13" s="435">
        <v>211769</v>
      </c>
      <c r="D13" s="435">
        <v>1894</v>
      </c>
      <c r="E13" s="434">
        <v>1526456.1</v>
      </c>
      <c r="F13" s="434">
        <v>2385587.4700000002</v>
      </c>
      <c r="G13" s="434">
        <v>5661423.1500000004</v>
      </c>
    </row>
    <row r="14" spans="1:7" ht="20" customHeight="1" x14ac:dyDescent="0.15">
      <c r="A14" s="10" t="s">
        <v>74</v>
      </c>
      <c r="B14" s="435">
        <v>167</v>
      </c>
      <c r="C14" s="435">
        <v>15095</v>
      </c>
      <c r="D14" s="435">
        <v>2216</v>
      </c>
      <c r="E14" s="434">
        <v>96075.72</v>
      </c>
      <c r="F14" s="434">
        <v>711178.5</v>
      </c>
      <c r="G14" s="434">
        <v>1883582.57</v>
      </c>
    </row>
    <row r="15" spans="1:7" ht="20" customHeight="1" x14ac:dyDescent="0.15">
      <c r="A15" s="10" t="s">
        <v>75</v>
      </c>
      <c r="B15" s="435">
        <v>663</v>
      </c>
      <c r="C15" s="435">
        <v>310039</v>
      </c>
      <c r="D15" s="435">
        <v>4735</v>
      </c>
      <c r="E15" s="434">
        <v>5593251.5</v>
      </c>
      <c r="F15" s="434">
        <v>7667812.8499999996</v>
      </c>
      <c r="G15" s="434">
        <v>16518544.310000001</v>
      </c>
    </row>
    <row r="16" spans="1:7" ht="20" customHeight="1" x14ac:dyDescent="0.15">
      <c r="A16" s="10" t="s">
        <v>76</v>
      </c>
      <c r="B16" s="435">
        <v>889</v>
      </c>
      <c r="C16" s="435">
        <v>110944</v>
      </c>
      <c r="D16" s="435">
        <v>6112</v>
      </c>
      <c r="E16" s="434">
        <v>1058150.6000000001</v>
      </c>
      <c r="F16" s="434">
        <v>1899708.06</v>
      </c>
      <c r="G16" s="434">
        <v>7968152.5599999996</v>
      </c>
    </row>
    <row r="17" spans="1:7" ht="20" customHeight="1" x14ac:dyDescent="0.15">
      <c r="A17" s="626" t="s">
        <v>13</v>
      </c>
      <c r="B17" s="405">
        <f t="shared" ref="B17:G17" si="1">SUM(B13:B16)</f>
        <v>2511</v>
      </c>
      <c r="C17" s="405">
        <f t="shared" si="1"/>
        <v>647847</v>
      </c>
      <c r="D17" s="405">
        <f t="shared" si="1"/>
        <v>14957</v>
      </c>
      <c r="E17" s="404">
        <f t="shared" si="1"/>
        <v>8273933.9199999999</v>
      </c>
      <c r="F17" s="404">
        <f t="shared" si="1"/>
        <v>12664286.880000001</v>
      </c>
      <c r="G17" s="404">
        <f t="shared" si="1"/>
        <v>32031702.59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285</v>
      </c>
      <c r="C21" s="435">
        <v>170171</v>
      </c>
      <c r="D21" s="435">
        <v>600</v>
      </c>
      <c r="E21" s="434">
        <v>2094459.5</v>
      </c>
      <c r="F21" s="434">
        <v>2355176.35</v>
      </c>
      <c r="G21" s="434">
        <v>5008061.7699999996</v>
      </c>
    </row>
    <row r="22" spans="1:7" ht="20" customHeight="1" x14ac:dyDescent="0.15">
      <c r="A22" s="10" t="s">
        <v>79</v>
      </c>
      <c r="B22" s="435">
        <v>573</v>
      </c>
      <c r="C22" s="435">
        <v>61408</v>
      </c>
      <c r="D22" s="435">
        <v>904</v>
      </c>
      <c r="E22" s="434">
        <v>418483.6</v>
      </c>
      <c r="F22" s="434">
        <v>1423935.25</v>
      </c>
      <c r="G22" s="434">
        <v>5220747.99</v>
      </c>
    </row>
    <row r="23" spans="1:7" ht="20" customHeight="1" x14ac:dyDescent="0.15">
      <c r="A23" s="10" t="s">
        <v>80</v>
      </c>
      <c r="B23" s="435">
        <v>984</v>
      </c>
      <c r="C23" s="435">
        <v>119361</v>
      </c>
      <c r="D23" s="435">
        <v>916</v>
      </c>
      <c r="E23" s="434">
        <v>952909.27</v>
      </c>
      <c r="F23" s="434">
        <v>4484798.58</v>
      </c>
      <c r="G23" s="434">
        <v>7519383.4000000004</v>
      </c>
    </row>
    <row r="24" spans="1:7" ht="20" customHeight="1" x14ac:dyDescent="0.15">
      <c r="A24" s="10" t="s">
        <v>81</v>
      </c>
      <c r="B24" s="435">
        <v>226</v>
      </c>
      <c r="C24" s="435">
        <v>10892</v>
      </c>
      <c r="D24" s="435">
        <v>1249</v>
      </c>
      <c r="E24" s="434">
        <v>169119.4</v>
      </c>
      <c r="F24" s="434">
        <v>433658.03</v>
      </c>
      <c r="G24" s="434">
        <v>949952.56</v>
      </c>
    </row>
    <row r="25" spans="1:7" ht="20" customHeight="1" x14ac:dyDescent="0.15">
      <c r="A25" s="626" t="s">
        <v>13</v>
      </c>
      <c r="B25" s="405">
        <f t="shared" ref="B25:G25" si="2">SUM(B21:B24)</f>
        <v>2068</v>
      </c>
      <c r="C25" s="405">
        <f t="shared" si="2"/>
        <v>361832</v>
      </c>
      <c r="D25" s="405">
        <f t="shared" si="2"/>
        <v>3669</v>
      </c>
      <c r="E25" s="404">
        <f t="shared" si="2"/>
        <v>3634971.77</v>
      </c>
      <c r="F25" s="404">
        <f t="shared" si="2"/>
        <v>8697568.209999999</v>
      </c>
      <c r="G25" s="404">
        <f t="shared" si="2"/>
        <v>18698145.719999999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87</v>
      </c>
      <c r="C29" s="435">
        <v>3827</v>
      </c>
      <c r="D29" s="435">
        <v>731</v>
      </c>
      <c r="E29" s="434">
        <v>29802</v>
      </c>
      <c r="F29" s="434">
        <v>163472.07999999999</v>
      </c>
      <c r="G29" s="434">
        <v>378138.12</v>
      </c>
    </row>
    <row r="30" spans="1:7" ht="20" customHeight="1" x14ac:dyDescent="0.15">
      <c r="A30" s="10" t="s">
        <v>84</v>
      </c>
      <c r="B30" s="435">
        <v>29</v>
      </c>
      <c r="C30" s="435">
        <v>2498</v>
      </c>
      <c r="D30" s="435">
        <v>0</v>
      </c>
      <c r="E30" s="434">
        <v>17011</v>
      </c>
      <c r="F30" s="434">
        <v>123873.71</v>
      </c>
      <c r="G30" s="434">
        <v>148273.71</v>
      </c>
    </row>
    <row r="31" spans="1:7" ht="20" customHeight="1" x14ac:dyDescent="0.15">
      <c r="A31" s="10" t="s">
        <v>85</v>
      </c>
      <c r="B31" s="435">
        <v>6</v>
      </c>
      <c r="C31" s="435">
        <v>1414</v>
      </c>
      <c r="D31" s="435">
        <v>0</v>
      </c>
      <c r="E31" s="434">
        <v>7616</v>
      </c>
      <c r="F31" s="434">
        <v>7616</v>
      </c>
      <c r="G31" s="434">
        <v>7616</v>
      </c>
    </row>
    <row r="32" spans="1:7" ht="20" customHeight="1" x14ac:dyDescent="0.15">
      <c r="A32" s="10" t="s">
        <v>86</v>
      </c>
      <c r="B32" s="435">
        <v>85</v>
      </c>
      <c r="C32" s="435">
        <v>16795</v>
      </c>
      <c r="D32" s="435">
        <v>100</v>
      </c>
      <c r="E32" s="434">
        <v>100026</v>
      </c>
      <c r="F32" s="434">
        <v>408728.25</v>
      </c>
      <c r="G32" s="434">
        <v>665011.1</v>
      </c>
    </row>
    <row r="33" spans="1:7" ht="20" customHeight="1" x14ac:dyDescent="0.15">
      <c r="A33" s="10" t="s">
        <v>87</v>
      </c>
      <c r="B33" s="435">
        <v>35</v>
      </c>
      <c r="C33" s="435">
        <v>1590</v>
      </c>
      <c r="D33" s="435">
        <v>0</v>
      </c>
      <c r="E33" s="434">
        <v>9015</v>
      </c>
      <c r="F33" s="434">
        <v>12933.8</v>
      </c>
      <c r="G33" s="434">
        <v>91389.33</v>
      </c>
    </row>
    <row r="34" spans="1:7" ht="20" customHeight="1" x14ac:dyDescent="0.15">
      <c r="A34" s="10" t="s">
        <v>88</v>
      </c>
      <c r="B34" s="435">
        <v>103</v>
      </c>
      <c r="C34" s="435">
        <v>20750</v>
      </c>
      <c r="D34" s="435">
        <v>941</v>
      </c>
      <c r="E34" s="434">
        <v>121533.5</v>
      </c>
      <c r="F34" s="434">
        <v>166906.54999999999</v>
      </c>
      <c r="G34" s="434">
        <v>272208.95</v>
      </c>
    </row>
    <row r="35" spans="1:7" ht="20" customHeight="1" x14ac:dyDescent="0.15">
      <c r="A35" s="626" t="s">
        <v>13</v>
      </c>
      <c r="B35" s="405">
        <f t="shared" ref="B35:G35" si="3">SUM(B29:B34)</f>
        <v>345</v>
      </c>
      <c r="C35" s="405">
        <f t="shared" si="3"/>
        <v>46874</v>
      </c>
      <c r="D35" s="405">
        <f t="shared" si="3"/>
        <v>1772</v>
      </c>
      <c r="E35" s="404">
        <f t="shared" si="3"/>
        <v>285003.5</v>
      </c>
      <c r="F35" s="404">
        <f t="shared" si="3"/>
        <v>883530.39000000013</v>
      </c>
      <c r="G35" s="404">
        <f t="shared" si="3"/>
        <v>1562637.21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47</v>
      </c>
      <c r="C39" s="435">
        <v>13768</v>
      </c>
      <c r="D39" s="435">
        <v>0</v>
      </c>
      <c r="E39" s="434">
        <v>110426</v>
      </c>
      <c r="F39" s="434">
        <v>185180.75</v>
      </c>
      <c r="G39" s="434">
        <v>320176.71000000002</v>
      </c>
    </row>
    <row r="40" spans="1:7" ht="20" customHeight="1" x14ac:dyDescent="0.15">
      <c r="A40" s="10" t="s">
        <v>91</v>
      </c>
      <c r="B40" s="435">
        <v>127</v>
      </c>
      <c r="C40" s="435">
        <v>22086</v>
      </c>
      <c r="D40" s="435">
        <v>618</v>
      </c>
      <c r="E40" s="434">
        <v>122946</v>
      </c>
      <c r="F40" s="434">
        <v>557037.02</v>
      </c>
      <c r="G40" s="434">
        <v>979196.72</v>
      </c>
    </row>
    <row r="41" spans="1:7" ht="20" customHeight="1" x14ac:dyDescent="0.15">
      <c r="A41" s="626" t="s">
        <v>13</v>
      </c>
      <c r="B41" s="405">
        <f t="shared" ref="B41:G41" si="4">SUM(B39:B40)</f>
        <v>174</v>
      </c>
      <c r="C41" s="405">
        <f t="shared" si="4"/>
        <v>35854</v>
      </c>
      <c r="D41" s="405">
        <f t="shared" si="4"/>
        <v>618</v>
      </c>
      <c r="E41" s="404">
        <f t="shared" si="4"/>
        <v>233372</v>
      </c>
      <c r="F41" s="404">
        <f t="shared" si="4"/>
        <v>742217.77</v>
      </c>
      <c r="G41" s="404">
        <f t="shared" si="4"/>
        <v>1299373.43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9773</v>
      </c>
      <c r="C43" s="622">
        <f t="shared" si="5"/>
        <v>1499700</v>
      </c>
      <c r="D43" s="622">
        <f t="shared" si="5"/>
        <v>27116</v>
      </c>
      <c r="E43" s="623">
        <f t="shared" si="5"/>
        <v>18704440.379999999</v>
      </c>
      <c r="F43" s="623">
        <f t="shared" si="5"/>
        <v>42735589.150000006</v>
      </c>
      <c r="G43" s="623">
        <f t="shared" si="5"/>
        <v>90720647.659999996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9" t="s">
        <v>461</v>
      </c>
      <c r="B1" s="679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25778</v>
      </c>
      <c r="C5" s="435">
        <v>582868</v>
      </c>
      <c r="D5" s="435">
        <v>1432115</v>
      </c>
      <c r="E5" s="434">
        <v>6329438.1299999999</v>
      </c>
      <c r="F5" s="434">
        <v>29393868.149999999</v>
      </c>
      <c r="G5" s="434">
        <v>29813556.27</v>
      </c>
    </row>
    <row r="6" spans="1:7" ht="20" customHeight="1" x14ac:dyDescent="0.15">
      <c r="A6" s="10" t="s">
        <v>69</v>
      </c>
      <c r="B6" s="435">
        <v>132813</v>
      </c>
      <c r="C6" s="435">
        <v>5735539</v>
      </c>
      <c r="D6" s="435">
        <v>6803093</v>
      </c>
      <c r="E6" s="434">
        <v>54011534.310000002</v>
      </c>
      <c r="F6" s="434">
        <v>200431600.26999998</v>
      </c>
      <c r="G6" s="434">
        <v>202034861.85999998</v>
      </c>
    </row>
    <row r="7" spans="1:7" ht="20" customHeight="1" x14ac:dyDescent="0.15">
      <c r="A7" s="10" t="s">
        <v>70</v>
      </c>
      <c r="B7" s="435">
        <v>60075</v>
      </c>
      <c r="C7" s="435">
        <v>2165329</v>
      </c>
      <c r="D7" s="435">
        <v>4025309</v>
      </c>
      <c r="E7" s="434">
        <v>19436053.940000001</v>
      </c>
      <c r="F7" s="434">
        <v>76205765.430000007</v>
      </c>
      <c r="G7" s="434">
        <v>77437351.600000009</v>
      </c>
    </row>
    <row r="8" spans="1:7" ht="20" customHeight="1" x14ac:dyDescent="0.15">
      <c r="A8" s="10" t="s">
        <v>71</v>
      </c>
      <c r="B8" s="435">
        <v>2469</v>
      </c>
      <c r="C8" s="435">
        <v>45210</v>
      </c>
      <c r="D8" s="435">
        <v>172960</v>
      </c>
      <c r="E8" s="434">
        <v>369651</v>
      </c>
      <c r="F8" s="434">
        <v>3530303.4799999995</v>
      </c>
      <c r="G8" s="434">
        <v>3592970.3</v>
      </c>
    </row>
    <row r="9" spans="1:7" ht="20" customHeight="1" x14ac:dyDescent="0.15">
      <c r="A9" s="626" t="s">
        <v>13</v>
      </c>
      <c r="B9" s="405">
        <f t="shared" ref="B9:G9" si="0">SUM(B5:B8)</f>
        <v>221135</v>
      </c>
      <c r="C9" s="405">
        <f t="shared" si="0"/>
        <v>8528946</v>
      </c>
      <c r="D9" s="405">
        <f t="shared" si="0"/>
        <v>12433477</v>
      </c>
      <c r="E9" s="404">
        <f t="shared" si="0"/>
        <v>80146677.38000001</v>
      </c>
      <c r="F9" s="404">
        <f t="shared" si="0"/>
        <v>309561537.33000004</v>
      </c>
      <c r="G9" s="404">
        <f t="shared" si="0"/>
        <v>312878740.03000003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71225</v>
      </c>
      <c r="C13" s="435">
        <v>3516019</v>
      </c>
      <c r="D13" s="435">
        <v>3859853</v>
      </c>
      <c r="E13" s="434">
        <v>34409218.899999999</v>
      </c>
      <c r="F13" s="434">
        <v>99374487.040000007</v>
      </c>
      <c r="G13" s="434">
        <v>100272086.05</v>
      </c>
    </row>
    <row r="14" spans="1:7" ht="20" customHeight="1" x14ac:dyDescent="0.15">
      <c r="A14" s="10" t="s">
        <v>74</v>
      </c>
      <c r="B14" s="435">
        <v>14023</v>
      </c>
      <c r="C14" s="435">
        <v>345411</v>
      </c>
      <c r="D14" s="435">
        <v>935482</v>
      </c>
      <c r="E14" s="434">
        <v>3880977.44</v>
      </c>
      <c r="F14" s="434">
        <v>14863886.01</v>
      </c>
      <c r="G14" s="434">
        <v>15012541.649999999</v>
      </c>
    </row>
    <row r="15" spans="1:7" ht="20" customHeight="1" x14ac:dyDescent="0.15">
      <c r="A15" s="10" t="s">
        <v>75</v>
      </c>
      <c r="B15" s="435">
        <v>18956</v>
      </c>
      <c r="C15" s="435">
        <v>287083</v>
      </c>
      <c r="D15" s="435">
        <v>1716992</v>
      </c>
      <c r="E15" s="434">
        <v>3002735.4</v>
      </c>
      <c r="F15" s="434">
        <v>35642980.329999998</v>
      </c>
      <c r="G15" s="434">
        <v>36035513.329999998</v>
      </c>
    </row>
    <row r="16" spans="1:7" ht="20" customHeight="1" x14ac:dyDescent="0.15">
      <c r="A16" s="10" t="s">
        <v>76</v>
      </c>
      <c r="B16" s="435">
        <v>58335</v>
      </c>
      <c r="C16" s="435">
        <v>1929915</v>
      </c>
      <c r="D16" s="435">
        <v>4309849</v>
      </c>
      <c r="E16" s="434">
        <v>19010497.710000001</v>
      </c>
      <c r="F16" s="434">
        <v>91255522.090000004</v>
      </c>
      <c r="G16" s="434">
        <v>91844345.579999998</v>
      </c>
    </row>
    <row r="17" spans="1:7" ht="20" customHeight="1" x14ac:dyDescent="0.15">
      <c r="A17" s="626" t="s">
        <v>13</v>
      </c>
      <c r="B17" s="405">
        <f t="shared" ref="B17:G17" si="1">SUM(B13:B16)</f>
        <v>162539</v>
      </c>
      <c r="C17" s="405">
        <f t="shared" si="1"/>
        <v>6078428</v>
      </c>
      <c r="D17" s="405">
        <f t="shared" si="1"/>
        <v>10822176</v>
      </c>
      <c r="E17" s="404">
        <f t="shared" si="1"/>
        <v>60303429.449999996</v>
      </c>
      <c r="F17" s="404">
        <f t="shared" si="1"/>
        <v>241136875.47</v>
      </c>
      <c r="G17" s="404">
        <f t="shared" si="1"/>
        <v>243164486.60999995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54746</v>
      </c>
      <c r="C21" s="435">
        <v>2209996</v>
      </c>
      <c r="D21" s="435">
        <v>2773121</v>
      </c>
      <c r="E21" s="434">
        <v>22928647.189999998</v>
      </c>
      <c r="F21" s="434">
        <v>78256689.170000002</v>
      </c>
      <c r="G21" s="434">
        <v>79492841.969999999</v>
      </c>
    </row>
    <row r="22" spans="1:7" ht="20" customHeight="1" x14ac:dyDescent="0.15">
      <c r="A22" s="10" t="s">
        <v>79</v>
      </c>
      <c r="B22" s="435">
        <v>28797</v>
      </c>
      <c r="C22" s="435">
        <v>1187163</v>
      </c>
      <c r="D22" s="435">
        <v>1893142</v>
      </c>
      <c r="E22" s="434">
        <v>13223097.290000001</v>
      </c>
      <c r="F22" s="434">
        <v>39879815.480000004</v>
      </c>
      <c r="G22" s="434">
        <v>40377508.920000002</v>
      </c>
    </row>
    <row r="23" spans="1:7" ht="20" customHeight="1" x14ac:dyDescent="0.15">
      <c r="A23" s="10" t="s">
        <v>80</v>
      </c>
      <c r="B23" s="435">
        <v>61705</v>
      </c>
      <c r="C23" s="435">
        <v>2250324</v>
      </c>
      <c r="D23" s="435">
        <v>3298739</v>
      </c>
      <c r="E23" s="434">
        <v>22482049.610000003</v>
      </c>
      <c r="F23" s="434">
        <v>84726937.50999999</v>
      </c>
      <c r="G23" s="434">
        <v>85990969.489999995</v>
      </c>
    </row>
    <row r="24" spans="1:7" ht="20" customHeight="1" x14ac:dyDescent="0.15">
      <c r="A24" s="10" t="s">
        <v>81</v>
      </c>
      <c r="B24" s="435">
        <v>12315</v>
      </c>
      <c r="C24" s="435">
        <v>480633</v>
      </c>
      <c r="D24" s="435">
        <v>493699</v>
      </c>
      <c r="E24" s="434">
        <v>4131681.98</v>
      </c>
      <c r="F24" s="434">
        <v>12003744.49</v>
      </c>
      <c r="G24" s="434">
        <v>12203769.390000001</v>
      </c>
    </row>
    <row r="25" spans="1:7" ht="20" customHeight="1" x14ac:dyDescent="0.15">
      <c r="A25" s="626" t="s">
        <v>13</v>
      </c>
      <c r="B25" s="405">
        <f t="shared" ref="B25:G25" si="2">SUM(B21:B24)</f>
        <v>157563</v>
      </c>
      <c r="C25" s="405">
        <f t="shared" si="2"/>
        <v>6128116</v>
      </c>
      <c r="D25" s="405">
        <f t="shared" si="2"/>
        <v>8458701</v>
      </c>
      <c r="E25" s="404">
        <f t="shared" si="2"/>
        <v>62765476.07</v>
      </c>
      <c r="F25" s="404">
        <f t="shared" si="2"/>
        <v>214867186.65000001</v>
      </c>
      <c r="G25" s="404">
        <f t="shared" si="2"/>
        <v>218065089.76999998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14581</v>
      </c>
      <c r="C29" s="435">
        <v>322969</v>
      </c>
      <c r="D29" s="435">
        <v>852285</v>
      </c>
      <c r="E29" s="434">
        <v>3444279.34</v>
      </c>
      <c r="F29" s="434">
        <v>18425733.27</v>
      </c>
      <c r="G29" s="434">
        <v>18654881.060000002</v>
      </c>
    </row>
    <row r="30" spans="1:7" ht="20" customHeight="1" x14ac:dyDescent="0.15">
      <c r="A30" s="10" t="s">
        <v>84</v>
      </c>
      <c r="B30" s="435">
        <v>3809</v>
      </c>
      <c r="C30" s="435">
        <v>39498</v>
      </c>
      <c r="D30" s="435">
        <v>191574</v>
      </c>
      <c r="E30" s="434">
        <v>523346.81</v>
      </c>
      <c r="F30" s="434">
        <v>14827103.9</v>
      </c>
      <c r="G30" s="434">
        <v>14844009.09</v>
      </c>
    </row>
    <row r="31" spans="1:7" ht="20" customHeight="1" x14ac:dyDescent="0.15">
      <c r="A31" s="10" t="s">
        <v>85</v>
      </c>
      <c r="B31" s="435">
        <v>3688</v>
      </c>
      <c r="C31" s="435">
        <v>113517</v>
      </c>
      <c r="D31" s="435">
        <v>290525</v>
      </c>
      <c r="E31" s="434">
        <v>1224440.19</v>
      </c>
      <c r="F31" s="434">
        <v>7483028.0700000003</v>
      </c>
      <c r="G31" s="434">
        <v>7524713.0700000003</v>
      </c>
    </row>
    <row r="32" spans="1:7" ht="20" customHeight="1" x14ac:dyDescent="0.15">
      <c r="A32" s="10" t="s">
        <v>86</v>
      </c>
      <c r="B32" s="435">
        <v>37205</v>
      </c>
      <c r="C32" s="435">
        <v>889822</v>
      </c>
      <c r="D32" s="435">
        <v>2138348</v>
      </c>
      <c r="E32" s="434">
        <v>11043404.539999999</v>
      </c>
      <c r="F32" s="434">
        <v>66138197.829999998</v>
      </c>
      <c r="G32" s="434">
        <v>66489449.489999995</v>
      </c>
    </row>
    <row r="33" spans="1:7" ht="20" customHeight="1" x14ac:dyDescent="0.15">
      <c r="A33" s="10" t="s">
        <v>87</v>
      </c>
      <c r="B33" s="435">
        <v>2402</v>
      </c>
      <c r="C33" s="435">
        <v>27914</v>
      </c>
      <c r="D33" s="435">
        <v>144684</v>
      </c>
      <c r="E33" s="434">
        <v>351039</v>
      </c>
      <c r="F33" s="434">
        <v>1904865.33</v>
      </c>
      <c r="G33" s="434">
        <v>1922118.53</v>
      </c>
    </row>
    <row r="34" spans="1:7" ht="20" customHeight="1" x14ac:dyDescent="0.15">
      <c r="A34" s="10" t="s">
        <v>88</v>
      </c>
      <c r="B34" s="435">
        <v>31977</v>
      </c>
      <c r="C34" s="435">
        <v>821504</v>
      </c>
      <c r="D34" s="435">
        <v>2552263</v>
      </c>
      <c r="E34" s="434">
        <v>8876639.0199999996</v>
      </c>
      <c r="F34" s="434">
        <v>90332449.340000004</v>
      </c>
      <c r="G34" s="434">
        <v>90503091.550000012</v>
      </c>
    </row>
    <row r="35" spans="1:7" ht="20" customHeight="1" x14ac:dyDescent="0.15">
      <c r="A35" s="626" t="s">
        <v>13</v>
      </c>
      <c r="B35" s="405">
        <f t="shared" ref="B35:G35" si="3">SUM(B29:B34)</f>
        <v>93662</v>
      </c>
      <c r="C35" s="405">
        <f t="shared" si="3"/>
        <v>2215224</v>
      </c>
      <c r="D35" s="405">
        <f t="shared" si="3"/>
        <v>6169679</v>
      </c>
      <c r="E35" s="404">
        <f t="shared" si="3"/>
        <v>25463148.899999999</v>
      </c>
      <c r="F35" s="404">
        <f t="shared" si="3"/>
        <v>199111377.74000001</v>
      </c>
      <c r="G35" s="404">
        <f t="shared" si="3"/>
        <v>199938262.79000002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11932</v>
      </c>
      <c r="C39" s="435">
        <v>402664</v>
      </c>
      <c r="D39" s="435">
        <v>2199060</v>
      </c>
      <c r="E39" s="434">
        <v>5471788.2000000002</v>
      </c>
      <c r="F39" s="434">
        <v>37218872.340000004</v>
      </c>
      <c r="G39" s="434">
        <v>37385633.490000002</v>
      </c>
    </row>
    <row r="40" spans="1:7" ht="20" customHeight="1" x14ac:dyDescent="0.15">
      <c r="A40" s="10" t="s">
        <v>91</v>
      </c>
      <c r="B40" s="435">
        <v>40816</v>
      </c>
      <c r="C40" s="435">
        <v>1345092</v>
      </c>
      <c r="D40" s="435">
        <v>3306264</v>
      </c>
      <c r="E40" s="434">
        <v>12465386.32</v>
      </c>
      <c r="F40" s="434">
        <v>65723913.859999999</v>
      </c>
      <c r="G40" s="434">
        <v>66218631.909999996</v>
      </c>
    </row>
    <row r="41" spans="1:7" ht="20" customHeight="1" x14ac:dyDescent="0.15">
      <c r="A41" s="626" t="s">
        <v>13</v>
      </c>
      <c r="B41" s="405">
        <f t="shared" ref="B41:G41" si="4">SUM(B39:B40)</f>
        <v>52748</v>
      </c>
      <c r="C41" s="405">
        <f t="shared" si="4"/>
        <v>1747756</v>
      </c>
      <c r="D41" s="405">
        <f t="shared" si="4"/>
        <v>5505324</v>
      </c>
      <c r="E41" s="404">
        <f t="shared" si="4"/>
        <v>17937174.52</v>
      </c>
      <c r="F41" s="404">
        <f t="shared" si="4"/>
        <v>102942786.2</v>
      </c>
      <c r="G41" s="404">
        <f t="shared" si="4"/>
        <v>103604265.40000001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687647</v>
      </c>
      <c r="C43" s="622">
        <f t="shared" si="5"/>
        <v>24698470</v>
      </c>
      <c r="D43" s="622">
        <f t="shared" si="5"/>
        <v>43389357</v>
      </c>
      <c r="E43" s="623">
        <f t="shared" si="5"/>
        <v>246615906.32000002</v>
      </c>
      <c r="F43" s="623">
        <f t="shared" si="5"/>
        <v>1067619763.3900001</v>
      </c>
      <c r="G43" s="623">
        <f t="shared" si="5"/>
        <v>1077650844.6000001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9" t="s">
        <v>471</v>
      </c>
      <c r="B1" s="679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10312</v>
      </c>
      <c r="C5" s="435">
        <v>570804</v>
      </c>
      <c r="D5" s="435">
        <v>666695</v>
      </c>
      <c r="E5" s="434">
        <v>6161233.5300000003</v>
      </c>
      <c r="F5" s="434">
        <v>18706104.859999999</v>
      </c>
      <c r="G5" s="434">
        <v>19099496.84</v>
      </c>
    </row>
    <row r="6" spans="1:7" ht="20" customHeight="1" x14ac:dyDescent="0.15">
      <c r="A6" s="10" t="s">
        <v>69</v>
      </c>
      <c r="B6" s="435">
        <v>60476</v>
      </c>
      <c r="C6" s="435">
        <v>5679129</v>
      </c>
      <c r="D6" s="435">
        <v>2759664</v>
      </c>
      <c r="E6" s="434">
        <v>53043304.810000002</v>
      </c>
      <c r="F6" s="434">
        <v>135114108.66</v>
      </c>
      <c r="G6" s="434">
        <v>136525056.69999999</v>
      </c>
    </row>
    <row r="7" spans="1:7" ht="20" customHeight="1" x14ac:dyDescent="0.15">
      <c r="A7" s="10" t="s">
        <v>70</v>
      </c>
      <c r="B7" s="435">
        <v>37177</v>
      </c>
      <c r="C7" s="435">
        <v>2129197</v>
      </c>
      <c r="D7" s="435">
        <v>2797555</v>
      </c>
      <c r="E7" s="434">
        <v>18944826.440000001</v>
      </c>
      <c r="F7" s="434">
        <v>60335252.359999999</v>
      </c>
      <c r="G7" s="434">
        <v>61499873.590000004</v>
      </c>
    </row>
    <row r="8" spans="1:7" ht="20" customHeight="1" x14ac:dyDescent="0.15">
      <c r="A8" s="10" t="s">
        <v>71</v>
      </c>
      <c r="B8" s="435">
        <v>1277</v>
      </c>
      <c r="C8" s="435">
        <v>44795</v>
      </c>
      <c r="D8" s="435">
        <v>117237</v>
      </c>
      <c r="E8" s="434">
        <v>357423</v>
      </c>
      <c r="F8" s="434">
        <v>2445523.7999999998</v>
      </c>
      <c r="G8" s="434">
        <v>2505445.62</v>
      </c>
    </row>
    <row r="9" spans="1:7" ht="20" customHeight="1" x14ac:dyDescent="0.15">
      <c r="A9" s="626" t="s">
        <v>13</v>
      </c>
      <c r="B9" s="405">
        <f t="shared" ref="B9:G9" si="0">SUM(B5:B8)</f>
        <v>109242</v>
      </c>
      <c r="C9" s="405">
        <f t="shared" si="0"/>
        <v>8423925</v>
      </c>
      <c r="D9" s="405">
        <f t="shared" si="0"/>
        <v>6341151</v>
      </c>
      <c r="E9" s="404">
        <f t="shared" si="0"/>
        <v>78506787.780000001</v>
      </c>
      <c r="F9" s="404">
        <f t="shared" si="0"/>
        <v>216600989.68000001</v>
      </c>
      <c r="G9" s="404">
        <f t="shared" si="0"/>
        <v>219629872.75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31030</v>
      </c>
      <c r="C13" s="435">
        <v>3471050</v>
      </c>
      <c r="D13" s="435">
        <v>1543389</v>
      </c>
      <c r="E13" s="434">
        <v>33925399.68</v>
      </c>
      <c r="F13" s="434">
        <v>71183062.870000005</v>
      </c>
      <c r="G13" s="434">
        <v>72059821.349999994</v>
      </c>
    </row>
    <row r="14" spans="1:7" ht="20" customHeight="1" x14ac:dyDescent="0.15">
      <c r="A14" s="10" t="s">
        <v>74</v>
      </c>
      <c r="B14" s="435">
        <v>4873</v>
      </c>
      <c r="C14" s="435">
        <v>342452</v>
      </c>
      <c r="D14" s="435">
        <v>396894</v>
      </c>
      <c r="E14" s="434">
        <v>3823788.34</v>
      </c>
      <c r="F14" s="434">
        <v>9259983.2699999996</v>
      </c>
      <c r="G14" s="434">
        <v>9319091.8399999999</v>
      </c>
    </row>
    <row r="15" spans="1:7" ht="20" customHeight="1" x14ac:dyDescent="0.15">
      <c r="A15" s="10" t="s">
        <v>75</v>
      </c>
      <c r="B15" s="435">
        <v>9907</v>
      </c>
      <c r="C15" s="435">
        <v>235546</v>
      </c>
      <c r="D15" s="435">
        <v>1145379</v>
      </c>
      <c r="E15" s="434">
        <v>2491267.9</v>
      </c>
      <c r="F15" s="434">
        <v>22833887.93</v>
      </c>
      <c r="G15" s="434">
        <v>23074985.870000001</v>
      </c>
    </row>
    <row r="16" spans="1:7" ht="20" customHeight="1" x14ac:dyDescent="0.15">
      <c r="A16" s="10" t="s">
        <v>76</v>
      </c>
      <c r="B16" s="435">
        <v>19237</v>
      </c>
      <c r="C16" s="435">
        <v>1865532</v>
      </c>
      <c r="D16" s="435">
        <v>1329457</v>
      </c>
      <c r="E16" s="434">
        <v>17916808.41</v>
      </c>
      <c r="F16" s="434">
        <v>51569525.939999998</v>
      </c>
      <c r="G16" s="434">
        <v>52132554.219999999</v>
      </c>
    </row>
    <row r="17" spans="1:7" ht="20" customHeight="1" x14ac:dyDescent="0.15">
      <c r="A17" s="626" t="s">
        <v>13</v>
      </c>
      <c r="B17" s="405">
        <f t="shared" ref="B17:G17" si="1">SUM(B13:B16)</f>
        <v>65047</v>
      </c>
      <c r="C17" s="405">
        <f t="shared" si="1"/>
        <v>5914580</v>
      </c>
      <c r="D17" s="405">
        <f t="shared" si="1"/>
        <v>4415119</v>
      </c>
      <c r="E17" s="404">
        <f t="shared" si="1"/>
        <v>58157264.329999998</v>
      </c>
      <c r="F17" s="404">
        <f t="shared" si="1"/>
        <v>154846460.00999999</v>
      </c>
      <c r="G17" s="404">
        <f t="shared" si="1"/>
        <v>156586453.28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21645</v>
      </c>
      <c r="C21" s="435">
        <v>2163297</v>
      </c>
      <c r="D21" s="435">
        <v>981867</v>
      </c>
      <c r="E21" s="434">
        <v>22376201.059999999</v>
      </c>
      <c r="F21" s="434">
        <v>48984579.990000002</v>
      </c>
      <c r="G21" s="434">
        <v>50036310.960000001</v>
      </c>
    </row>
    <row r="22" spans="1:7" ht="20" customHeight="1" x14ac:dyDescent="0.15">
      <c r="A22" s="10" t="s">
        <v>79</v>
      </c>
      <c r="B22" s="435">
        <v>17524</v>
      </c>
      <c r="C22" s="435">
        <v>1140590</v>
      </c>
      <c r="D22" s="435">
        <v>1125013</v>
      </c>
      <c r="E22" s="434">
        <v>12948074.74</v>
      </c>
      <c r="F22" s="434">
        <v>32598710.07</v>
      </c>
      <c r="G22" s="434">
        <v>33061855.68</v>
      </c>
    </row>
    <row r="23" spans="1:7" ht="20" customHeight="1" x14ac:dyDescent="0.15">
      <c r="A23" s="10" t="s">
        <v>80</v>
      </c>
      <c r="B23" s="435">
        <v>29260</v>
      </c>
      <c r="C23" s="435">
        <v>2218975</v>
      </c>
      <c r="D23" s="435">
        <v>1624442</v>
      </c>
      <c r="E23" s="434">
        <v>22029301.260000002</v>
      </c>
      <c r="F23" s="434">
        <v>61840488.969999999</v>
      </c>
      <c r="G23" s="434">
        <v>62892966.869999997</v>
      </c>
    </row>
    <row r="24" spans="1:7" ht="20" customHeight="1" x14ac:dyDescent="0.15">
      <c r="A24" s="10" t="s">
        <v>81</v>
      </c>
      <c r="B24" s="435">
        <v>6516</v>
      </c>
      <c r="C24" s="435">
        <v>475282</v>
      </c>
      <c r="D24" s="435">
        <v>191466</v>
      </c>
      <c r="E24" s="434">
        <v>4051480.98</v>
      </c>
      <c r="F24" s="434">
        <v>8270286.7599999998</v>
      </c>
      <c r="G24" s="434">
        <v>8463711.9399999995</v>
      </c>
    </row>
    <row r="25" spans="1:7" ht="20" customHeight="1" x14ac:dyDescent="0.15">
      <c r="A25" s="626" t="s">
        <v>13</v>
      </c>
      <c r="B25" s="405">
        <f t="shared" ref="B25:G25" si="2">SUM(B21:B24)</f>
        <v>74945</v>
      </c>
      <c r="C25" s="405">
        <f t="shared" si="2"/>
        <v>5998144</v>
      </c>
      <c r="D25" s="405">
        <f t="shared" si="2"/>
        <v>3922788</v>
      </c>
      <c r="E25" s="404">
        <f t="shared" si="2"/>
        <v>61405058.039999999</v>
      </c>
      <c r="F25" s="404">
        <f t="shared" si="2"/>
        <v>151694065.78999999</v>
      </c>
      <c r="G25" s="404">
        <f t="shared" si="2"/>
        <v>154454845.44999999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6910</v>
      </c>
      <c r="C29" s="435">
        <v>318961</v>
      </c>
      <c r="D29" s="435">
        <v>379953</v>
      </c>
      <c r="E29" s="434">
        <v>3374008.34</v>
      </c>
      <c r="F29" s="434">
        <v>13401107</v>
      </c>
      <c r="G29" s="434">
        <v>13519579.83</v>
      </c>
    </row>
    <row r="30" spans="1:7" ht="20" customHeight="1" x14ac:dyDescent="0.15">
      <c r="A30" s="10" t="s">
        <v>84</v>
      </c>
      <c r="B30" s="435">
        <v>1997</v>
      </c>
      <c r="C30" s="435">
        <v>38965</v>
      </c>
      <c r="D30" s="435">
        <v>107034</v>
      </c>
      <c r="E30" s="434">
        <v>507999.81</v>
      </c>
      <c r="F30" s="434">
        <v>13733011.57</v>
      </c>
      <c r="G30" s="434">
        <v>13738220.810000001</v>
      </c>
    </row>
    <row r="31" spans="1:7" ht="20" customHeight="1" x14ac:dyDescent="0.15">
      <c r="A31" s="10" t="s">
        <v>85</v>
      </c>
      <c r="B31" s="435">
        <v>1864</v>
      </c>
      <c r="C31" s="435">
        <v>112479</v>
      </c>
      <c r="D31" s="435">
        <v>101513</v>
      </c>
      <c r="E31" s="434">
        <v>1216322.69</v>
      </c>
      <c r="F31" s="434">
        <v>4340297.29</v>
      </c>
      <c r="G31" s="434">
        <v>4378957.29</v>
      </c>
    </row>
    <row r="32" spans="1:7" ht="20" customHeight="1" x14ac:dyDescent="0.15">
      <c r="A32" s="10" t="s">
        <v>86</v>
      </c>
      <c r="B32" s="435">
        <v>14967</v>
      </c>
      <c r="C32" s="435">
        <v>854227</v>
      </c>
      <c r="D32" s="435">
        <v>864391</v>
      </c>
      <c r="E32" s="434">
        <v>10600565.84</v>
      </c>
      <c r="F32" s="434">
        <v>41711080.390000001</v>
      </c>
      <c r="G32" s="434">
        <v>42030030.479999997</v>
      </c>
    </row>
    <row r="33" spans="1:7" ht="20" customHeight="1" x14ac:dyDescent="0.15">
      <c r="A33" s="10" t="s">
        <v>87</v>
      </c>
      <c r="B33" s="435">
        <v>665</v>
      </c>
      <c r="C33" s="435">
        <v>22431</v>
      </c>
      <c r="D33" s="435">
        <v>30918</v>
      </c>
      <c r="E33" s="434">
        <v>293952</v>
      </c>
      <c r="F33" s="434">
        <v>945225.68</v>
      </c>
      <c r="G33" s="434">
        <v>962478.88</v>
      </c>
    </row>
    <row r="34" spans="1:7" ht="20" customHeight="1" x14ac:dyDescent="0.15">
      <c r="A34" s="10" t="s">
        <v>88</v>
      </c>
      <c r="B34" s="435">
        <v>13428</v>
      </c>
      <c r="C34" s="435">
        <v>797422</v>
      </c>
      <c r="D34" s="435">
        <v>1022844</v>
      </c>
      <c r="E34" s="434">
        <v>8649516.5199999996</v>
      </c>
      <c r="F34" s="434">
        <v>72304917.909999996</v>
      </c>
      <c r="G34" s="434">
        <v>72456924.370000005</v>
      </c>
    </row>
    <row r="35" spans="1:7" ht="20" customHeight="1" x14ac:dyDescent="0.15">
      <c r="A35" s="626" t="s">
        <v>13</v>
      </c>
      <c r="B35" s="405">
        <f t="shared" ref="B35:G35" si="3">SUM(B29:B34)</f>
        <v>39831</v>
      </c>
      <c r="C35" s="405">
        <f t="shared" si="3"/>
        <v>2144485</v>
      </c>
      <c r="D35" s="405">
        <f t="shared" si="3"/>
        <v>2506653</v>
      </c>
      <c r="E35" s="404">
        <f t="shared" si="3"/>
        <v>24642365.199999999</v>
      </c>
      <c r="F35" s="404">
        <f t="shared" si="3"/>
        <v>146435639.84</v>
      </c>
      <c r="G35" s="404">
        <f t="shared" si="3"/>
        <v>147086191.66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3750</v>
      </c>
      <c r="C39" s="435">
        <v>387997</v>
      </c>
      <c r="D39" s="435">
        <v>497816</v>
      </c>
      <c r="E39" s="434">
        <v>5254575.7</v>
      </c>
      <c r="F39" s="434">
        <v>17224170.960000001</v>
      </c>
      <c r="G39" s="434">
        <v>17385720.960000001</v>
      </c>
    </row>
    <row r="40" spans="1:7" ht="20" customHeight="1" x14ac:dyDescent="0.15">
      <c r="A40" s="10" t="s">
        <v>91</v>
      </c>
      <c r="B40" s="435">
        <v>15430</v>
      </c>
      <c r="C40" s="435">
        <v>1313067</v>
      </c>
      <c r="D40" s="435">
        <v>1251240</v>
      </c>
      <c r="E40" s="434">
        <v>12069219.140000001</v>
      </c>
      <c r="F40" s="434">
        <v>34635391.619999997</v>
      </c>
      <c r="G40" s="434">
        <v>35088611.649999999</v>
      </c>
    </row>
    <row r="41" spans="1:7" ht="20" customHeight="1" x14ac:dyDescent="0.15">
      <c r="A41" s="626" t="s">
        <v>13</v>
      </c>
      <c r="B41" s="405">
        <f t="shared" ref="B41:G41" si="4">SUM(B39:B40)</f>
        <v>19180</v>
      </c>
      <c r="C41" s="405">
        <f t="shared" si="4"/>
        <v>1701064</v>
      </c>
      <c r="D41" s="405">
        <f t="shared" si="4"/>
        <v>1749056</v>
      </c>
      <c r="E41" s="404">
        <f t="shared" si="4"/>
        <v>17323794.84</v>
      </c>
      <c r="F41" s="404">
        <f t="shared" si="4"/>
        <v>51859562.579999998</v>
      </c>
      <c r="G41" s="404">
        <f t="shared" si="4"/>
        <v>52474332.609999999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308245</v>
      </c>
      <c r="C43" s="622">
        <f t="shared" si="5"/>
        <v>24182198</v>
      </c>
      <c r="D43" s="622">
        <f t="shared" si="5"/>
        <v>18934767</v>
      </c>
      <c r="E43" s="623">
        <f t="shared" si="5"/>
        <v>240035270.19</v>
      </c>
      <c r="F43" s="623">
        <f t="shared" si="5"/>
        <v>721436717.9000001</v>
      </c>
      <c r="G43" s="623">
        <f t="shared" si="5"/>
        <v>730231695.75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9" t="s">
        <v>472</v>
      </c>
      <c r="B1" s="679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15466</v>
      </c>
      <c r="C5" s="435">
        <v>12064</v>
      </c>
      <c r="D5" s="435">
        <v>765420</v>
      </c>
      <c r="E5" s="434">
        <v>168204.6</v>
      </c>
      <c r="F5" s="434">
        <v>10687763.289999999</v>
      </c>
      <c r="G5" s="434">
        <v>10714059.43</v>
      </c>
    </row>
    <row r="6" spans="1:7" ht="20" customHeight="1" x14ac:dyDescent="0.15">
      <c r="A6" s="10" t="s">
        <v>69</v>
      </c>
      <c r="B6" s="435">
        <v>72337</v>
      </c>
      <c r="C6" s="435">
        <v>56410</v>
      </c>
      <c r="D6" s="435">
        <v>4043429</v>
      </c>
      <c r="E6" s="434">
        <v>968229.5</v>
      </c>
      <c r="F6" s="434">
        <v>65317491.609999999</v>
      </c>
      <c r="G6" s="434">
        <v>65509805.159999996</v>
      </c>
    </row>
    <row r="7" spans="1:7" ht="20" customHeight="1" x14ac:dyDescent="0.15">
      <c r="A7" s="10" t="s">
        <v>70</v>
      </c>
      <c r="B7" s="435">
        <v>22898</v>
      </c>
      <c r="C7" s="435">
        <v>36132</v>
      </c>
      <c r="D7" s="435">
        <v>1227754</v>
      </c>
      <c r="E7" s="434">
        <v>491227.5</v>
      </c>
      <c r="F7" s="434">
        <v>15870513.07</v>
      </c>
      <c r="G7" s="434">
        <v>15937478.01</v>
      </c>
    </row>
    <row r="8" spans="1:7" ht="20" customHeight="1" x14ac:dyDescent="0.15">
      <c r="A8" s="10" t="s">
        <v>71</v>
      </c>
      <c r="B8" s="435">
        <v>1192</v>
      </c>
      <c r="C8" s="435">
        <v>415</v>
      </c>
      <c r="D8" s="435">
        <v>55723</v>
      </c>
      <c r="E8" s="434">
        <v>12228</v>
      </c>
      <c r="F8" s="434">
        <v>1084779.68</v>
      </c>
      <c r="G8" s="434">
        <v>1087524.68</v>
      </c>
    </row>
    <row r="9" spans="1:7" ht="20" customHeight="1" x14ac:dyDescent="0.15">
      <c r="A9" s="626" t="s">
        <v>13</v>
      </c>
      <c r="B9" s="405">
        <f t="shared" ref="B9:G9" si="0">SUM(B5:B8)</f>
        <v>111893</v>
      </c>
      <c r="C9" s="405">
        <f t="shared" si="0"/>
        <v>105021</v>
      </c>
      <c r="D9" s="405">
        <f t="shared" si="0"/>
        <v>6092326</v>
      </c>
      <c r="E9" s="404">
        <f t="shared" si="0"/>
        <v>1639889.6</v>
      </c>
      <c r="F9" s="404">
        <f t="shared" si="0"/>
        <v>92960547.650000006</v>
      </c>
      <c r="G9" s="404">
        <f t="shared" si="0"/>
        <v>93248867.280000016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40195</v>
      </c>
      <c r="C13" s="435">
        <v>44969</v>
      </c>
      <c r="D13" s="435">
        <v>2316464</v>
      </c>
      <c r="E13" s="434">
        <v>483819.22</v>
      </c>
      <c r="F13" s="434">
        <v>28191424.170000002</v>
      </c>
      <c r="G13" s="434">
        <v>28212264.699999999</v>
      </c>
    </row>
    <row r="14" spans="1:7" ht="20" customHeight="1" x14ac:dyDescent="0.15">
      <c r="A14" s="10" t="s">
        <v>74</v>
      </c>
      <c r="B14" s="435">
        <v>9150</v>
      </c>
      <c r="C14" s="435">
        <v>2959</v>
      </c>
      <c r="D14" s="435">
        <v>538588</v>
      </c>
      <c r="E14" s="434">
        <v>57189.1</v>
      </c>
      <c r="F14" s="434">
        <v>5603902.7400000002</v>
      </c>
      <c r="G14" s="434">
        <v>5693449.8099999996</v>
      </c>
    </row>
    <row r="15" spans="1:7" ht="20" customHeight="1" x14ac:dyDescent="0.15">
      <c r="A15" s="10" t="s">
        <v>75</v>
      </c>
      <c r="B15" s="435">
        <v>9049</v>
      </c>
      <c r="C15" s="435">
        <v>51537</v>
      </c>
      <c r="D15" s="435">
        <v>571613</v>
      </c>
      <c r="E15" s="434">
        <v>511467.5</v>
      </c>
      <c r="F15" s="434">
        <v>12809092.4</v>
      </c>
      <c r="G15" s="434">
        <v>12960527.460000001</v>
      </c>
    </row>
    <row r="16" spans="1:7" ht="20" customHeight="1" x14ac:dyDescent="0.15">
      <c r="A16" s="10" t="s">
        <v>76</v>
      </c>
      <c r="B16" s="435">
        <v>39098</v>
      </c>
      <c r="C16" s="435">
        <v>64383</v>
      </c>
      <c r="D16" s="435">
        <v>2980392</v>
      </c>
      <c r="E16" s="434">
        <v>1093689.3</v>
      </c>
      <c r="F16" s="434">
        <v>39685996.149999999</v>
      </c>
      <c r="G16" s="434">
        <v>39711791.359999999</v>
      </c>
    </row>
    <row r="17" spans="1:7" ht="20" customHeight="1" x14ac:dyDescent="0.15">
      <c r="A17" s="626" t="s">
        <v>13</v>
      </c>
      <c r="B17" s="405">
        <f t="shared" ref="B17:G17" si="1">SUM(B13:B16)</f>
        <v>97492</v>
      </c>
      <c r="C17" s="405">
        <f t="shared" si="1"/>
        <v>163848</v>
      </c>
      <c r="D17" s="405">
        <f t="shared" si="1"/>
        <v>6407057</v>
      </c>
      <c r="E17" s="404">
        <f t="shared" si="1"/>
        <v>2146165.12</v>
      </c>
      <c r="F17" s="404">
        <f t="shared" si="1"/>
        <v>86290415.460000008</v>
      </c>
      <c r="G17" s="404">
        <f t="shared" si="1"/>
        <v>86578033.329999998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33101</v>
      </c>
      <c r="C21" s="435">
        <v>46699</v>
      </c>
      <c r="D21" s="435">
        <v>1791254</v>
      </c>
      <c r="E21" s="434">
        <v>552446.13</v>
      </c>
      <c r="F21" s="434">
        <v>29272109.18</v>
      </c>
      <c r="G21" s="434">
        <v>29456531.010000002</v>
      </c>
    </row>
    <row r="22" spans="1:7" ht="20" customHeight="1" x14ac:dyDescent="0.15">
      <c r="A22" s="10" t="s">
        <v>79</v>
      </c>
      <c r="B22" s="435">
        <v>11273</v>
      </c>
      <c r="C22" s="435">
        <v>46573</v>
      </c>
      <c r="D22" s="435">
        <v>768129</v>
      </c>
      <c r="E22" s="434">
        <v>275022.55</v>
      </c>
      <c r="F22" s="434">
        <v>7281105.4100000001</v>
      </c>
      <c r="G22" s="434">
        <v>7315653.2400000002</v>
      </c>
    </row>
    <row r="23" spans="1:7" ht="20" customHeight="1" x14ac:dyDescent="0.15">
      <c r="A23" s="10" t="s">
        <v>80</v>
      </c>
      <c r="B23" s="435">
        <v>32445</v>
      </c>
      <c r="C23" s="435">
        <v>31349</v>
      </c>
      <c r="D23" s="435">
        <v>1674297</v>
      </c>
      <c r="E23" s="434">
        <v>452748.35</v>
      </c>
      <c r="F23" s="434">
        <v>22886448.539999999</v>
      </c>
      <c r="G23" s="434">
        <v>23098002.620000001</v>
      </c>
    </row>
    <row r="24" spans="1:7" ht="20" customHeight="1" x14ac:dyDescent="0.15">
      <c r="A24" s="10" t="s">
        <v>81</v>
      </c>
      <c r="B24" s="435">
        <v>5799</v>
      </c>
      <c r="C24" s="435">
        <v>5351</v>
      </c>
      <c r="D24" s="435">
        <v>302233</v>
      </c>
      <c r="E24" s="434">
        <v>80201</v>
      </c>
      <c r="F24" s="434">
        <v>3733457.73</v>
      </c>
      <c r="G24" s="434">
        <v>3740057.45</v>
      </c>
    </row>
    <row r="25" spans="1:7" ht="20" customHeight="1" x14ac:dyDescent="0.15">
      <c r="A25" s="626" t="s">
        <v>13</v>
      </c>
      <c r="B25" s="405">
        <f t="shared" ref="B25:G25" si="2">SUM(B21:B24)</f>
        <v>82618</v>
      </c>
      <c r="C25" s="405">
        <f t="shared" si="2"/>
        <v>129972</v>
      </c>
      <c r="D25" s="405">
        <f t="shared" si="2"/>
        <v>4535913</v>
      </c>
      <c r="E25" s="404">
        <f t="shared" si="2"/>
        <v>1360418.0299999998</v>
      </c>
      <c r="F25" s="404">
        <f t="shared" si="2"/>
        <v>63173120.859999999</v>
      </c>
      <c r="G25" s="404">
        <f t="shared" si="2"/>
        <v>63610244.320000008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7671</v>
      </c>
      <c r="C29" s="435">
        <v>4008</v>
      </c>
      <c r="D29" s="435">
        <v>472332</v>
      </c>
      <c r="E29" s="434">
        <v>70271</v>
      </c>
      <c r="F29" s="434">
        <v>5024626.2699999996</v>
      </c>
      <c r="G29" s="434">
        <v>5135301.2300000004</v>
      </c>
    </row>
    <row r="30" spans="1:7" ht="20" customHeight="1" x14ac:dyDescent="0.15">
      <c r="A30" s="10" t="s">
        <v>84</v>
      </c>
      <c r="B30" s="435">
        <v>1812</v>
      </c>
      <c r="C30" s="435">
        <v>533</v>
      </c>
      <c r="D30" s="435">
        <v>84540</v>
      </c>
      <c r="E30" s="434">
        <v>15347</v>
      </c>
      <c r="F30" s="434">
        <v>1094092.33</v>
      </c>
      <c r="G30" s="434">
        <v>1105788.28</v>
      </c>
    </row>
    <row r="31" spans="1:7" ht="20" customHeight="1" x14ac:dyDescent="0.15">
      <c r="A31" s="10" t="s">
        <v>85</v>
      </c>
      <c r="B31" s="435">
        <v>1824</v>
      </c>
      <c r="C31" s="435">
        <v>1038</v>
      </c>
      <c r="D31" s="435">
        <v>189012</v>
      </c>
      <c r="E31" s="434">
        <v>8117.5</v>
      </c>
      <c r="F31" s="434">
        <v>3142730.78</v>
      </c>
      <c r="G31" s="434">
        <v>3145755.78</v>
      </c>
    </row>
    <row r="32" spans="1:7" ht="20" customHeight="1" x14ac:dyDescent="0.15">
      <c r="A32" s="10" t="s">
        <v>86</v>
      </c>
      <c r="B32" s="435">
        <v>22238</v>
      </c>
      <c r="C32" s="435">
        <v>35595</v>
      </c>
      <c r="D32" s="435">
        <v>1273957</v>
      </c>
      <c r="E32" s="434">
        <v>442838.7</v>
      </c>
      <c r="F32" s="434">
        <v>24427117.440000001</v>
      </c>
      <c r="G32" s="434">
        <v>24459419.010000002</v>
      </c>
    </row>
    <row r="33" spans="1:7" ht="20" customHeight="1" x14ac:dyDescent="0.15">
      <c r="A33" s="10" t="s">
        <v>87</v>
      </c>
      <c r="B33" s="435">
        <v>1737</v>
      </c>
      <c r="C33" s="435">
        <v>5483</v>
      </c>
      <c r="D33" s="435">
        <v>113766</v>
      </c>
      <c r="E33" s="434">
        <v>57087</v>
      </c>
      <c r="F33" s="434">
        <v>959639.65</v>
      </c>
      <c r="G33" s="434">
        <v>959639.65</v>
      </c>
    </row>
    <row r="34" spans="1:7" ht="20" customHeight="1" x14ac:dyDescent="0.15">
      <c r="A34" s="10" t="s">
        <v>88</v>
      </c>
      <c r="B34" s="435">
        <v>18549</v>
      </c>
      <c r="C34" s="435">
        <v>24082</v>
      </c>
      <c r="D34" s="435">
        <v>1529419</v>
      </c>
      <c r="E34" s="434">
        <v>227122.5</v>
      </c>
      <c r="F34" s="434">
        <v>18027531.43</v>
      </c>
      <c r="G34" s="434">
        <v>18046167.18</v>
      </c>
    </row>
    <row r="35" spans="1:7" ht="20" customHeight="1" x14ac:dyDescent="0.15">
      <c r="A35" s="626" t="s">
        <v>13</v>
      </c>
      <c r="B35" s="405">
        <f t="shared" ref="B35:G35" si="3">SUM(B29:B34)</f>
        <v>53831</v>
      </c>
      <c r="C35" s="405">
        <f t="shared" si="3"/>
        <v>70739</v>
      </c>
      <c r="D35" s="405">
        <f t="shared" si="3"/>
        <v>3663026</v>
      </c>
      <c r="E35" s="404">
        <f t="shared" si="3"/>
        <v>820783.7</v>
      </c>
      <c r="F35" s="404">
        <f t="shared" si="3"/>
        <v>52675737.899999999</v>
      </c>
      <c r="G35" s="404">
        <f t="shared" si="3"/>
        <v>52852071.130000003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8182</v>
      </c>
      <c r="C39" s="435">
        <v>14667</v>
      </c>
      <c r="D39" s="435">
        <v>1701244</v>
      </c>
      <c r="E39" s="434">
        <v>217212.5</v>
      </c>
      <c r="F39" s="434">
        <v>19994701.379999999</v>
      </c>
      <c r="G39" s="434">
        <v>19999912.530000001</v>
      </c>
    </row>
    <row r="40" spans="1:7" ht="20" customHeight="1" x14ac:dyDescent="0.15">
      <c r="A40" s="10" t="s">
        <v>91</v>
      </c>
      <c r="B40" s="435">
        <v>25386</v>
      </c>
      <c r="C40" s="435">
        <v>32025</v>
      </c>
      <c r="D40" s="435">
        <v>2055024</v>
      </c>
      <c r="E40" s="434">
        <v>396167.18</v>
      </c>
      <c r="F40" s="434">
        <v>31088522.239999998</v>
      </c>
      <c r="G40" s="434">
        <v>31130020.260000002</v>
      </c>
    </row>
    <row r="41" spans="1:7" ht="20" customHeight="1" x14ac:dyDescent="0.15">
      <c r="A41" s="626" t="s">
        <v>13</v>
      </c>
      <c r="B41" s="405">
        <f t="shared" ref="B41:G41" si="4">SUM(B39:B40)</f>
        <v>33568</v>
      </c>
      <c r="C41" s="405">
        <f t="shared" si="4"/>
        <v>46692</v>
      </c>
      <c r="D41" s="405">
        <f t="shared" si="4"/>
        <v>3756268</v>
      </c>
      <c r="E41" s="404">
        <f t="shared" si="4"/>
        <v>613379.67999999993</v>
      </c>
      <c r="F41" s="404">
        <f t="shared" si="4"/>
        <v>51083223.619999997</v>
      </c>
      <c r="G41" s="404">
        <f t="shared" si="4"/>
        <v>51129932.790000007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379402</v>
      </c>
      <c r="C43" s="622">
        <f t="shared" si="5"/>
        <v>516272</v>
      </c>
      <c r="D43" s="622">
        <f t="shared" si="5"/>
        <v>24454590</v>
      </c>
      <c r="E43" s="623">
        <f t="shared" si="5"/>
        <v>6580636.1299999999</v>
      </c>
      <c r="F43" s="623">
        <f t="shared" si="5"/>
        <v>346183045.49000001</v>
      </c>
      <c r="G43" s="623">
        <f t="shared" si="5"/>
        <v>347419148.85000002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80" t="s">
        <v>462</v>
      </c>
      <c r="B1" s="680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279</v>
      </c>
      <c r="C5" s="435">
        <v>175549</v>
      </c>
      <c r="D5" s="435">
        <v>0</v>
      </c>
      <c r="E5" s="434">
        <v>2480557.42</v>
      </c>
      <c r="F5" s="434">
        <v>3212763.63</v>
      </c>
      <c r="G5" s="434">
        <v>3213091.63</v>
      </c>
    </row>
    <row r="6" spans="1:7" ht="20" customHeight="1" x14ac:dyDescent="0.15">
      <c r="A6" s="10" t="s">
        <v>69</v>
      </c>
      <c r="B6" s="435">
        <v>3977</v>
      </c>
      <c r="C6" s="435">
        <v>2587098</v>
      </c>
      <c r="D6" s="435">
        <v>158</v>
      </c>
      <c r="E6" s="434">
        <v>35799896.789999999</v>
      </c>
      <c r="F6" s="434">
        <v>55199783.509999998</v>
      </c>
      <c r="G6" s="434">
        <v>55272932.009999998</v>
      </c>
    </row>
    <row r="7" spans="1:7" ht="20" customHeight="1" x14ac:dyDescent="0.15">
      <c r="A7" s="10" t="s">
        <v>70</v>
      </c>
      <c r="B7" s="435">
        <v>2381</v>
      </c>
      <c r="C7" s="435">
        <v>1143228</v>
      </c>
      <c r="D7" s="435">
        <v>527</v>
      </c>
      <c r="E7" s="434">
        <v>10639776.66</v>
      </c>
      <c r="F7" s="434">
        <v>14915491.07</v>
      </c>
      <c r="G7" s="434">
        <v>14921409.98</v>
      </c>
    </row>
    <row r="8" spans="1:7" ht="20" customHeight="1" x14ac:dyDescent="0.15">
      <c r="A8" s="10" t="s">
        <v>71</v>
      </c>
      <c r="B8" s="435">
        <v>6</v>
      </c>
      <c r="C8" s="435">
        <v>165</v>
      </c>
      <c r="D8" s="435">
        <v>0</v>
      </c>
      <c r="E8" s="434">
        <v>2450</v>
      </c>
      <c r="F8" s="434">
        <v>2450</v>
      </c>
      <c r="G8" s="434">
        <v>2450</v>
      </c>
    </row>
    <row r="9" spans="1:7" ht="20" customHeight="1" x14ac:dyDescent="0.15">
      <c r="A9" s="626" t="s">
        <v>13</v>
      </c>
      <c r="B9" s="405">
        <f t="shared" ref="B9:G9" si="0">SUM(B5:B8)</f>
        <v>6643</v>
      </c>
      <c r="C9" s="405">
        <f t="shared" si="0"/>
        <v>3906040</v>
      </c>
      <c r="D9" s="405">
        <f t="shared" si="0"/>
        <v>685</v>
      </c>
      <c r="E9" s="404">
        <f t="shared" si="0"/>
        <v>48922680.870000005</v>
      </c>
      <c r="F9" s="404">
        <f t="shared" si="0"/>
        <v>73330488.210000008</v>
      </c>
      <c r="G9" s="404">
        <f t="shared" si="0"/>
        <v>73409883.620000005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4465</v>
      </c>
      <c r="C13" s="435">
        <v>3261184</v>
      </c>
      <c r="D13" s="435">
        <v>328</v>
      </c>
      <c r="E13" s="434">
        <v>49274138.019999996</v>
      </c>
      <c r="F13" s="434">
        <v>78654654.409999996</v>
      </c>
      <c r="G13" s="434">
        <v>79584091.629999995</v>
      </c>
    </row>
    <row r="14" spans="1:7" ht="20" customHeight="1" x14ac:dyDescent="0.15">
      <c r="A14" s="10" t="s">
        <v>74</v>
      </c>
      <c r="B14" s="435">
        <v>1085</v>
      </c>
      <c r="C14" s="435">
        <v>109350</v>
      </c>
      <c r="D14" s="435">
        <v>0</v>
      </c>
      <c r="E14" s="434">
        <v>1638554.44</v>
      </c>
      <c r="F14" s="434">
        <v>2238121.5099999998</v>
      </c>
      <c r="G14" s="434">
        <v>2238121.5099999998</v>
      </c>
    </row>
    <row r="15" spans="1:7" ht="20" customHeight="1" x14ac:dyDescent="0.15">
      <c r="A15" s="10" t="s">
        <v>75</v>
      </c>
      <c r="B15" s="435">
        <v>0</v>
      </c>
      <c r="C15" s="435">
        <v>0</v>
      </c>
      <c r="D15" s="435">
        <v>0</v>
      </c>
      <c r="E15" s="434">
        <v>0</v>
      </c>
      <c r="F15" s="434">
        <v>0</v>
      </c>
      <c r="G15" s="434">
        <v>0</v>
      </c>
    </row>
    <row r="16" spans="1:7" ht="20" customHeight="1" x14ac:dyDescent="0.15">
      <c r="A16" s="10" t="s">
        <v>76</v>
      </c>
      <c r="B16" s="435">
        <v>2676</v>
      </c>
      <c r="C16" s="435">
        <v>4584522</v>
      </c>
      <c r="D16" s="435">
        <v>10</v>
      </c>
      <c r="E16" s="434">
        <v>99987855.519999996</v>
      </c>
      <c r="F16" s="434">
        <v>153208692.44999999</v>
      </c>
      <c r="G16" s="434">
        <v>153281331.26999998</v>
      </c>
    </row>
    <row r="17" spans="1:7" ht="20" customHeight="1" x14ac:dyDescent="0.15">
      <c r="A17" s="626" t="s">
        <v>13</v>
      </c>
      <c r="B17" s="405">
        <f t="shared" ref="B17:G17" si="1">SUM(B13:B16)</f>
        <v>8226</v>
      </c>
      <c r="C17" s="405">
        <f t="shared" si="1"/>
        <v>7955056</v>
      </c>
      <c r="D17" s="405">
        <f t="shared" si="1"/>
        <v>338</v>
      </c>
      <c r="E17" s="404">
        <f t="shared" si="1"/>
        <v>150900547.97999999</v>
      </c>
      <c r="F17" s="404">
        <f t="shared" si="1"/>
        <v>234101468.37</v>
      </c>
      <c r="G17" s="404">
        <f t="shared" si="1"/>
        <v>235103544.40999997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2124</v>
      </c>
      <c r="C21" s="435">
        <v>2586397</v>
      </c>
      <c r="D21" s="435">
        <v>28178</v>
      </c>
      <c r="E21" s="434">
        <v>27427398.719999999</v>
      </c>
      <c r="F21" s="434">
        <v>32536348.960000001</v>
      </c>
      <c r="G21" s="434">
        <v>33022333.48</v>
      </c>
    </row>
    <row r="22" spans="1:7" ht="20" customHeight="1" x14ac:dyDescent="0.15">
      <c r="A22" s="10" t="s">
        <v>79</v>
      </c>
      <c r="B22" s="435">
        <v>405</v>
      </c>
      <c r="C22" s="435">
        <v>98721</v>
      </c>
      <c r="D22" s="435">
        <v>24568</v>
      </c>
      <c r="E22" s="434">
        <v>808231.96</v>
      </c>
      <c r="F22" s="434">
        <v>1141474.1000000001</v>
      </c>
      <c r="G22" s="434">
        <v>1143736.1000000001</v>
      </c>
    </row>
    <row r="23" spans="1:7" ht="20" customHeight="1" x14ac:dyDescent="0.15">
      <c r="A23" s="10" t="s">
        <v>80</v>
      </c>
      <c r="B23" s="435">
        <v>1395</v>
      </c>
      <c r="C23" s="435">
        <v>842566</v>
      </c>
      <c r="D23" s="435">
        <v>231</v>
      </c>
      <c r="E23" s="434">
        <v>7453527.7000000002</v>
      </c>
      <c r="F23" s="434">
        <v>9328216.1500000004</v>
      </c>
      <c r="G23" s="434">
        <v>9347560.1500000004</v>
      </c>
    </row>
    <row r="24" spans="1:7" ht="20" customHeight="1" x14ac:dyDescent="0.15">
      <c r="A24" s="10" t="s">
        <v>81</v>
      </c>
      <c r="B24" s="435">
        <v>525</v>
      </c>
      <c r="C24" s="435">
        <v>145252</v>
      </c>
      <c r="D24" s="435">
        <v>199</v>
      </c>
      <c r="E24" s="434">
        <v>981434</v>
      </c>
      <c r="F24" s="434">
        <v>1047478.2</v>
      </c>
      <c r="G24" s="434">
        <v>1047478.2</v>
      </c>
    </row>
    <row r="25" spans="1:7" ht="20" customHeight="1" x14ac:dyDescent="0.15">
      <c r="A25" s="626" t="s">
        <v>13</v>
      </c>
      <c r="B25" s="405">
        <f t="shared" ref="B25:G25" si="2">SUM(B21:B24)</f>
        <v>4449</v>
      </c>
      <c r="C25" s="405">
        <f t="shared" si="2"/>
        <v>3672936</v>
      </c>
      <c r="D25" s="405">
        <f t="shared" si="2"/>
        <v>53176</v>
      </c>
      <c r="E25" s="404">
        <f t="shared" si="2"/>
        <v>36670592.380000003</v>
      </c>
      <c r="F25" s="404">
        <f t="shared" si="2"/>
        <v>44053517.410000004</v>
      </c>
      <c r="G25" s="404">
        <f t="shared" si="2"/>
        <v>44561107.93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348</v>
      </c>
      <c r="C29" s="435">
        <v>326393</v>
      </c>
      <c r="D29" s="435">
        <v>3461</v>
      </c>
      <c r="E29" s="434">
        <v>3170706.4</v>
      </c>
      <c r="F29" s="434">
        <v>4564360.7600000007</v>
      </c>
      <c r="G29" s="434">
        <v>4577485.7600000007</v>
      </c>
    </row>
    <row r="30" spans="1:7" ht="20" customHeight="1" x14ac:dyDescent="0.15">
      <c r="A30" s="10" t="s">
        <v>84</v>
      </c>
      <c r="B30" s="435">
        <v>237</v>
      </c>
      <c r="C30" s="435">
        <v>67303</v>
      </c>
      <c r="D30" s="435">
        <v>3350</v>
      </c>
      <c r="E30" s="434">
        <v>739297.75</v>
      </c>
      <c r="F30" s="434">
        <v>796574.61</v>
      </c>
      <c r="G30" s="434">
        <v>797009.61</v>
      </c>
    </row>
    <row r="31" spans="1:7" ht="20" customHeight="1" x14ac:dyDescent="0.15">
      <c r="A31" s="10" t="s">
        <v>85</v>
      </c>
      <c r="B31" s="435">
        <v>335</v>
      </c>
      <c r="C31" s="435">
        <v>129948</v>
      </c>
      <c r="D31" s="435">
        <v>15158</v>
      </c>
      <c r="E31" s="434">
        <v>1910643.8</v>
      </c>
      <c r="F31" s="434">
        <v>2551392.14</v>
      </c>
      <c r="G31" s="434">
        <v>2554317.14</v>
      </c>
    </row>
    <row r="32" spans="1:7" ht="20" customHeight="1" x14ac:dyDescent="0.15">
      <c r="A32" s="10" t="s">
        <v>86</v>
      </c>
      <c r="B32" s="435">
        <v>2230</v>
      </c>
      <c r="C32" s="435">
        <v>686350</v>
      </c>
      <c r="D32" s="435">
        <v>5866</v>
      </c>
      <c r="E32" s="434">
        <v>7379942.8799999999</v>
      </c>
      <c r="F32" s="434">
        <v>9101257.7699999996</v>
      </c>
      <c r="G32" s="434">
        <v>9111558.7699999996</v>
      </c>
    </row>
    <row r="33" spans="1:7" ht="20" customHeight="1" x14ac:dyDescent="0.15">
      <c r="A33" s="10" t="s">
        <v>87</v>
      </c>
      <c r="B33" s="435">
        <v>76</v>
      </c>
      <c r="C33" s="435">
        <v>0</v>
      </c>
      <c r="D33" s="435">
        <v>2221</v>
      </c>
      <c r="E33" s="434">
        <v>0</v>
      </c>
      <c r="F33" s="434">
        <v>8888.5</v>
      </c>
      <c r="G33" s="434">
        <v>8888.5</v>
      </c>
    </row>
    <row r="34" spans="1:7" ht="20" customHeight="1" x14ac:dyDescent="0.15">
      <c r="A34" s="10" t="s">
        <v>88</v>
      </c>
      <c r="B34" s="435">
        <v>2300</v>
      </c>
      <c r="C34" s="435">
        <v>756768</v>
      </c>
      <c r="D34" s="435">
        <v>22762</v>
      </c>
      <c r="E34" s="434">
        <v>7422950.5</v>
      </c>
      <c r="F34" s="434">
        <v>9330288.0700000003</v>
      </c>
      <c r="G34" s="434">
        <v>9349787.620000001</v>
      </c>
    </row>
    <row r="35" spans="1:7" ht="20" customHeight="1" x14ac:dyDescent="0.15">
      <c r="A35" s="626" t="s">
        <v>13</v>
      </c>
      <c r="B35" s="405">
        <f t="shared" ref="B35:G35" si="3">SUM(B29:B34)</f>
        <v>5526</v>
      </c>
      <c r="C35" s="405">
        <f t="shared" si="3"/>
        <v>1966762</v>
      </c>
      <c r="D35" s="405">
        <f t="shared" si="3"/>
        <v>52818</v>
      </c>
      <c r="E35" s="404">
        <f t="shared" si="3"/>
        <v>20623541.329999998</v>
      </c>
      <c r="F35" s="404">
        <f t="shared" si="3"/>
        <v>26352761.850000001</v>
      </c>
      <c r="G35" s="404">
        <f t="shared" si="3"/>
        <v>26399047.400000002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669</v>
      </c>
      <c r="C39" s="435">
        <v>169875</v>
      </c>
      <c r="D39" s="435">
        <v>35962</v>
      </c>
      <c r="E39" s="434">
        <v>2669482.9</v>
      </c>
      <c r="F39" s="434">
        <v>3444015.33</v>
      </c>
      <c r="G39" s="434">
        <v>3450130.33</v>
      </c>
    </row>
    <row r="40" spans="1:7" ht="20" customHeight="1" x14ac:dyDescent="0.15">
      <c r="A40" s="10" t="s">
        <v>91</v>
      </c>
      <c r="B40" s="435">
        <v>937</v>
      </c>
      <c r="C40" s="435">
        <v>659254</v>
      </c>
      <c r="D40" s="435">
        <v>4001</v>
      </c>
      <c r="E40" s="434">
        <v>10213772.75</v>
      </c>
      <c r="F40" s="434">
        <v>15039724.74</v>
      </c>
      <c r="G40" s="434">
        <v>15045474.74</v>
      </c>
    </row>
    <row r="41" spans="1:7" ht="20" customHeight="1" x14ac:dyDescent="0.15">
      <c r="A41" s="626" t="s">
        <v>13</v>
      </c>
      <c r="B41" s="405">
        <f t="shared" ref="B41:G41" si="4">SUM(B39:B40)</f>
        <v>1606</v>
      </c>
      <c r="C41" s="405">
        <f t="shared" si="4"/>
        <v>829129</v>
      </c>
      <c r="D41" s="405">
        <f t="shared" si="4"/>
        <v>39963</v>
      </c>
      <c r="E41" s="404">
        <f t="shared" si="4"/>
        <v>12883255.65</v>
      </c>
      <c r="F41" s="404">
        <f t="shared" si="4"/>
        <v>18483740.07</v>
      </c>
      <c r="G41" s="404">
        <f t="shared" si="4"/>
        <v>18495605.07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26450</v>
      </c>
      <c r="C43" s="622">
        <f t="shared" si="5"/>
        <v>18329923</v>
      </c>
      <c r="D43" s="622">
        <f t="shared" si="5"/>
        <v>146980</v>
      </c>
      <c r="E43" s="623">
        <f t="shared" si="5"/>
        <v>270000618.20999998</v>
      </c>
      <c r="F43" s="623">
        <f t="shared" si="5"/>
        <v>396321975.91000009</v>
      </c>
      <c r="G43" s="623">
        <f t="shared" si="5"/>
        <v>397969188.42999995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80" t="s">
        <v>473</v>
      </c>
      <c r="B1" s="680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174</v>
      </c>
      <c r="C5" s="435">
        <v>54019</v>
      </c>
      <c r="D5" s="435">
        <v>0</v>
      </c>
      <c r="E5" s="434">
        <v>378449.32</v>
      </c>
      <c r="F5" s="434">
        <v>379024.32</v>
      </c>
      <c r="G5" s="434">
        <v>379352.32000000001</v>
      </c>
    </row>
    <row r="6" spans="1:7" ht="20" customHeight="1" x14ac:dyDescent="0.15">
      <c r="A6" s="10" t="s">
        <v>69</v>
      </c>
      <c r="B6" s="435">
        <v>1733</v>
      </c>
      <c r="C6" s="435">
        <v>124518</v>
      </c>
      <c r="D6" s="435">
        <v>136</v>
      </c>
      <c r="E6" s="434">
        <v>2204631.98</v>
      </c>
      <c r="F6" s="434">
        <v>2742326.39</v>
      </c>
      <c r="G6" s="434">
        <v>2742326.39</v>
      </c>
    </row>
    <row r="7" spans="1:7" ht="20" customHeight="1" x14ac:dyDescent="0.15">
      <c r="A7" s="10" t="s">
        <v>70</v>
      </c>
      <c r="B7" s="435">
        <v>327</v>
      </c>
      <c r="C7" s="435">
        <v>15875</v>
      </c>
      <c r="D7" s="435">
        <v>527</v>
      </c>
      <c r="E7" s="434">
        <v>512783</v>
      </c>
      <c r="F7" s="434">
        <v>730067.59</v>
      </c>
      <c r="G7" s="434">
        <v>730067.59</v>
      </c>
    </row>
    <row r="8" spans="1:7" ht="20" customHeight="1" x14ac:dyDescent="0.15">
      <c r="A8" s="10" t="s">
        <v>71</v>
      </c>
      <c r="B8" s="435">
        <v>6</v>
      </c>
      <c r="C8" s="435">
        <v>165</v>
      </c>
      <c r="D8" s="435">
        <v>0</v>
      </c>
      <c r="E8" s="434">
        <v>2450</v>
      </c>
      <c r="F8" s="434">
        <v>2450</v>
      </c>
      <c r="G8" s="434">
        <v>2450</v>
      </c>
    </row>
    <row r="9" spans="1:7" ht="20" customHeight="1" x14ac:dyDescent="0.15">
      <c r="A9" s="626" t="s">
        <v>13</v>
      </c>
      <c r="B9" s="405">
        <f t="shared" ref="B9:G9" si="0">SUM(B5:B8)</f>
        <v>2240</v>
      </c>
      <c r="C9" s="405">
        <f t="shared" si="0"/>
        <v>194577</v>
      </c>
      <c r="D9" s="405">
        <f t="shared" si="0"/>
        <v>663</v>
      </c>
      <c r="E9" s="404">
        <f t="shared" si="0"/>
        <v>3098314.3</v>
      </c>
      <c r="F9" s="404">
        <f t="shared" si="0"/>
        <v>3853868.3</v>
      </c>
      <c r="G9" s="404">
        <f t="shared" si="0"/>
        <v>3854196.3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1673</v>
      </c>
      <c r="C13" s="435">
        <v>83602</v>
      </c>
      <c r="D13" s="435">
        <v>0</v>
      </c>
      <c r="E13" s="434">
        <v>894691.4</v>
      </c>
      <c r="F13" s="434">
        <v>1636547.88</v>
      </c>
      <c r="G13" s="434">
        <v>1638505.88</v>
      </c>
    </row>
    <row r="14" spans="1:7" ht="20" customHeight="1" x14ac:dyDescent="0.15">
      <c r="A14" s="10" t="s">
        <v>74</v>
      </c>
      <c r="B14" s="435">
        <v>0</v>
      </c>
      <c r="C14" s="435">
        <v>0</v>
      </c>
      <c r="D14" s="435">
        <v>0</v>
      </c>
      <c r="E14" s="434">
        <v>0</v>
      </c>
      <c r="F14" s="434">
        <v>0</v>
      </c>
      <c r="G14" s="434">
        <v>0</v>
      </c>
    </row>
    <row r="15" spans="1:7" ht="20" customHeight="1" x14ac:dyDescent="0.15">
      <c r="A15" s="10" t="s">
        <v>75</v>
      </c>
      <c r="B15" s="435">
        <v>0</v>
      </c>
      <c r="C15" s="435">
        <v>0</v>
      </c>
      <c r="D15" s="435">
        <v>0</v>
      </c>
      <c r="E15" s="434">
        <v>0</v>
      </c>
      <c r="F15" s="434">
        <v>0</v>
      </c>
      <c r="G15" s="434">
        <v>0</v>
      </c>
    </row>
    <row r="16" spans="1:7" ht="20" customHeight="1" x14ac:dyDescent="0.15">
      <c r="A16" s="10" t="s">
        <v>76</v>
      </c>
      <c r="B16" s="435">
        <v>805</v>
      </c>
      <c r="C16" s="435">
        <v>99913</v>
      </c>
      <c r="D16" s="435">
        <v>0</v>
      </c>
      <c r="E16" s="434">
        <v>1635686</v>
      </c>
      <c r="F16" s="434">
        <v>6073509.2599999998</v>
      </c>
      <c r="G16" s="434">
        <v>6073509.2599999998</v>
      </c>
    </row>
    <row r="17" spans="1:7" ht="20" customHeight="1" x14ac:dyDescent="0.15">
      <c r="A17" s="626" t="s">
        <v>13</v>
      </c>
      <c r="B17" s="405">
        <f t="shared" ref="B17:G17" si="1">SUM(B13:B16)</f>
        <v>2478</v>
      </c>
      <c r="C17" s="405">
        <f t="shared" si="1"/>
        <v>183515</v>
      </c>
      <c r="D17" s="405">
        <f t="shared" si="1"/>
        <v>0</v>
      </c>
      <c r="E17" s="404">
        <f t="shared" si="1"/>
        <v>2530377.4</v>
      </c>
      <c r="F17" s="404">
        <f t="shared" si="1"/>
        <v>7710057.1399999997</v>
      </c>
      <c r="G17" s="404">
        <f t="shared" si="1"/>
        <v>7712015.1399999997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161</v>
      </c>
      <c r="C21" s="435">
        <v>0</v>
      </c>
      <c r="D21" s="435">
        <v>2524</v>
      </c>
      <c r="E21" s="434">
        <v>0</v>
      </c>
      <c r="F21" s="434">
        <v>133844.6</v>
      </c>
      <c r="G21" s="434">
        <v>133844.6</v>
      </c>
    </row>
    <row r="22" spans="1:7" ht="20" customHeight="1" x14ac:dyDescent="0.15">
      <c r="A22" s="10" t="s">
        <v>79</v>
      </c>
      <c r="B22" s="435">
        <v>58</v>
      </c>
      <c r="C22" s="435">
        <v>7370</v>
      </c>
      <c r="D22" s="435">
        <v>24565</v>
      </c>
      <c r="E22" s="434">
        <v>18425</v>
      </c>
      <c r="F22" s="434">
        <v>104296.36</v>
      </c>
      <c r="G22" s="434">
        <v>104296.36</v>
      </c>
    </row>
    <row r="23" spans="1:7" ht="20" customHeight="1" x14ac:dyDescent="0.15">
      <c r="A23" s="10" t="s">
        <v>80</v>
      </c>
      <c r="B23" s="435">
        <v>285</v>
      </c>
      <c r="C23" s="435">
        <v>37100</v>
      </c>
      <c r="D23" s="435">
        <v>218</v>
      </c>
      <c r="E23" s="434">
        <v>265234</v>
      </c>
      <c r="F23" s="434">
        <v>472530.6</v>
      </c>
      <c r="G23" s="434">
        <v>472530.6</v>
      </c>
    </row>
    <row r="24" spans="1:7" ht="20" customHeight="1" x14ac:dyDescent="0.15">
      <c r="A24" s="10" t="s">
        <v>81</v>
      </c>
      <c r="B24" s="435">
        <v>153</v>
      </c>
      <c r="C24" s="435">
        <v>3912</v>
      </c>
      <c r="D24" s="435">
        <v>199</v>
      </c>
      <c r="E24" s="434">
        <v>34724</v>
      </c>
      <c r="F24" s="434">
        <v>100768.2</v>
      </c>
      <c r="G24" s="434">
        <v>100768.2</v>
      </c>
    </row>
    <row r="25" spans="1:7" ht="20" customHeight="1" x14ac:dyDescent="0.15">
      <c r="A25" s="626" t="s">
        <v>13</v>
      </c>
      <c r="B25" s="405">
        <f t="shared" ref="B25:G25" si="2">SUM(B21:B24)</f>
        <v>657</v>
      </c>
      <c r="C25" s="405">
        <f t="shared" si="2"/>
        <v>48382</v>
      </c>
      <c r="D25" s="405">
        <f t="shared" si="2"/>
        <v>27506</v>
      </c>
      <c r="E25" s="404">
        <f t="shared" si="2"/>
        <v>318383</v>
      </c>
      <c r="F25" s="404">
        <f t="shared" si="2"/>
        <v>811439.76</v>
      </c>
      <c r="G25" s="404">
        <f t="shared" si="2"/>
        <v>811439.76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89</v>
      </c>
      <c r="C29" s="435">
        <v>0</v>
      </c>
      <c r="D29" s="435">
        <v>3461</v>
      </c>
      <c r="E29" s="434">
        <v>0</v>
      </c>
      <c r="F29" s="434">
        <v>147337.57</v>
      </c>
      <c r="G29" s="434">
        <v>147337.57</v>
      </c>
    </row>
    <row r="30" spans="1:7" ht="20" customHeight="1" x14ac:dyDescent="0.15">
      <c r="A30" s="10" t="s">
        <v>84</v>
      </c>
      <c r="B30" s="435">
        <v>24</v>
      </c>
      <c r="C30" s="435">
        <v>1551</v>
      </c>
      <c r="D30" s="435">
        <v>3350</v>
      </c>
      <c r="E30" s="434">
        <v>11754</v>
      </c>
      <c r="F30" s="434">
        <v>69030.86</v>
      </c>
      <c r="G30" s="434">
        <v>69030.86</v>
      </c>
    </row>
    <row r="31" spans="1:7" ht="20" customHeight="1" x14ac:dyDescent="0.15">
      <c r="A31" s="10" t="s">
        <v>85</v>
      </c>
      <c r="B31" s="435">
        <v>131</v>
      </c>
      <c r="C31" s="435">
        <v>3968</v>
      </c>
      <c r="D31" s="435">
        <v>15158</v>
      </c>
      <c r="E31" s="434">
        <v>23556</v>
      </c>
      <c r="F31" s="434">
        <v>72694</v>
      </c>
      <c r="G31" s="434">
        <v>72694</v>
      </c>
    </row>
    <row r="32" spans="1:7" ht="20" customHeight="1" x14ac:dyDescent="0.15">
      <c r="A32" s="10" t="s">
        <v>86</v>
      </c>
      <c r="B32" s="435">
        <v>1096</v>
      </c>
      <c r="C32" s="435">
        <v>176129</v>
      </c>
      <c r="D32" s="435">
        <v>5616</v>
      </c>
      <c r="E32" s="434">
        <v>2097638.5</v>
      </c>
      <c r="F32" s="434">
        <v>2335332.48</v>
      </c>
      <c r="G32" s="434">
        <v>2335332.48</v>
      </c>
    </row>
    <row r="33" spans="1:7" ht="20" customHeight="1" x14ac:dyDescent="0.15">
      <c r="A33" s="10" t="s">
        <v>87</v>
      </c>
      <c r="B33" s="435">
        <v>76</v>
      </c>
      <c r="C33" s="435">
        <v>0</v>
      </c>
      <c r="D33" s="435">
        <v>2221</v>
      </c>
      <c r="E33" s="434">
        <v>0</v>
      </c>
      <c r="F33" s="434">
        <v>8888.5</v>
      </c>
      <c r="G33" s="434">
        <v>8888.5</v>
      </c>
    </row>
    <row r="34" spans="1:7" ht="20" customHeight="1" x14ac:dyDescent="0.15">
      <c r="A34" s="10" t="s">
        <v>88</v>
      </c>
      <c r="B34" s="435">
        <v>293</v>
      </c>
      <c r="C34" s="435">
        <v>117659</v>
      </c>
      <c r="D34" s="435">
        <v>1189</v>
      </c>
      <c r="E34" s="434">
        <v>1199513</v>
      </c>
      <c r="F34" s="434">
        <v>2221769</v>
      </c>
      <c r="G34" s="434">
        <v>2222219</v>
      </c>
    </row>
    <row r="35" spans="1:7" ht="20" customHeight="1" x14ac:dyDescent="0.15">
      <c r="A35" s="626" t="s">
        <v>13</v>
      </c>
      <c r="B35" s="405">
        <f t="shared" ref="B35:G35" si="3">SUM(B29:B34)</f>
        <v>1709</v>
      </c>
      <c r="C35" s="405">
        <f t="shared" si="3"/>
        <v>299307</v>
      </c>
      <c r="D35" s="405">
        <f t="shared" si="3"/>
        <v>30995</v>
      </c>
      <c r="E35" s="404">
        <f t="shared" si="3"/>
        <v>3332461.5</v>
      </c>
      <c r="F35" s="404">
        <f t="shared" si="3"/>
        <v>4855052.41</v>
      </c>
      <c r="G35" s="404">
        <f t="shared" si="3"/>
        <v>4855502.41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16</v>
      </c>
      <c r="C39" s="435">
        <v>90</v>
      </c>
      <c r="D39" s="435">
        <v>0</v>
      </c>
      <c r="E39" s="434">
        <v>450</v>
      </c>
      <c r="F39" s="434">
        <v>23924</v>
      </c>
      <c r="G39" s="434">
        <v>23924</v>
      </c>
    </row>
    <row r="40" spans="1:7" ht="20" customHeight="1" x14ac:dyDescent="0.15">
      <c r="A40" s="10" t="s">
        <v>91</v>
      </c>
      <c r="B40" s="435">
        <v>32</v>
      </c>
      <c r="C40" s="435">
        <v>0</v>
      </c>
      <c r="D40" s="435">
        <v>4001</v>
      </c>
      <c r="E40" s="434">
        <v>0</v>
      </c>
      <c r="F40" s="434">
        <v>439563.39</v>
      </c>
      <c r="G40" s="434">
        <v>439563.39</v>
      </c>
    </row>
    <row r="41" spans="1:7" ht="20" customHeight="1" x14ac:dyDescent="0.15">
      <c r="A41" s="626" t="s">
        <v>13</v>
      </c>
      <c r="B41" s="405">
        <f t="shared" ref="B41:G41" si="4">SUM(B39:B40)</f>
        <v>48</v>
      </c>
      <c r="C41" s="405">
        <f t="shared" si="4"/>
        <v>90</v>
      </c>
      <c r="D41" s="405">
        <f t="shared" si="4"/>
        <v>4001</v>
      </c>
      <c r="E41" s="404">
        <f t="shared" si="4"/>
        <v>450</v>
      </c>
      <c r="F41" s="404">
        <f t="shared" si="4"/>
        <v>463487.39</v>
      </c>
      <c r="G41" s="404">
        <f t="shared" si="4"/>
        <v>463487.39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7132</v>
      </c>
      <c r="C43" s="622">
        <f t="shared" si="5"/>
        <v>725871</v>
      </c>
      <c r="D43" s="622">
        <f t="shared" si="5"/>
        <v>63165</v>
      </c>
      <c r="E43" s="623">
        <f t="shared" si="5"/>
        <v>9279986.1999999993</v>
      </c>
      <c r="F43" s="623">
        <f t="shared" si="5"/>
        <v>17693905</v>
      </c>
      <c r="G43" s="623">
        <f t="shared" si="5"/>
        <v>17696641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80" t="s">
        <v>474</v>
      </c>
      <c r="B1" s="680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105</v>
      </c>
      <c r="C5" s="435">
        <v>121530</v>
      </c>
      <c r="D5" s="435">
        <v>0</v>
      </c>
      <c r="E5" s="434">
        <v>2102108.1</v>
      </c>
      <c r="F5" s="434">
        <v>2833739.31</v>
      </c>
      <c r="G5" s="434">
        <v>2833739.31</v>
      </c>
    </row>
    <row r="6" spans="1:7" ht="20" customHeight="1" x14ac:dyDescent="0.15">
      <c r="A6" s="10" t="s">
        <v>69</v>
      </c>
      <c r="B6" s="435">
        <v>2244</v>
      </c>
      <c r="C6" s="435">
        <v>2462580</v>
      </c>
      <c r="D6" s="435">
        <v>22</v>
      </c>
      <c r="E6" s="434">
        <v>33595264.810000002</v>
      </c>
      <c r="F6" s="434">
        <v>52457457.119999997</v>
      </c>
      <c r="G6" s="434">
        <v>52530605.619999997</v>
      </c>
    </row>
    <row r="7" spans="1:7" ht="20" customHeight="1" x14ac:dyDescent="0.15">
      <c r="A7" s="10" t="s">
        <v>70</v>
      </c>
      <c r="B7" s="435">
        <v>2054</v>
      </c>
      <c r="C7" s="435">
        <v>1127353</v>
      </c>
      <c r="D7" s="435">
        <v>0</v>
      </c>
      <c r="E7" s="434">
        <v>10126993.66</v>
      </c>
      <c r="F7" s="434">
        <v>14185423.48</v>
      </c>
      <c r="G7" s="434">
        <v>14191342.390000001</v>
      </c>
    </row>
    <row r="8" spans="1:7" ht="20" customHeight="1" x14ac:dyDescent="0.15">
      <c r="A8" s="10" t="s">
        <v>71</v>
      </c>
      <c r="B8" s="435">
        <v>0</v>
      </c>
      <c r="C8" s="435">
        <v>0</v>
      </c>
      <c r="D8" s="435">
        <v>0</v>
      </c>
      <c r="E8" s="434">
        <v>0</v>
      </c>
      <c r="F8" s="434">
        <v>0</v>
      </c>
      <c r="G8" s="434">
        <v>0</v>
      </c>
    </row>
    <row r="9" spans="1:7" ht="20" customHeight="1" x14ac:dyDescent="0.15">
      <c r="A9" s="626" t="s">
        <v>13</v>
      </c>
      <c r="B9" s="405">
        <f t="shared" ref="B9:G9" si="0">SUM(B5:B8)</f>
        <v>4403</v>
      </c>
      <c r="C9" s="405">
        <f t="shared" si="0"/>
        <v>3711463</v>
      </c>
      <c r="D9" s="405">
        <f t="shared" si="0"/>
        <v>22</v>
      </c>
      <c r="E9" s="404">
        <f t="shared" si="0"/>
        <v>45824366.570000008</v>
      </c>
      <c r="F9" s="404">
        <f t="shared" si="0"/>
        <v>69476619.909999996</v>
      </c>
      <c r="G9" s="404">
        <f t="shared" si="0"/>
        <v>69555687.319999993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2792</v>
      </c>
      <c r="C13" s="435">
        <v>3177582</v>
      </c>
      <c r="D13" s="435">
        <v>328</v>
      </c>
      <c r="E13" s="434">
        <v>48379446.619999997</v>
      </c>
      <c r="F13" s="434">
        <v>77018106.530000001</v>
      </c>
      <c r="G13" s="434">
        <v>77945585.75</v>
      </c>
    </row>
    <row r="14" spans="1:7" ht="20" customHeight="1" x14ac:dyDescent="0.15">
      <c r="A14" s="10" t="s">
        <v>74</v>
      </c>
      <c r="B14" s="435">
        <v>1085</v>
      </c>
      <c r="C14" s="435">
        <v>109350</v>
      </c>
      <c r="D14" s="435">
        <v>0</v>
      </c>
      <c r="E14" s="434">
        <v>1638554.44</v>
      </c>
      <c r="F14" s="434">
        <v>2238121.5099999998</v>
      </c>
      <c r="G14" s="434">
        <v>2238121.5099999998</v>
      </c>
    </row>
    <row r="15" spans="1:7" ht="20" customHeight="1" x14ac:dyDescent="0.15">
      <c r="A15" s="10" t="s">
        <v>75</v>
      </c>
      <c r="B15" s="435">
        <v>0</v>
      </c>
      <c r="C15" s="435">
        <v>0</v>
      </c>
      <c r="D15" s="435">
        <v>0</v>
      </c>
      <c r="E15" s="434">
        <v>0</v>
      </c>
      <c r="F15" s="434">
        <v>0</v>
      </c>
      <c r="G15" s="434">
        <v>0</v>
      </c>
    </row>
    <row r="16" spans="1:7" ht="20" customHeight="1" x14ac:dyDescent="0.15">
      <c r="A16" s="10" t="s">
        <v>76</v>
      </c>
      <c r="B16" s="435">
        <v>1871</v>
      </c>
      <c r="C16" s="435">
        <v>4484609</v>
      </c>
      <c r="D16" s="435">
        <v>10</v>
      </c>
      <c r="E16" s="434">
        <v>98352169.519999996</v>
      </c>
      <c r="F16" s="434">
        <v>147135183.19</v>
      </c>
      <c r="G16" s="434">
        <v>147207822.00999999</v>
      </c>
    </row>
    <row r="17" spans="1:7" ht="20" customHeight="1" x14ac:dyDescent="0.15">
      <c r="A17" s="626" t="s">
        <v>13</v>
      </c>
      <c r="B17" s="405">
        <f t="shared" ref="B17:G17" si="1">SUM(B13:B16)</f>
        <v>5748</v>
      </c>
      <c r="C17" s="405">
        <f t="shared" si="1"/>
        <v>7771541</v>
      </c>
      <c r="D17" s="405">
        <f t="shared" si="1"/>
        <v>338</v>
      </c>
      <c r="E17" s="404">
        <f t="shared" si="1"/>
        <v>148370170.57999998</v>
      </c>
      <c r="F17" s="404">
        <f t="shared" si="1"/>
        <v>226391411.23000002</v>
      </c>
      <c r="G17" s="404">
        <f t="shared" si="1"/>
        <v>227391529.26999998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1963</v>
      </c>
      <c r="C21" s="435">
        <v>2586397</v>
      </c>
      <c r="D21" s="435">
        <v>25654</v>
      </c>
      <c r="E21" s="434">
        <v>27427398.719999999</v>
      </c>
      <c r="F21" s="434">
        <v>32402504.359999999</v>
      </c>
      <c r="G21" s="434">
        <v>32888488.879999999</v>
      </c>
    </row>
    <row r="22" spans="1:7" ht="20" customHeight="1" x14ac:dyDescent="0.15">
      <c r="A22" s="10" t="s">
        <v>79</v>
      </c>
      <c r="B22" s="435">
        <v>347</v>
      </c>
      <c r="C22" s="435">
        <v>91351</v>
      </c>
      <c r="D22" s="435">
        <v>3</v>
      </c>
      <c r="E22" s="434">
        <v>789806.96</v>
      </c>
      <c r="F22" s="434">
        <v>1037177.74</v>
      </c>
      <c r="G22" s="434">
        <v>1039439.74</v>
      </c>
    </row>
    <row r="23" spans="1:7" ht="20" customHeight="1" x14ac:dyDescent="0.15">
      <c r="A23" s="10" t="s">
        <v>80</v>
      </c>
      <c r="B23" s="435">
        <v>1110</v>
      </c>
      <c r="C23" s="435">
        <v>805466</v>
      </c>
      <c r="D23" s="435">
        <v>13</v>
      </c>
      <c r="E23" s="434">
        <v>7188293.7000000002</v>
      </c>
      <c r="F23" s="434">
        <v>8855685.5500000007</v>
      </c>
      <c r="G23" s="434">
        <v>8875029.5500000007</v>
      </c>
    </row>
    <row r="24" spans="1:7" ht="20" customHeight="1" x14ac:dyDescent="0.15">
      <c r="A24" s="10" t="s">
        <v>81</v>
      </c>
      <c r="B24" s="435">
        <v>372</v>
      </c>
      <c r="C24" s="435">
        <v>141340</v>
      </c>
      <c r="D24" s="435">
        <v>0</v>
      </c>
      <c r="E24" s="434">
        <v>946710</v>
      </c>
      <c r="F24" s="434">
        <v>946710</v>
      </c>
      <c r="G24" s="434">
        <v>946710</v>
      </c>
    </row>
    <row r="25" spans="1:7" ht="20" customHeight="1" x14ac:dyDescent="0.15">
      <c r="A25" s="626" t="s">
        <v>13</v>
      </c>
      <c r="B25" s="405">
        <f t="shared" ref="B25:G25" si="2">SUM(B21:B24)</f>
        <v>3792</v>
      </c>
      <c r="C25" s="405">
        <f t="shared" si="2"/>
        <v>3624554</v>
      </c>
      <c r="D25" s="405">
        <f t="shared" si="2"/>
        <v>25670</v>
      </c>
      <c r="E25" s="404">
        <f t="shared" si="2"/>
        <v>36352209.380000003</v>
      </c>
      <c r="F25" s="404">
        <f t="shared" si="2"/>
        <v>43242077.649999999</v>
      </c>
      <c r="G25" s="404">
        <f t="shared" si="2"/>
        <v>43749668.170000002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259</v>
      </c>
      <c r="C29" s="435">
        <v>326393</v>
      </c>
      <c r="D29" s="435">
        <v>0</v>
      </c>
      <c r="E29" s="434">
        <v>3170706.4</v>
      </c>
      <c r="F29" s="434">
        <v>4417023.1900000004</v>
      </c>
      <c r="G29" s="434">
        <v>4430148.1900000004</v>
      </c>
    </row>
    <row r="30" spans="1:7" ht="20" customHeight="1" x14ac:dyDescent="0.15">
      <c r="A30" s="10" t="s">
        <v>84</v>
      </c>
      <c r="B30" s="435">
        <v>213</v>
      </c>
      <c r="C30" s="435">
        <v>65752</v>
      </c>
      <c r="D30" s="435">
        <v>0</v>
      </c>
      <c r="E30" s="434">
        <v>727543.75</v>
      </c>
      <c r="F30" s="434">
        <v>727543.75</v>
      </c>
      <c r="G30" s="434">
        <v>727978.75</v>
      </c>
    </row>
    <row r="31" spans="1:7" ht="20" customHeight="1" x14ac:dyDescent="0.15">
      <c r="A31" s="10" t="s">
        <v>85</v>
      </c>
      <c r="B31" s="435">
        <v>204</v>
      </c>
      <c r="C31" s="435">
        <v>125980</v>
      </c>
      <c r="D31" s="435">
        <v>0</v>
      </c>
      <c r="E31" s="434">
        <v>1887087.8</v>
      </c>
      <c r="F31" s="434">
        <v>2478698.14</v>
      </c>
      <c r="G31" s="434">
        <v>2481623.14</v>
      </c>
    </row>
    <row r="32" spans="1:7" ht="20" customHeight="1" x14ac:dyDescent="0.15">
      <c r="A32" s="10" t="s">
        <v>86</v>
      </c>
      <c r="B32" s="435">
        <v>1134</v>
      </c>
      <c r="C32" s="435">
        <v>510221</v>
      </c>
      <c r="D32" s="435">
        <v>250</v>
      </c>
      <c r="E32" s="434">
        <v>5282304.38</v>
      </c>
      <c r="F32" s="434">
        <v>6765925.29</v>
      </c>
      <c r="G32" s="434">
        <v>6776226.29</v>
      </c>
    </row>
    <row r="33" spans="1:7" ht="20" customHeight="1" x14ac:dyDescent="0.15">
      <c r="A33" s="10" t="s">
        <v>87</v>
      </c>
      <c r="B33" s="435">
        <v>0</v>
      </c>
      <c r="C33" s="435">
        <v>0</v>
      </c>
      <c r="D33" s="435">
        <v>0</v>
      </c>
      <c r="E33" s="434">
        <v>0</v>
      </c>
      <c r="F33" s="434">
        <v>0</v>
      </c>
      <c r="G33" s="434">
        <v>0</v>
      </c>
    </row>
    <row r="34" spans="1:7" ht="20" customHeight="1" x14ac:dyDescent="0.15">
      <c r="A34" s="10" t="s">
        <v>88</v>
      </c>
      <c r="B34" s="435">
        <v>2007</v>
      </c>
      <c r="C34" s="435">
        <v>639109</v>
      </c>
      <c r="D34" s="435">
        <v>21573</v>
      </c>
      <c r="E34" s="434">
        <v>6223437.5</v>
      </c>
      <c r="F34" s="434">
        <v>7108519.0700000003</v>
      </c>
      <c r="G34" s="434">
        <v>7127568.6200000001</v>
      </c>
    </row>
    <row r="35" spans="1:7" ht="20" customHeight="1" x14ac:dyDescent="0.15">
      <c r="A35" s="626" t="s">
        <v>13</v>
      </c>
      <c r="B35" s="405">
        <f t="shared" ref="B35:G35" si="3">SUM(B29:B34)</f>
        <v>3817</v>
      </c>
      <c r="C35" s="405">
        <f t="shared" si="3"/>
        <v>1667455</v>
      </c>
      <c r="D35" s="405">
        <f t="shared" si="3"/>
        <v>21823</v>
      </c>
      <c r="E35" s="404">
        <f t="shared" si="3"/>
        <v>17291079.829999998</v>
      </c>
      <c r="F35" s="404">
        <f t="shared" si="3"/>
        <v>21497709.440000001</v>
      </c>
      <c r="G35" s="404">
        <f t="shared" si="3"/>
        <v>21543544.990000002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653</v>
      </c>
      <c r="C39" s="435">
        <v>169785</v>
      </c>
      <c r="D39" s="435">
        <v>35962</v>
      </c>
      <c r="E39" s="434">
        <v>2669032.9</v>
      </c>
      <c r="F39" s="434">
        <v>3420091.33</v>
      </c>
      <c r="G39" s="434">
        <v>3426206.33</v>
      </c>
    </row>
    <row r="40" spans="1:7" ht="20" customHeight="1" x14ac:dyDescent="0.15">
      <c r="A40" s="10" t="s">
        <v>91</v>
      </c>
      <c r="B40" s="435">
        <v>905</v>
      </c>
      <c r="C40" s="435">
        <v>659254</v>
      </c>
      <c r="D40" s="435">
        <v>0</v>
      </c>
      <c r="E40" s="434">
        <v>10213772.75</v>
      </c>
      <c r="F40" s="434">
        <v>14600161.35</v>
      </c>
      <c r="G40" s="434">
        <v>14605911.35</v>
      </c>
    </row>
    <row r="41" spans="1:7" ht="20" customHeight="1" x14ac:dyDescent="0.15">
      <c r="A41" s="626" t="s">
        <v>13</v>
      </c>
      <c r="B41" s="405">
        <f t="shared" ref="B41:G41" si="4">SUM(B39:B40)</f>
        <v>1558</v>
      </c>
      <c r="C41" s="405">
        <f t="shared" si="4"/>
        <v>829039</v>
      </c>
      <c r="D41" s="405">
        <f t="shared" si="4"/>
        <v>35962</v>
      </c>
      <c r="E41" s="404">
        <f t="shared" si="4"/>
        <v>12882805.65</v>
      </c>
      <c r="F41" s="404">
        <f t="shared" si="4"/>
        <v>18020252.68</v>
      </c>
      <c r="G41" s="404">
        <f t="shared" si="4"/>
        <v>18032117.68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19318</v>
      </c>
      <c r="C43" s="622">
        <f t="shared" si="5"/>
        <v>17604052</v>
      </c>
      <c r="D43" s="622">
        <f t="shared" si="5"/>
        <v>83815</v>
      </c>
      <c r="E43" s="623">
        <f t="shared" si="5"/>
        <v>260720632.00999996</v>
      </c>
      <c r="F43" s="623">
        <f t="shared" si="5"/>
        <v>378628070.90999997</v>
      </c>
      <c r="G43" s="623">
        <f t="shared" si="5"/>
        <v>380272547.43000001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81" t="s">
        <v>463</v>
      </c>
      <c r="B1" s="681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2101</v>
      </c>
      <c r="C5" s="435">
        <v>862876</v>
      </c>
      <c r="D5" s="435">
        <v>9524</v>
      </c>
      <c r="E5" s="434">
        <v>7646478.3700000001</v>
      </c>
      <c r="F5" s="434">
        <v>7774667.1699999999</v>
      </c>
      <c r="G5" s="434">
        <v>8371247.1699999999</v>
      </c>
    </row>
    <row r="6" spans="1:7" ht="20" customHeight="1" x14ac:dyDescent="0.15">
      <c r="A6" s="10" t="s">
        <v>69</v>
      </c>
      <c r="B6" s="435">
        <v>14685</v>
      </c>
      <c r="C6" s="435">
        <v>8478563</v>
      </c>
      <c r="D6" s="435">
        <v>56968</v>
      </c>
      <c r="E6" s="434">
        <v>65438947.890000001</v>
      </c>
      <c r="F6" s="434">
        <v>222413384.74000001</v>
      </c>
      <c r="G6" s="434">
        <v>229637594.91999999</v>
      </c>
    </row>
    <row r="7" spans="1:7" ht="20" customHeight="1" x14ac:dyDescent="0.15">
      <c r="A7" s="10" t="s">
        <v>70</v>
      </c>
      <c r="B7" s="435">
        <v>7433</v>
      </c>
      <c r="C7" s="435">
        <v>2384650</v>
      </c>
      <c r="D7" s="435">
        <v>76394</v>
      </c>
      <c r="E7" s="434">
        <v>11886031.77</v>
      </c>
      <c r="F7" s="434">
        <v>16178508.16</v>
      </c>
      <c r="G7" s="434">
        <v>19028808.369999997</v>
      </c>
    </row>
    <row r="8" spans="1:7" ht="20" customHeight="1" x14ac:dyDescent="0.15">
      <c r="A8" s="10" t="s">
        <v>71</v>
      </c>
      <c r="B8" s="435">
        <v>1117</v>
      </c>
      <c r="C8" s="435">
        <v>119317</v>
      </c>
      <c r="D8" s="435">
        <v>1140</v>
      </c>
      <c r="E8" s="434">
        <v>680144</v>
      </c>
      <c r="F8" s="434">
        <v>698658.3</v>
      </c>
      <c r="G8" s="434">
        <v>740912.8</v>
      </c>
    </row>
    <row r="9" spans="1:7" ht="20" customHeight="1" x14ac:dyDescent="0.15">
      <c r="A9" s="626" t="s">
        <v>13</v>
      </c>
      <c r="B9" s="405">
        <f t="shared" ref="B9:G9" si="0">SUM(B5:B8)</f>
        <v>25336</v>
      </c>
      <c r="C9" s="405">
        <f t="shared" si="0"/>
        <v>11845406</v>
      </c>
      <c r="D9" s="405">
        <f t="shared" si="0"/>
        <v>144026</v>
      </c>
      <c r="E9" s="404">
        <f t="shared" si="0"/>
        <v>85651602.030000001</v>
      </c>
      <c r="F9" s="404">
        <f t="shared" si="0"/>
        <v>247065218.37</v>
      </c>
      <c r="G9" s="404">
        <f t="shared" si="0"/>
        <v>257778563.25999999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6864</v>
      </c>
      <c r="C13" s="435">
        <v>3812556</v>
      </c>
      <c r="D13" s="435">
        <v>31831</v>
      </c>
      <c r="E13" s="434">
        <v>23410322.329999998</v>
      </c>
      <c r="F13" s="434">
        <v>85216360.5</v>
      </c>
      <c r="G13" s="434">
        <v>91679027.789999992</v>
      </c>
    </row>
    <row r="14" spans="1:7" ht="20" customHeight="1" x14ac:dyDescent="0.15">
      <c r="A14" s="10" t="s">
        <v>74</v>
      </c>
      <c r="B14" s="435">
        <v>1422</v>
      </c>
      <c r="C14" s="435">
        <v>402943</v>
      </c>
      <c r="D14" s="435">
        <v>140</v>
      </c>
      <c r="E14" s="434">
        <v>2198143.0099999998</v>
      </c>
      <c r="F14" s="434">
        <v>10677445.74</v>
      </c>
      <c r="G14" s="434">
        <v>10903424.26</v>
      </c>
    </row>
    <row r="15" spans="1:7" ht="20" customHeight="1" x14ac:dyDescent="0.15">
      <c r="A15" s="10" t="s">
        <v>75</v>
      </c>
      <c r="B15" s="435">
        <v>446</v>
      </c>
      <c r="C15" s="435">
        <v>326569</v>
      </c>
      <c r="D15" s="435">
        <v>910</v>
      </c>
      <c r="E15" s="434">
        <v>1539320.62</v>
      </c>
      <c r="F15" s="434">
        <v>7393198.9199999999</v>
      </c>
      <c r="G15" s="434">
        <v>14447264.24</v>
      </c>
    </row>
    <row r="16" spans="1:7" ht="20" customHeight="1" x14ac:dyDescent="0.15">
      <c r="A16" s="10" t="s">
        <v>76</v>
      </c>
      <c r="B16" s="435">
        <v>8765</v>
      </c>
      <c r="C16" s="435">
        <v>3493573</v>
      </c>
      <c r="D16" s="435">
        <v>58212</v>
      </c>
      <c r="E16" s="434">
        <v>33666906.640000001</v>
      </c>
      <c r="F16" s="434">
        <v>116145615.66</v>
      </c>
      <c r="G16" s="434">
        <v>130325072.38</v>
      </c>
    </row>
    <row r="17" spans="1:7" ht="20" customHeight="1" x14ac:dyDescent="0.15">
      <c r="A17" s="626" t="s">
        <v>13</v>
      </c>
      <c r="B17" s="405">
        <f t="shared" ref="B17:G17" si="1">SUM(B13:B16)</f>
        <v>17497</v>
      </c>
      <c r="C17" s="405">
        <f t="shared" si="1"/>
        <v>8035641</v>
      </c>
      <c r="D17" s="405">
        <f t="shared" si="1"/>
        <v>91093</v>
      </c>
      <c r="E17" s="404">
        <f t="shared" si="1"/>
        <v>60814692.599999994</v>
      </c>
      <c r="F17" s="404">
        <f t="shared" si="1"/>
        <v>219432620.81999999</v>
      </c>
      <c r="G17" s="404">
        <f t="shared" si="1"/>
        <v>247354788.66999999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8862</v>
      </c>
      <c r="C21" s="435">
        <v>3252815</v>
      </c>
      <c r="D21" s="435">
        <v>36803</v>
      </c>
      <c r="E21" s="434">
        <v>24972489.759999998</v>
      </c>
      <c r="F21" s="434">
        <v>27464943.48</v>
      </c>
      <c r="G21" s="434">
        <v>27727288.030000001</v>
      </c>
    </row>
    <row r="22" spans="1:7" ht="20" customHeight="1" x14ac:dyDescent="0.15">
      <c r="A22" s="10" t="s">
        <v>79</v>
      </c>
      <c r="B22" s="435">
        <v>3248</v>
      </c>
      <c r="C22" s="435">
        <v>278970</v>
      </c>
      <c r="D22" s="435">
        <v>2329</v>
      </c>
      <c r="E22" s="434">
        <v>1366659.88</v>
      </c>
      <c r="F22" s="434">
        <v>1485741.7000000002</v>
      </c>
      <c r="G22" s="434">
        <v>1856237.0899999999</v>
      </c>
    </row>
    <row r="23" spans="1:7" ht="20" customHeight="1" x14ac:dyDescent="0.15">
      <c r="A23" s="10" t="s">
        <v>80</v>
      </c>
      <c r="B23" s="435">
        <v>6190</v>
      </c>
      <c r="C23" s="435">
        <v>2017467</v>
      </c>
      <c r="D23" s="435">
        <v>2162</v>
      </c>
      <c r="E23" s="434">
        <v>16378586.91</v>
      </c>
      <c r="F23" s="434">
        <v>26218707.559999999</v>
      </c>
      <c r="G23" s="434">
        <v>27352269.219999999</v>
      </c>
    </row>
    <row r="24" spans="1:7" ht="20" customHeight="1" x14ac:dyDescent="0.15">
      <c r="A24" s="10" t="s">
        <v>81</v>
      </c>
      <c r="B24" s="435">
        <v>2574</v>
      </c>
      <c r="C24" s="435">
        <v>425863</v>
      </c>
      <c r="D24" s="435">
        <v>4823</v>
      </c>
      <c r="E24" s="434">
        <v>2626924</v>
      </c>
      <c r="F24" s="434">
        <v>5891772.6299999999</v>
      </c>
      <c r="G24" s="434">
        <v>6135938.0300000003</v>
      </c>
    </row>
    <row r="25" spans="1:7" ht="20" customHeight="1" x14ac:dyDescent="0.15">
      <c r="A25" s="626" t="s">
        <v>13</v>
      </c>
      <c r="B25" s="405">
        <f t="shared" ref="B25:G25" si="2">SUM(B21:B24)</f>
        <v>20874</v>
      </c>
      <c r="C25" s="405">
        <f t="shared" si="2"/>
        <v>5975115</v>
      </c>
      <c r="D25" s="405">
        <f t="shared" si="2"/>
        <v>46117</v>
      </c>
      <c r="E25" s="404">
        <f t="shared" si="2"/>
        <v>45344660.549999997</v>
      </c>
      <c r="F25" s="404">
        <f t="shared" si="2"/>
        <v>61061165.369999997</v>
      </c>
      <c r="G25" s="404">
        <f t="shared" si="2"/>
        <v>63071732.370000005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322</v>
      </c>
      <c r="C29" s="435">
        <v>114941</v>
      </c>
      <c r="D29" s="435">
        <v>12156</v>
      </c>
      <c r="E29" s="434">
        <v>810344.2</v>
      </c>
      <c r="F29" s="434">
        <v>1278770.8899999999</v>
      </c>
      <c r="G29" s="434">
        <v>1324885.6100000001</v>
      </c>
    </row>
    <row r="30" spans="1:7" ht="20" customHeight="1" x14ac:dyDescent="0.15">
      <c r="A30" s="10" t="s">
        <v>84</v>
      </c>
      <c r="B30" s="435">
        <v>143</v>
      </c>
      <c r="C30" s="435">
        <v>33240</v>
      </c>
      <c r="D30" s="435">
        <v>0</v>
      </c>
      <c r="E30" s="434">
        <v>166585</v>
      </c>
      <c r="F30" s="434">
        <v>270083.20000000001</v>
      </c>
      <c r="G30" s="434">
        <v>276098.7</v>
      </c>
    </row>
    <row r="31" spans="1:7" ht="20" customHeight="1" x14ac:dyDescent="0.15">
      <c r="A31" s="10" t="s">
        <v>85</v>
      </c>
      <c r="B31" s="435">
        <v>333</v>
      </c>
      <c r="C31" s="435">
        <v>74926</v>
      </c>
      <c r="D31" s="435">
        <v>80</v>
      </c>
      <c r="E31" s="434">
        <v>391804.2</v>
      </c>
      <c r="F31" s="434">
        <v>556508.07000000007</v>
      </c>
      <c r="G31" s="434">
        <v>573507.64</v>
      </c>
    </row>
    <row r="32" spans="1:7" ht="20" customHeight="1" x14ac:dyDescent="0.15">
      <c r="A32" s="10" t="s">
        <v>86</v>
      </c>
      <c r="B32" s="435">
        <v>4048</v>
      </c>
      <c r="C32" s="435">
        <v>825923</v>
      </c>
      <c r="D32" s="435">
        <v>47220</v>
      </c>
      <c r="E32" s="434">
        <v>6692933.3200000003</v>
      </c>
      <c r="F32" s="434">
        <v>8463738.0999999996</v>
      </c>
      <c r="G32" s="434">
        <v>8635008.0500000007</v>
      </c>
    </row>
    <row r="33" spans="1:7" ht="20" customHeight="1" x14ac:dyDescent="0.15">
      <c r="A33" s="10" t="s">
        <v>87</v>
      </c>
      <c r="B33" s="435">
        <v>71</v>
      </c>
      <c r="C33" s="435">
        <v>2165</v>
      </c>
      <c r="D33" s="435">
        <v>0</v>
      </c>
      <c r="E33" s="434">
        <v>9403</v>
      </c>
      <c r="F33" s="434">
        <v>9403</v>
      </c>
      <c r="G33" s="434">
        <v>9403</v>
      </c>
    </row>
    <row r="34" spans="1:7" ht="20" customHeight="1" x14ac:dyDescent="0.15">
      <c r="A34" s="10" t="s">
        <v>88</v>
      </c>
      <c r="B34" s="435">
        <v>1650</v>
      </c>
      <c r="C34" s="435">
        <v>530125</v>
      </c>
      <c r="D34" s="435">
        <v>330</v>
      </c>
      <c r="E34" s="434">
        <v>1309762</v>
      </c>
      <c r="F34" s="434">
        <v>1369694.89</v>
      </c>
      <c r="G34" s="434">
        <v>1401297.89</v>
      </c>
    </row>
    <row r="35" spans="1:7" ht="20" customHeight="1" x14ac:dyDescent="0.15">
      <c r="A35" s="626" t="s">
        <v>13</v>
      </c>
      <c r="B35" s="405">
        <f t="shared" ref="B35:G35" si="3">SUM(B29:B34)</f>
        <v>6567</v>
      </c>
      <c r="C35" s="405">
        <f t="shared" si="3"/>
        <v>1581320</v>
      </c>
      <c r="D35" s="405">
        <f t="shared" si="3"/>
        <v>59786</v>
      </c>
      <c r="E35" s="404">
        <f t="shared" si="3"/>
        <v>9380831.7200000007</v>
      </c>
      <c r="F35" s="404">
        <f t="shared" si="3"/>
        <v>11948198.15</v>
      </c>
      <c r="G35" s="404">
        <f t="shared" si="3"/>
        <v>12220200.890000001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950</v>
      </c>
      <c r="C39" s="435">
        <v>67854</v>
      </c>
      <c r="D39" s="435">
        <v>306</v>
      </c>
      <c r="E39" s="434">
        <v>298395.09999999998</v>
      </c>
      <c r="F39" s="434">
        <v>486424.23</v>
      </c>
      <c r="G39" s="434">
        <v>488578.23</v>
      </c>
    </row>
    <row r="40" spans="1:7" ht="20" customHeight="1" x14ac:dyDescent="0.15">
      <c r="A40" s="10" t="s">
        <v>91</v>
      </c>
      <c r="B40" s="435">
        <v>4644</v>
      </c>
      <c r="C40" s="435">
        <v>957837</v>
      </c>
      <c r="D40" s="435">
        <v>3294</v>
      </c>
      <c r="E40" s="434">
        <v>4594085.04</v>
      </c>
      <c r="F40" s="434">
        <v>5383756.5299999993</v>
      </c>
      <c r="G40" s="434">
        <v>5650412.8899999997</v>
      </c>
    </row>
    <row r="41" spans="1:7" ht="20" customHeight="1" x14ac:dyDescent="0.15">
      <c r="A41" s="626" t="s">
        <v>13</v>
      </c>
      <c r="B41" s="405">
        <f t="shared" ref="B41:G41" si="4">SUM(B39:B40)</f>
        <v>5594</v>
      </c>
      <c r="C41" s="405">
        <f t="shared" si="4"/>
        <v>1025691</v>
      </c>
      <c r="D41" s="405">
        <f t="shared" si="4"/>
        <v>3600</v>
      </c>
      <c r="E41" s="404">
        <f t="shared" si="4"/>
        <v>4892480.1399999997</v>
      </c>
      <c r="F41" s="404">
        <f t="shared" si="4"/>
        <v>5870180.7599999998</v>
      </c>
      <c r="G41" s="404">
        <f t="shared" si="4"/>
        <v>6138991.1199999992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75868</v>
      </c>
      <c r="C43" s="622">
        <f t="shared" si="5"/>
        <v>28463173</v>
      </c>
      <c r="D43" s="622">
        <f t="shared" si="5"/>
        <v>344622</v>
      </c>
      <c r="E43" s="623">
        <f t="shared" si="5"/>
        <v>206084267.03999999</v>
      </c>
      <c r="F43" s="623">
        <f t="shared" si="5"/>
        <v>545377383.47000003</v>
      </c>
      <c r="G43" s="623">
        <f t="shared" si="5"/>
        <v>586564276.30999994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81" t="s">
        <v>475</v>
      </c>
      <c r="B1" s="681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71</v>
      </c>
      <c r="C5" s="435">
        <v>497891</v>
      </c>
      <c r="D5" s="435">
        <v>3045</v>
      </c>
      <c r="E5" s="434">
        <v>5226358.07</v>
      </c>
      <c r="F5" s="434">
        <v>5238832.07</v>
      </c>
      <c r="G5" s="434">
        <v>5352546.07</v>
      </c>
    </row>
    <row r="6" spans="1:7" ht="20" customHeight="1" x14ac:dyDescent="0.15">
      <c r="A6" s="10" t="s">
        <v>69</v>
      </c>
      <c r="B6" s="435">
        <v>791</v>
      </c>
      <c r="C6" s="435">
        <v>4163799</v>
      </c>
      <c r="D6" s="435">
        <v>31568</v>
      </c>
      <c r="E6" s="434">
        <v>20839681.5</v>
      </c>
      <c r="F6" s="434">
        <v>173719153.63</v>
      </c>
      <c r="G6" s="434">
        <v>178148597.63</v>
      </c>
    </row>
    <row r="7" spans="1:7" ht="20" customHeight="1" x14ac:dyDescent="0.15">
      <c r="A7" s="10" t="s">
        <v>70</v>
      </c>
      <c r="B7" s="435">
        <v>435</v>
      </c>
      <c r="C7" s="435">
        <v>985445</v>
      </c>
      <c r="D7" s="435">
        <v>55111</v>
      </c>
      <c r="E7" s="434">
        <v>5305941.04</v>
      </c>
      <c r="F7" s="434">
        <v>7475011.8600000003</v>
      </c>
      <c r="G7" s="434">
        <v>7749753.4299999997</v>
      </c>
    </row>
    <row r="8" spans="1:7" ht="20" customHeight="1" x14ac:dyDescent="0.15">
      <c r="A8" s="10" t="s">
        <v>71</v>
      </c>
      <c r="B8" s="435">
        <v>0</v>
      </c>
      <c r="C8" s="435">
        <v>0</v>
      </c>
      <c r="D8" s="435">
        <v>0</v>
      </c>
      <c r="E8" s="434">
        <v>0</v>
      </c>
      <c r="F8" s="434">
        <v>0</v>
      </c>
      <c r="G8" s="434">
        <v>0</v>
      </c>
    </row>
    <row r="9" spans="1:7" ht="20" customHeight="1" x14ac:dyDescent="0.15">
      <c r="A9" s="626" t="s">
        <v>13</v>
      </c>
      <c r="B9" s="405">
        <f t="shared" ref="B9:G9" si="0">SUM(B5:B8)</f>
        <v>1297</v>
      </c>
      <c r="C9" s="405">
        <f t="shared" si="0"/>
        <v>5647135</v>
      </c>
      <c r="D9" s="405">
        <f t="shared" si="0"/>
        <v>89724</v>
      </c>
      <c r="E9" s="404">
        <f t="shared" si="0"/>
        <v>31371980.609999999</v>
      </c>
      <c r="F9" s="404">
        <f t="shared" si="0"/>
        <v>186432997.56</v>
      </c>
      <c r="G9" s="404">
        <f t="shared" si="0"/>
        <v>191250897.13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926</v>
      </c>
      <c r="C13" s="435">
        <v>2885296</v>
      </c>
      <c r="D13" s="435">
        <v>727</v>
      </c>
      <c r="E13" s="434">
        <v>15958768.43</v>
      </c>
      <c r="F13" s="434">
        <v>77455794.859999999</v>
      </c>
      <c r="G13" s="434">
        <v>83752066.799999997</v>
      </c>
    </row>
    <row r="14" spans="1:7" ht="20" customHeight="1" x14ac:dyDescent="0.15">
      <c r="A14" s="10" t="s">
        <v>74</v>
      </c>
      <c r="B14" s="435">
        <v>126</v>
      </c>
      <c r="C14" s="435">
        <v>237657</v>
      </c>
      <c r="D14" s="435">
        <v>0</v>
      </c>
      <c r="E14" s="434">
        <v>1268519.51</v>
      </c>
      <c r="F14" s="434">
        <v>9405861.2699999996</v>
      </c>
      <c r="G14" s="434">
        <v>9504097.7899999991</v>
      </c>
    </row>
    <row r="15" spans="1:7" ht="20" customHeight="1" x14ac:dyDescent="0.15">
      <c r="A15" s="10" t="s">
        <v>75</v>
      </c>
      <c r="B15" s="435">
        <v>143</v>
      </c>
      <c r="C15" s="435">
        <v>310804</v>
      </c>
      <c r="D15" s="435">
        <v>0</v>
      </c>
      <c r="E15" s="434">
        <v>1310220.6200000001</v>
      </c>
      <c r="F15" s="434">
        <v>7096432.3099999996</v>
      </c>
      <c r="G15" s="434">
        <v>14145857.630000001</v>
      </c>
    </row>
    <row r="16" spans="1:7" ht="20" customHeight="1" x14ac:dyDescent="0.15">
      <c r="A16" s="10" t="s">
        <v>76</v>
      </c>
      <c r="B16" s="435">
        <v>395</v>
      </c>
      <c r="C16" s="435">
        <v>1317942</v>
      </c>
      <c r="D16" s="435">
        <v>2946</v>
      </c>
      <c r="E16" s="434">
        <v>12443894.58</v>
      </c>
      <c r="F16" s="434">
        <v>94024860.200000003</v>
      </c>
      <c r="G16" s="434">
        <v>95405686.530000001</v>
      </c>
    </row>
    <row r="17" spans="1:7" ht="20" customHeight="1" x14ac:dyDescent="0.15">
      <c r="A17" s="626" t="s">
        <v>13</v>
      </c>
      <c r="B17" s="405">
        <f t="shared" ref="B17:G17" si="1">SUM(B13:B16)</f>
        <v>1590</v>
      </c>
      <c r="C17" s="405">
        <f t="shared" si="1"/>
        <v>4751699</v>
      </c>
      <c r="D17" s="405">
        <f t="shared" si="1"/>
        <v>3673</v>
      </c>
      <c r="E17" s="404">
        <f t="shared" si="1"/>
        <v>30981403.140000001</v>
      </c>
      <c r="F17" s="404">
        <f t="shared" si="1"/>
        <v>187982948.63999999</v>
      </c>
      <c r="G17" s="404">
        <f t="shared" si="1"/>
        <v>202807708.75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453</v>
      </c>
      <c r="C21" s="435">
        <v>700563</v>
      </c>
      <c r="D21" s="435">
        <v>14243</v>
      </c>
      <c r="E21" s="434">
        <v>5131509.58</v>
      </c>
      <c r="F21" s="434">
        <v>5607141.7199999997</v>
      </c>
      <c r="G21" s="434">
        <v>5730801.6100000003</v>
      </c>
    </row>
    <row r="22" spans="1:7" ht="20" customHeight="1" x14ac:dyDescent="0.15">
      <c r="A22" s="10" t="s">
        <v>79</v>
      </c>
      <c r="B22" s="435">
        <v>100</v>
      </c>
      <c r="C22" s="435">
        <v>107404</v>
      </c>
      <c r="D22" s="435">
        <v>1650</v>
      </c>
      <c r="E22" s="434">
        <v>442032.5</v>
      </c>
      <c r="F22" s="434">
        <v>505609.14</v>
      </c>
      <c r="G22" s="434">
        <v>629268.82999999996</v>
      </c>
    </row>
    <row r="23" spans="1:7" ht="20" customHeight="1" x14ac:dyDescent="0.15">
      <c r="A23" s="10" t="s">
        <v>80</v>
      </c>
      <c r="B23" s="435">
        <v>313</v>
      </c>
      <c r="C23" s="435">
        <v>792021</v>
      </c>
      <c r="D23" s="435">
        <v>478</v>
      </c>
      <c r="E23" s="434">
        <v>5613257.7999999998</v>
      </c>
      <c r="F23" s="434">
        <v>10423860.199999999</v>
      </c>
      <c r="G23" s="434">
        <v>10739214.09</v>
      </c>
    </row>
    <row r="24" spans="1:7" ht="20" customHeight="1" x14ac:dyDescent="0.15">
      <c r="A24" s="10" t="s">
        <v>81</v>
      </c>
      <c r="B24" s="435">
        <v>38</v>
      </c>
      <c r="C24" s="435">
        <v>54652</v>
      </c>
      <c r="D24" s="435">
        <v>100</v>
      </c>
      <c r="E24" s="434">
        <v>483825</v>
      </c>
      <c r="F24" s="434">
        <v>484332</v>
      </c>
      <c r="G24" s="434">
        <v>488688</v>
      </c>
    </row>
    <row r="25" spans="1:7" ht="20" customHeight="1" x14ac:dyDescent="0.15">
      <c r="A25" s="626" t="s">
        <v>13</v>
      </c>
      <c r="B25" s="405">
        <f t="shared" ref="B25:G25" si="2">SUM(B21:B24)</f>
        <v>904</v>
      </c>
      <c r="C25" s="405">
        <f t="shared" si="2"/>
        <v>1654640</v>
      </c>
      <c r="D25" s="405">
        <f t="shared" si="2"/>
        <v>16471</v>
      </c>
      <c r="E25" s="404">
        <f t="shared" si="2"/>
        <v>11670624.879999999</v>
      </c>
      <c r="F25" s="404">
        <f t="shared" si="2"/>
        <v>17020943.059999999</v>
      </c>
      <c r="G25" s="404">
        <f t="shared" si="2"/>
        <v>17587972.530000001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49</v>
      </c>
      <c r="C29" s="435">
        <v>93365</v>
      </c>
      <c r="D29" s="435">
        <v>96</v>
      </c>
      <c r="E29" s="434">
        <v>631711.5</v>
      </c>
      <c r="F29" s="434">
        <v>1060745.99</v>
      </c>
      <c r="G29" s="434">
        <v>1083453.6000000001</v>
      </c>
    </row>
    <row r="30" spans="1:7" ht="20" customHeight="1" x14ac:dyDescent="0.15">
      <c r="A30" s="10" t="s">
        <v>84</v>
      </c>
      <c r="B30" s="435">
        <v>31</v>
      </c>
      <c r="C30" s="435">
        <v>19670</v>
      </c>
      <c r="D30" s="435">
        <v>0</v>
      </c>
      <c r="E30" s="434">
        <v>62311.5</v>
      </c>
      <c r="F30" s="434">
        <v>165632.70000000001</v>
      </c>
      <c r="G30" s="434">
        <v>166598.20000000001</v>
      </c>
    </row>
    <row r="31" spans="1:7" ht="20" customHeight="1" x14ac:dyDescent="0.15">
      <c r="A31" s="10" t="s">
        <v>85</v>
      </c>
      <c r="B31" s="435">
        <v>9</v>
      </c>
      <c r="C31" s="435">
        <v>3561</v>
      </c>
      <c r="D31" s="435">
        <v>0</v>
      </c>
      <c r="E31" s="434">
        <v>11215</v>
      </c>
      <c r="F31" s="434">
        <v>175502.37</v>
      </c>
      <c r="G31" s="434">
        <v>192293.94</v>
      </c>
    </row>
    <row r="32" spans="1:7" ht="20" customHeight="1" x14ac:dyDescent="0.15">
      <c r="A32" s="10" t="s">
        <v>86</v>
      </c>
      <c r="B32" s="435">
        <v>285</v>
      </c>
      <c r="C32" s="435">
        <v>473653</v>
      </c>
      <c r="D32" s="435">
        <v>17827</v>
      </c>
      <c r="E32" s="434">
        <v>3875714.32</v>
      </c>
      <c r="F32" s="434">
        <v>5020603.91</v>
      </c>
      <c r="G32" s="434">
        <v>5176843.51</v>
      </c>
    </row>
    <row r="33" spans="1:7" ht="20" customHeight="1" x14ac:dyDescent="0.15">
      <c r="A33" s="10" t="s">
        <v>87</v>
      </c>
      <c r="B33" s="435">
        <v>0</v>
      </c>
      <c r="C33" s="435">
        <v>0</v>
      </c>
      <c r="D33" s="435">
        <v>0</v>
      </c>
      <c r="E33" s="434">
        <v>0</v>
      </c>
      <c r="F33" s="434">
        <v>0</v>
      </c>
      <c r="G33" s="434">
        <v>0</v>
      </c>
    </row>
    <row r="34" spans="1:7" ht="20" customHeight="1" x14ac:dyDescent="0.15">
      <c r="A34" s="10" t="s">
        <v>88</v>
      </c>
      <c r="B34" s="435">
        <v>67</v>
      </c>
      <c r="C34" s="435">
        <v>324664</v>
      </c>
      <c r="D34" s="435">
        <v>0</v>
      </c>
      <c r="E34" s="434">
        <v>445226</v>
      </c>
      <c r="F34" s="434">
        <v>469512.79</v>
      </c>
      <c r="G34" s="434">
        <v>481061.79</v>
      </c>
    </row>
    <row r="35" spans="1:7" ht="20" customHeight="1" x14ac:dyDescent="0.15">
      <c r="A35" s="626" t="s">
        <v>13</v>
      </c>
      <c r="B35" s="405">
        <f t="shared" ref="B35:G35" si="3">SUM(B29:B34)</f>
        <v>441</v>
      </c>
      <c r="C35" s="405">
        <f t="shared" si="3"/>
        <v>914913</v>
      </c>
      <c r="D35" s="405">
        <f t="shared" si="3"/>
        <v>17923</v>
      </c>
      <c r="E35" s="404">
        <f t="shared" si="3"/>
        <v>5026178.32</v>
      </c>
      <c r="F35" s="404">
        <f t="shared" si="3"/>
        <v>6891997.7600000007</v>
      </c>
      <c r="G35" s="404">
        <f t="shared" si="3"/>
        <v>7100251.04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44</v>
      </c>
      <c r="C39" s="435">
        <v>33549</v>
      </c>
      <c r="D39" s="435">
        <v>0</v>
      </c>
      <c r="E39" s="434">
        <v>115105</v>
      </c>
      <c r="F39" s="434">
        <v>116648</v>
      </c>
      <c r="G39" s="434">
        <v>118094</v>
      </c>
    </row>
    <row r="40" spans="1:7" ht="20" customHeight="1" x14ac:dyDescent="0.15">
      <c r="A40" s="10" t="s">
        <v>91</v>
      </c>
      <c r="B40" s="435">
        <v>93</v>
      </c>
      <c r="C40" s="435">
        <v>140922</v>
      </c>
      <c r="D40" s="435">
        <v>13</v>
      </c>
      <c r="E40" s="434">
        <v>360218</v>
      </c>
      <c r="F40" s="434">
        <v>1117683.1399999999</v>
      </c>
      <c r="G40" s="434">
        <v>1135181.5</v>
      </c>
    </row>
    <row r="41" spans="1:7" ht="20" customHeight="1" x14ac:dyDescent="0.15">
      <c r="A41" s="626" t="s">
        <v>13</v>
      </c>
      <c r="B41" s="405">
        <f t="shared" ref="B41:G41" si="4">SUM(B39:B40)</f>
        <v>137</v>
      </c>
      <c r="C41" s="405">
        <f t="shared" si="4"/>
        <v>174471</v>
      </c>
      <c r="D41" s="405">
        <f t="shared" si="4"/>
        <v>13</v>
      </c>
      <c r="E41" s="404">
        <f t="shared" si="4"/>
        <v>475323</v>
      </c>
      <c r="F41" s="404">
        <f t="shared" si="4"/>
        <v>1234331.1399999999</v>
      </c>
      <c r="G41" s="404">
        <f t="shared" si="4"/>
        <v>1253275.5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4369</v>
      </c>
      <c r="C43" s="622">
        <f t="shared" si="5"/>
        <v>13142858</v>
      </c>
      <c r="D43" s="622">
        <f t="shared" si="5"/>
        <v>127804</v>
      </c>
      <c r="E43" s="623">
        <f t="shared" si="5"/>
        <v>79525509.949999988</v>
      </c>
      <c r="F43" s="623">
        <f t="shared" si="5"/>
        <v>399563218.15999997</v>
      </c>
      <c r="G43" s="623">
        <f t="shared" si="5"/>
        <v>420000104.94999999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81" t="s">
        <v>476</v>
      </c>
      <c r="B1" s="681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2030</v>
      </c>
      <c r="C5" s="435">
        <v>364985</v>
      </c>
      <c r="D5" s="435">
        <v>6479</v>
      </c>
      <c r="E5" s="434">
        <v>2420120.2999999998</v>
      </c>
      <c r="F5" s="434">
        <v>2535835.1</v>
      </c>
      <c r="G5" s="434">
        <v>3018701.1</v>
      </c>
    </row>
    <row r="6" spans="1:7" ht="20" customHeight="1" x14ac:dyDescent="0.15">
      <c r="A6" s="10" t="s">
        <v>69</v>
      </c>
      <c r="B6" s="435">
        <v>13894</v>
      </c>
      <c r="C6" s="435">
        <v>4314764</v>
      </c>
      <c r="D6" s="435">
        <v>25400</v>
      </c>
      <c r="E6" s="434">
        <v>44599266.390000001</v>
      </c>
      <c r="F6" s="434">
        <v>48694231.109999999</v>
      </c>
      <c r="G6" s="434">
        <v>51488997.289999999</v>
      </c>
    </row>
    <row r="7" spans="1:7" ht="20" customHeight="1" x14ac:dyDescent="0.15">
      <c r="A7" s="10" t="s">
        <v>70</v>
      </c>
      <c r="B7" s="435">
        <v>6998</v>
      </c>
      <c r="C7" s="435">
        <v>1399205</v>
      </c>
      <c r="D7" s="435">
        <v>21283</v>
      </c>
      <c r="E7" s="434">
        <v>6580090.7300000004</v>
      </c>
      <c r="F7" s="434">
        <v>8703496.3000000007</v>
      </c>
      <c r="G7" s="434">
        <v>11279054.939999999</v>
      </c>
    </row>
    <row r="8" spans="1:7" ht="20" customHeight="1" x14ac:dyDescent="0.15">
      <c r="A8" s="10" t="s">
        <v>71</v>
      </c>
      <c r="B8" s="435">
        <v>1117</v>
      </c>
      <c r="C8" s="435">
        <v>119317</v>
      </c>
      <c r="D8" s="435">
        <v>1140</v>
      </c>
      <c r="E8" s="434">
        <v>680144</v>
      </c>
      <c r="F8" s="434">
        <v>698658.3</v>
      </c>
      <c r="G8" s="434">
        <v>740912.8</v>
      </c>
    </row>
    <row r="9" spans="1:7" ht="20" customHeight="1" x14ac:dyDescent="0.15">
      <c r="A9" s="626" t="s">
        <v>13</v>
      </c>
      <c r="B9" s="405">
        <f t="shared" ref="B9:G9" si="0">SUM(B5:B8)</f>
        <v>24039</v>
      </c>
      <c r="C9" s="405">
        <f t="shared" si="0"/>
        <v>6198271</v>
      </c>
      <c r="D9" s="405">
        <f t="shared" si="0"/>
        <v>54302</v>
      </c>
      <c r="E9" s="404">
        <f t="shared" si="0"/>
        <v>54279621.420000002</v>
      </c>
      <c r="F9" s="404">
        <f t="shared" si="0"/>
        <v>60632220.810000002</v>
      </c>
      <c r="G9" s="404">
        <f t="shared" si="0"/>
        <v>66527666.129999995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5938</v>
      </c>
      <c r="C13" s="435">
        <v>927260</v>
      </c>
      <c r="D13" s="435">
        <v>31104</v>
      </c>
      <c r="E13" s="434">
        <v>7451553.9000000004</v>
      </c>
      <c r="F13" s="434">
        <v>7760565.6399999997</v>
      </c>
      <c r="G13" s="434">
        <v>7926960.9900000002</v>
      </c>
    </row>
    <row r="14" spans="1:7" ht="20" customHeight="1" x14ac:dyDescent="0.15">
      <c r="A14" s="10" t="s">
        <v>74</v>
      </c>
      <c r="B14" s="435">
        <v>1296</v>
      </c>
      <c r="C14" s="435">
        <v>165286</v>
      </c>
      <c r="D14" s="435">
        <v>140</v>
      </c>
      <c r="E14" s="434">
        <v>929623.5</v>
      </c>
      <c r="F14" s="434">
        <v>1271584.47</v>
      </c>
      <c r="G14" s="434">
        <v>1399326.47</v>
      </c>
    </row>
    <row r="15" spans="1:7" ht="20" customHeight="1" x14ac:dyDescent="0.15">
      <c r="A15" s="10" t="s">
        <v>75</v>
      </c>
      <c r="B15" s="435">
        <v>303</v>
      </c>
      <c r="C15" s="435">
        <v>15765</v>
      </c>
      <c r="D15" s="435">
        <v>910</v>
      </c>
      <c r="E15" s="434">
        <v>229100</v>
      </c>
      <c r="F15" s="434">
        <v>296766.61</v>
      </c>
      <c r="G15" s="434">
        <v>301406.61</v>
      </c>
    </row>
    <row r="16" spans="1:7" ht="20" customHeight="1" x14ac:dyDescent="0.15">
      <c r="A16" s="10" t="s">
        <v>76</v>
      </c>
      <c r="B16" s="435">
        <v>8370</v>
      </c>
      <c r="C16" s="435">
        <v>2175631</v>
      </c>
      <c r="D16" s="435">
        <v>55266</v>
      </c>
      <c r="E16" s="434">
        <v>21223012.059999999</v>
      </c>
      <c r="F16" s="434">
        <v>22120755.460000001</v>
      </c>
      <c r="G16" s="434">
        <v>34919385.850000001</v>
      </c>
    </row>
    <row r="17" spans="1:7" ht="20" customHeight="1" x14ac:dyDescent="0.15">
      <c r="A17" s="626" t="s">
        <v>13</v>
      </c>
      <c r="B17" s="405">
        <f t="shared" ref="B17:G17" si="1">SUM(B13:B16)</f>
        <v>15907</v>
      </c>
      <c r="C17" s="405">
        <f t="shared" si="1"/>
        <v>3283942</v>
      </c>
      <c r="D17" s="405">
        <f t="shared" si="1"/>
        <v>87420</v>
      </c>
      <c r="E17" s="404">
        <f t="shared" si="1"/>
        <v>29833289.460000001</v>
      </c>
      <c r="F17" s="404">
        <f t="shared" si="1"/>
        <v>31449672.18</v>
      </c>
      <c r="G17" s="404">
        <f t="shared" si="1"/>
        <v>44547079.920000002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8409</v>
      </c>
      <c r="C21" s="435">
        <v>2552252</v>
      </c>
      <c r="D21" s="435">
        <v>22560</v>
      </c>
      <c r="E21" s="434">
        <v>19840980.18</v>
      </c>
      <c r="F21" s="434">
        <v>21857801.760000002</v>
      </c>
      <c r="G21" s="434">
        <v>21996486.420000002</v>
      </c>
    </row>
    <row r="22" spans="1:7" ht="20" customHeight="1" x14ac:dyDescent="0.15">
      <c r="A22" s="10" t="s">
        <v>79</v>
      </c>
      <c r="B22" s="435">
        <v>3148</v>
      </c>
      <c r="C22" s="435">
        <v>171566</v>
      </c>
      <c r="D22" s="435">
        <v>679</v>
      </c>
      <c r="E22" s="434">
        <v>924627.38</v>
      </c>
      <c r="F22" s="434">
        <v>980132.56</v>
      </c>
      <c r="G22" s="434">
        <v>1226968.26</v>
      </c>
    </row>
    <row r="23" spans="1:7" ht="20" customHeight="1" x14ac:dyDescent="0.15">
      <c r="A23" s="10" t="s">
        <v>80</v>
      </c>
      <c r="B23" s="435">
        <v>5877</v>
      </c>
      <c r="C23" s="435">
        <v>1225446</v>
      </c>
      <c r="D23" s="435">
        <v>1684</v>
      </c>
      <c r="E23" s="434">
        <v>10765329.109999999</v>
      </c>
      <c r="F23" s="434">
        <v>15794847.359999999</v>
      </c>
      <c r="G23" s="434">
        <v>16613055.130000001</v>
      </c>
    </row>
    <row r="24" spans="1:7" ht="20" customHeight="1" x14ac:dyDescent="0.15">
      <c r="A24" s="10" t="s">
        <v>81</v>
      </c>
      <c r="B24" s="435">
        <v>2536</v>
      </c>
      <c r="C24" s="435">
        <v>371211</v>
      </c>
      <c r="D24" s="435">
        <v>4723</v>
      </c>
      <c r="E24" s="434">
        <v>2143099</v>
      </c>
      <c r="F24" s="434">
        <v>5407440.6299999999</v>
      </c>
      <c r="G24" s="434">
        <v>5647250.0300000003</v>
      </c>
    </row>
    <row r="25" spans="1:7" ht="20" customHeight="1" x14ac:dyDescent="0.15">
      <c r="A25" s="626" t="s">
        <v>13</v>
      </c>
      <c r="B25" s="405">
        <f t="shared" ref="B25:G25" si="2">SUM(B21:B24)</f>
        <v>19970</v>
      </c>
      <c r="C25" s="405">
        <f t="shared" si="2"/>
        <v>4320475</v>
      </c>
      <c r="D25" s="405">
        <f t="shared" si="2"/>
        <v>29646</v>
      </c>
      <c r="E25" s="404">
        <f t="shared" si="2"/>
        <v>33674035.670000002</v>
      </c>
      <c r="F25" s="404">
        <f t="shared" si="2"/>
        <v>44040222.310000002</v>
      </c>
      <c r="G25" s="404">
        <f t="shared" si="2"/>
        <v>45483759.840000004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273</v>
      </c>
      <c r="C29" s="435">
        <v>21576</v>
      </c>
      <c r="D29" s="435">
        <v>12060</v>
      </c>
      <c r="E29" s="434">
        <v>178632.7</v>
      </c>
      <c r="F29" s="434">
        <v>218024.9</v>
      </c>
      <c r="G29" s="434">
        <v>241432.01</v>
      </c>
    </row>
    <row r="30" spans="1:7" ht="20" customHeight="1" x14ac:dyDescent="0.15">
      <c r="A30" s="10" t="s">
        <v>84</v>
      </c>
      <c r="B30" s="435">
        <v>112</v>
      </c>
      <c r="C30" s="435">
        <v>13570</v>
      </c>
      <c r="D30" s="435">
        <v>0</v>
      </c>
      <c r="E30" s="434">
        <v>104273.5</v>
      </c>
      <c r="F30" s="434">
        <v>104450.5</v>
      </c>
      <c r="G30" s="434">
        <v>109500.5</v>
      </c>
    </row>
    <row r="31" spans="1:7" ht="20" customHeight="1" x14ac:dyDescent="0.15">
      <c r="A31" s="10" t="s">
        <v>85</v>
      </c>
      <c r="B31" s="435">
        <v>324</v>
      </c>
      <c r="C31" s="435">
        <v>71365</v>
      </c>
      <c r="D31" s="435">
        <v>80</v>
      </c>
      <c r="E31" s="434">
        <v>380589.2</v>
      </c>
      <c r="F31" s="434">
        <v>381005.7</v>
      </c>
      <c r="G31" s="434">
        <v>381213.7</v>
      </c>
    </row>
    <row r="32" spans="1:7" ht="20" customHeight="1" x14ac:dyDescent="0.15">
      <c r="A32" s="10" t="s">
        <v>86</v>
      </c>
      <c r="B32" s="435">
        <v>3763</v>
      </c>
      <c r="C32" s="435">
        <v>352270</v>
      </c>
      <c r="D32" s="435">
        <v>29393</v>
      </c>
      <c r="E32" s="434">
        <v>2817219</v>
      </c>
      <c r="F32" s="434">
        <v>3443134.19</v>
      </c>
      <c r="G32" s="434">
        <v>3458164.54</v>
      </c>
    </row>
    <row r="33" spans="1:7" ht="20" customHeight="1" x14ac:dyDescent="0.15">
      <c r="A33" s="10" t="s">
        <v>87</v>
      </c>
      <c r="B33" s="435">
        <v>71</v>
      </c>
      <c r="C33" s="435">
        <v>2165</v>
      </c>
      <c r="D33" s="435">
        <v>0</v>
      </c>
      <c r="E33" s="434">
        <v>9403</v>
      </c>
      <c r="F33" s="434">
        <v>9403</v>
      </c>
      <c r="G33" s="434">
        <v>9403</v>
      </c>
    </row>
    <row r="34" spans="1:7" ht="20" customHeight="1" x14ac:dyDescent="0.15">
      <c r="A34" s="10" t="s">
        <v>88</v>
      </c>
      <c r="B34" s="435">
        <v>1583</v>
      </c>
      <c r="C34" s="435">
        <v>205461</v>
      </c>
      <c r="D34" s="435">
        <v>330</v>
      </c>
      <c r="E34" s="434">
        <v>864536</v>
      </c>
      <c r="F34" s="434">
        <v>900182.1</v>
      </c>
      <c r="G34" s="434">
        <v>920236.1</v>
      </c>
    </row>
    <row r="35" spans="1:7" ht="20" customHeight="1" x14ac:dyDescent="0.15">
      <c r="A35" s="626" t="s">
        <v>13</v>
      </c>
      <c r="B35" s="405">
        <f t="shared" ref="B35:G35" si="3">SUM(B29:B34)</f>
        <v>6126</v>
      </c>
      <c r="C35" s="405">
        <f t="shared" si="3"/>
        <v>666407</v>
      </c>
      <c r="D35" s="405">
        <f t="shared" si="3"/>
        <v>41863</v>
      </c>
      <c r="E35" s="404">
        <f t="shared" si="3"/>
        <v>4354653.4000000004</v>
      </c>
      <c r="F35" s="404">
        <f t="shared" si="3"/>
        <v>5056200.3899999997</v>
      </c>
      <c r="G35" s="404">
        <f t="shared" si="3"/>
        <v>5119949.8499999996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906</v>
      </c>
      <c r="C39" s="435">
        <v>34305</v>
      </c>
      <c r="D39" s="435">
        <v>306</v>
      </c>
      <c r="E39" s="434">
        <v>183290.1</v>
      </c>
      <c r="F39" s="434">
        <v>369776.23</v>
      </c>
      <c r="G39" s="434">
        <v>370484.23</v>
      </c>
    </row>
    <row r="40" spans="1:7" ht="20" customHeight="1" x14ac:dyDescent="0.15">
      <c r="A40" s="10" t="s">
        <v>91</v>
      </c>
      <c r="B40" s="435">
        <v>4551</v>
      </c>
      <c r="C40" s="435">
        <v>816915</v>
      </c>
      <c r="D40" s="435">
        <v>3281</v>
      </c>
      <c r="E40" s="434">
        <v>4233867.04</v>
      </c>
      <c r="F40" s="434">
        <v>4266073.3899999997</v>
      </c>
      <c r="G40" s="434">
        <v>4515231.3899999997</v>
      </c>
    </row>
    <row r="41" spans="1:7" ht="20" customHeight="1" x14ac:dyDescent="0.15">
      <c r="A41" s="626" t="s">
        <v>13</v>
      </c>
      <c r="B41" s="405">
        <f t="shared" ref="B41:G41" si="4">SUM(B39:B40)</f>
        <v>5457</v>
      </c>
      <c r="C41" s="405">
        <f t="shared" si="4"/>
        <v>851220</v>
      </c>
      <c r="D41" s="405">
        <f t="shared" si="4"/>
        <v>3587</v>
      </c>
      <c r="E41" s="404">
        <f t="shared" si="4"/>
        <v>4417157.1399999997</v>
      </c>
      <c r="F41" s="404">
        <f t="shared" si="4"/>
        <v>4635849.6199999992</v>
      </c>
      <c r="G41" s="404">
        <f t="shared" si="4"/>
        <v>4885715.6199999992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71499</v>
      </c>
      <c r="C43" s="622">
        <f t="shared" si="5"/>
        <v>15320315</v>
      </c>
      <c r="D43" s="622">
        <f t="shared" si="5"/>
        <v>216818</v>
      </c>
      <c r="E43" s="623">
        <f t="shared" si="5"/>
        <v>126558757.09</v>
      </c>
      <c r="F43" s="623">
        <f t="shared" si="5"/>
        <v>145814165.31</v>
      </c>
      <c r="G43" s="623">
        <f t="shared" si="5"/>
        <v>166564171.35999998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tabColor rgb="FFFF0000"/>
  </sheetPr>
  <dimension ref="A1:G45"/>
  <sheetViews>
    <sheetView workbookViewId="0">
      <selection sqref="A1:B1"/>
    </sheetView>
  </sheetViews>
  <sheetFormatPr baseColWidth="10" defaultColWidth="8.83203125" defaultRowHeight="18.75" customHeight="1" x14ac:dyDescent="0.15"/>
  <cols>
    <col min="1" max="1" width="18.6640625" style="6" customWidth="1"/>
    <col min="2" max="2" width="16.1640625" style="6" customWidth="1"/>
    <col min="3" max="4" width="12.5" style="6" customWidth="1"/>
    <col min="5" max="5" width="16.5" style="6" bestFit="1" customWidth="1"/>
    <col min="6" max="6" width="15.83203125" style="6" bestFit="1" customWidth="1"/>
    <col min="7" max="7" width="13.83203125" style="6" bestFit="1" customWidth="1"/>
    <col min="8" max="16384" width="8.83203125" style="6"/>
  </cols>
  <sheetData>
    <row r="1" spans="1:7" ht="50" customHeight="1" x14ac:dyDescent="0.15">
      <c r="A1" s="657" t="s">
        <v>433</v>
      </c>
      <c r="B1" s="658"/>
      <c r="C1" s="654" t="s">
        <v>236</v>
      </c>
      <c r="D1" s="654"/>
      <c r="E1" s="654"/>
      <c r="F1" s="654"/>
      <c r="G1" s="654"/>
    </row>
    <row r="2" spans="1:7" ht="30" customHeight="1" x14ac:dyDescent="0.15">
      <c r="A2" s="7"/>
      <c r="B2" s="7"/>
      <c r="C2" s="7"/>
      <c r="D2" s="7"/>
      <c r="E2" s="8"/>
      <c r="F2" s="8"/>
    </row>
    <row r="3" spans="1:7" ht="21" customHeight="1" x14ac:dyDescent="0.15">
      <c r="A3" s="7" t="s">
        <v>12</v>
      </c>
      <c r="B3" s="7"/>
      <c r="C3" s="7"/>
      <c r="D3" s="7"/>
      <c r="E3" s="8"/>
      <c r="F3" s="7" t="s">
        <v>434</v>
      </c>
    </row>
    <row r="4" spans="1:7" ht="21" customHeight="1" x14ac:dyDescent="0.15">
      <c r="A4" s="643" t="s">
        <v>14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1" customHeight="1" x14ac:dyDescent="0.15">
      <c r="A5" s="9" t="s">
        <v>15</v>
      </c>
      <c r="B5" s="435">
        <v>319556</v>
      </c>
      <c r="C5" s="435">
        <v>12815316</v>
      </c>
      <c r="D5" s="435">
        <v>46723</v>
      </c>
      <c r="E5" s="434">
        <v>81589373.109999999</v>
      </c>
      <c r="F5" s="434">
        <v>99527809.399999902</v>
      </c>
      <c r="G5" s="434">
        <v>99764951.059999883</v>
      </c>
    </row>
    <row r="6" spans="1:7" ht="21" customHeight="1" x14ac:dyDescent="0.15">
      <c r="A6" s="9" t="s">
        <v>16</v>
      </c>
      <c r="B6" s="435">
        <v>279211</v>
      </c>
      <c r="C6" s="435">
        <v>10586422</v>
      </c>
      <c r="D6" s="435">
        <v>47021</v>
      </c>
      <c r="E6" s="434">
        <v>66938478.770000003</v>
      </c>
      <c r="F6" s="434">
        <v>78156505.449999973</v>
      </c>
      <c r="G6" s="434">
        <v>78285304.989999935</v>
      </c>
    </row>
    <row r="7" spans="1:7" ht="21" customHeight="1" x14ac:dyDescent="0.15">
      <c r="A7" s="9" t="s">
        <v>17</v>
      </c>
      <c r="B7" s="435">
        <v>302038</v>
      </c>
      <c r="C7" s="435">
        <v>8408634</v>
      </c>
      <c r="D7" s="435">
        <v>37840</v>
      </c>
      <c r="E7" s="434">
        <v>51506258.18</v>
      </c>
      <c r="F7" s="434">
        <v>60683989.140000001</v>
      </c>
      <c r="G7" s="434">
        <v>60832736.169999994</v>
      </c>
    </row>
    <row r="8" spans="1:7" ht="21" customHeight="1" x14ac:dyDescent="0.15">
      <c r="A8" s="9" t="s">
        <v>18</v>
      </c>
      <c r="B8" s="435">
        <v>287672</v>
      </c>
      <c r="C8" s="435">
        <v>7429757</v>
      </c>
      <c r="D8" s="435">
        <v>38507</v>
      </c>
      <c r="E8" s="434">
        <v>43970595.270000003</v>
      </c>
      <c r="F8" s="434">
        <v>52284212.710000023</v>
      </c>
      <c r="G8" s="434">
        <v>52419907.190000027</v>
      </c>
    </row>
    <row r="9" spans="1:7" ht="21" customHeight="1" x14ac:dyDescent="0.15">
      <c r="A9" s="9" t="s">
        <v>19</v>
      </c>
      <c r="B9" s="435">
        <v>262643</v>
      </c>
      <c r="C9" s="435">
        <v>5579501</v>
      </c>
      <c r="D9" s="435">
        <v>31310</v>
      </c>
      <c r="E9" s="434">
        <v>34928089.310000002</v>
      </c>
      <c r="F9" s="434">
        <v>45098825.430000059</v>
      </c>
      <c r="G9" s="434">
        <v>45259722.510000013</v>
      </c>
    </row>
    <row r="10" spans="1:7" ht="21" customHeight="1" x14ac:dyDescent="0.15">
      <c r="A10" s="9" t="s">
        <v>20</v>
      </c>
      <c r="B10" s="435">
        <v>212699</v>
      </c>
      <c r="C10" s="435">
        <v>3675420</v>
      </c>
      <c r="D10" s="435">
        <v>25250</v>
      </c>
      <c r="E10" s="434">
        <v>23177829.870000001</v>
      </c>
      <c r="F10" s="434">
        <v>28124127.300000008</v>
      </c>
      <c r="G10" s="434">
        <v>28201151.610000007</v>
      </c>
    </row>
    <row r="11" spans="1:7" ht="21" customHeight="1" x14ac:dyDescent="0.15">
      <c r="A11" s="9" t="s">
        <v>21</v>
      </c>
      <c r="B11" s="435">
        <v>176592</v>
      </c>
      <c r="C11" s="435">
        <v>2972751</v>
      </c>
      <c r="D11" s="435">
        <v>31650</v>
      </c>
      <c r="E11" s="434">
        <v>15305941.07</v>
      </c>
      <c r="F11" s="434">
        <v>19073912.039999984</v>
      </c>
      <c r="G11" s="434">
        <v>19182888.559999987</v>
      </c>
    </row>
    <row r="12" spans="1:7" ht="21" customHeight="1" x14ac:dyDescent="0.15">
      <c r="A12" s="9" t="s">
        <v>22</v>
      </c>
      <c r="B12" s="435">
        <v>187101</v>
      </c>
      <c r="C12" s="435">
        <v>5110096</v>
      </c>
      <c r="D12" s="435">
        <v>51820</v>
      </c>
      <c r="E12" s="434">
        <v>31399171.809999999</v>
      </c>
      <c r="F12" s="434">
        <v>37118997.81000001</v>
      </c>
      <c r="G12" s="434">
        <v>37272571.499999993</v>
      </c>
    </row>
    <row r="13" spans="1:7" ht="21" customHeight="1" x14ac:dyDescent="0.15">
      <c r="A13" s="9" t="s">
        <v>23</v>
      </c>
      <c r="B13" s="435">
        <v>264158</v>
      </c>
      <c r="C13" s="435">
        <v>6789039</v>
      </c>
      <c r="D13" s="435">
        <v>63978</v>
      </c>
      <c r="E13" s="434">
        <v>44863397.979999997</v>
      </c>
      <c r="F13" s="434">
        <v>52631424.299999967</v>
      </c>
      <c r="G13" s="434">
        <v>52763346.879999951</v>
      </c>
    </row>
    <row r="14" spans="1:7" ht="21" customHeight="1" x14ac:dyDescent="0.15">
      <c r="A14" s="9" t="s">
        <v>24</v>
      </c>
      <c r="B14" s="435">
        <v>281824</v>
      </c>
      <c r="C14" s="435">
        <v>7709847</v>
      </c>
      <c r="D14" s="435">
        <v>62998</v>
      </c>
      <c r="E14" s="434">
        <v>50077775.450000003</v>
      </c>
      <c r="F14" s="434">
        <v>57354454.720000006</v>
      </c>
      <c r="G14" s="434">
        <v>57557928.350000039</v>
      </c>
    </row>
    <row r="15" spans="1:7" ht="21" customHeight="1" x14ac:dyDescent="0.15">
      <c r="A15" s="9" t="s">
        <v>25</v>
      </c>
      <c r="B15" s="435">
        <v>279071</v>
      </c>
      <c r="C15" s="435">
        <v>8672730</v>
      </c>
      <c r="D15" s="435">
        <v>28432</v>
      </c>
      <c r="E15" s="434">
        <v>55659424.68</v>
      </c>
      <c r="F15" s="434">
        <v>62379808.1599999</v>
      </c>
      <c r="G15" s="434">
        <v>62597743.579999879</v>
      </c>
    </row>
    <row r="16" spans="1:7" ht="21" customHeight="1" x14ac:dyDescent="0.15">
      <c r="A16" s="9" t="s">
        <v>26</v>
      </c>
      <c r="B16" s="435">
        <v>312125</v>
      </c>
      <c r="C16" s="435">
        <v>11938186</v>
      </c>
      <c r="D16" s="435">
        <v>44347</v>
      </c>
      <c r="E16" s="434">
        <v>80082488.840000004</v>
      </c>
      <c r="F16" s="434">
        <v>89976686.61999996</v>
      </c>
      <c r="G16" s="434">
        <v>90154445.050000057</v>
      </c>
    </row>
    <row r="17" spans="1:7" ht="21" customHeight="1" x14ac:dyDescent="0.15">
      <c r="A17" s="4" t="s">
        <v>13</v>
      </c>
      <c r="B17" s="436">
        <f t="shared" ref="B17:G17" si="0">SUM(B5:B16)</f>
        <v>3164690</v>
      </c>
      <c r="C17" s="436">
        <f t="shared" si="0"/>
        <v>91687699</v>
      </c>
      <c r="D17" s="436">
        <f t="shared" si="0"/>
        <v>509876</v>
      </c>
      <c r="E17" s="15">
        <f t="shared" si="0"/>
        <v>579498824.34000003</v>
      </c>
      <c r="F17" s="15">
        <f t="shared" si="0"/>
        <v>682410753.0799998</v>
      </c>
      <c r="G17" s="15">
        <f t="shared" si="0"/>
        <v>684292697.44999981</v>
      </c>
    </row>
    <row r="45" ht="6.75" customHeight="1" x14ac:dyDescent="0.15"/>
  </sheetData>
  <mergeCells count="2">
    <mergeCell ref="C1:G1"/>
    <mergeCell ref="A1:B1"/>
  </mergeCells>
  <phoneticPr fontId="2" type="noConversion"/>
  <printOptions horizontalCentered="1"/>
  <pageMargins left="0.11811023622047245" right="0.11811023622047245" top="0.59055118110236227" bottom="0.47244094488188981" header="0.19685039370078741" footer="0.23622047244094491"/>
  <pageSetup paperSize="9" orientation="landscape" horizontalDpi="4294967293"/>
  <headerFooter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82" t="s">
        <v>450</v>
      </c>
      <c r="B1" s="682"/>
      <c r="C1" s="673" t="s">
        <v>199</v>
      </c>
      <c r="D1" s="673"/>
      <c r="E1" s="673"/>
      <c r="F1" s="673"/>
      <c r="G1" s="673"/>
    </row>
    <row r="2" spans="1:7" ht="40" customHeight="1" x14ac:dyDescent="0.15"/>
    <row r="3" spans="1:7" s="28" customFormat="1" ht="20" customHeight="1" x14ac:dyDescent="0.15">
      <c r="A3" s="628" t="s">
        <v>66</v>
      </c>
      <c r="B3" s="437"/>
      <c r="C3" s="437"/>
      <c r="D3" s="437"/>
      <c r="E3" s="437"/>
      <c r="F3" s="437"/>
    </row>
    <row r="4" spans="1:7" ht="20" customHeight="1" x14ac:dyDescent="0.15">
      <c r="A4" s="625" t="s">
        <v>67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0" customHeight="1" x14ac:dyDescent="0.15">
      <c r="A5" s="10" t="s">
        <v>68</v>
      </c>
      <c r="B5" s="435">
        <v>849</v>
      </c>
      <c r="C5" s="435">
        <v>4611</v>
      </c>
      <c r="D5" s="435">
        <v>192337</v>
      </c>
      <c r="E5" s="434">
        <v>37696</v>
      </c>
      <c r="F5" s="434">
        <v>2550720.04</v>
      </c>
      <c r="G5" s="434">
        <v>2585698.39</v>
      </c>
    </row>
    <row r="6" spans="1:7" ht="20" customHeight="1" x14ac:dyDescent="0.15">
      <c r="A6" s="10" t="s">
        <v>69</v>
      </c>
      <c r="B6" s="435">
        <v>10122</v>
      </c>
      <c r="C6" s="435">
        <v>261595</v>
      </c>
      <c r="D6" s="435">
        <v>2477647</v>
      </c>
      <c r="E6" s="434">
        <v>2726161.51</v>
      </c>
      <c r="F6" s="434">
        <v>26990248.719999999</v>
      </c>
      <c r="G6" s="434">
        <v>28699408.940000001</v>
      </c>
    </row>
    <row r="7" spans="1:7" ht="20" customHeight="1" x14ac:dyDescent="0.15">
      <c r="A7" s="10" t="s">
        <v>70</v>
      </c>
      <c r="B7" s="435">
        <v>5068</v>
      </c>
      <c r="C7" s="435">
        <v>121421</v>
      </c>
      <c r="D7" s="435">
        <v>1085995</v>
      </c>
      <c r="E7" s="434">
        <v>1019319.14</v>
      </c>
      <c r="F7" s="434">
        <v>12759297.91</v>
      </c>
      <c r="G7" s="434">
        <v>15549231.23</v>
      </c>
    </row>
    <row r="8" spans="1:7" ht="20" customHeight="1" x14ac:dyDescent="0.15">
      <c r="A8" s="10" t="s">
        <v>71</v>
      </c>
      <c r="B8" s="435">
        <v>145</v>
      </c>
      <c r="C8" s="435">
        <v>6697</v>
      </c>
      <c r="D8" s="435">
        <v>54733</v>
      </c>
      <c r="E8" s="434">
        <v>71249.600000000006</v>
      </c>
      <c r="F8" s="434">
        <v>858974.78</v>
      </c>
      <c r="G8" s="434">
        <v>955804.89</v>
      </c>
    </row>
    <row r="9" spans="1:7" ht="20" customHeight="1" x14ac:dyDescent="0.15">
      <c r="A9" s="626" t="s">
        <v>13</v>
      </c>
      <c r="B9" s="405">
        <f t="shared" ref="B9:G9" si="0">SUM(B5:B8)</f>
        <v>16184</v>
      </c>
      <c r="C9" s="405">
        <f t="shared" si="0"/>
        <v>394324</v>
      </c>
      <c r="D9" s="405">
        <f t="shared" si="0"/>
        <v>3810712</v>
      </c>
      <c r="E9" s="404">
        <f t="shared" si="0"/>
        <v>3854426.25</v>
      </c>
      <c r="F9" s="404">
        <f t="shared" si="0"/>
        <v>43159241.450000003</v>
      </c>
      <c r="G9" s="404">
        <f t="shared" si="0"/>
        <v>47790143.450000003</v>
      </c>
    </row>
    <row r="10" spans="1:7" ht="20" customHeight="1" x14ac:dyDescent="0.15"/>
    <row r="11" spans="1:7" s="28" customFormat="1" ht="20" customHeight="1" x14ac:dyDescent="0.15">
      <c r="A11" s="629" t="s">
        <v>72</v>
      </c>
      <c r="B11" s="437"/>
      <c r="C11" s="437"/>
      <c r="D11" s="437"/>
      <c r="E11" s="437"/>
      <c r="F11" s="437"/>
    </row>
    <row r="12" spans="1:7" ht="20" customHeight="1" x14ac:dyDescent="0.15">
      <c r="A12" s="625" t="s">
        <v>67</v>
      </c>
      <c r="B12" s="624" t="s">
        <v>11</v>
      </c>
      <c r="C12" s="624" t="s">
        <v>2</v>
      </c>
      <c r="D12" s="624" t="s">
        <v>198</v>
      </c>
      <c r="E12" s="624" t="s">
        <v>1</v>
      </c>
      <c r="F12" s="624" t="s">
        <v>0</v>
      </c>
      <c r="G12" s="624" t="s">
        <v>10</v>
      </c>
    </row>
    <row r="13" spans="1:7" ht="20" customHeight="1" x14ac:dyDescent="0.15">
      <c r="A13" s="10" t="s">
        <v>73</v>
      </c>
      <c r="B13" s="435">
        <v>6466</v>
      </c>
      <c r="C13" s="435">
        <v>321736</v>
      </c>
      <c r="D13" s="435">
        <v>1540884</v>
      </c>
      <c r="E13" s="434">
        <v>2370297.9</v>
      </c>
      <c r="F13" s="434">
        <v>18246357.34</v>
      </c>
      <c r="G13" s="434">
        <v>20937439.640000001</v>
      </c>
    </row>
    <row r="14" spans="1:7" ht="20" customHeight="1" x14ac:dyDescent="0.15">
      <c r="A14" s="10" t="s">
        <v>74</v>
      </c>
      <c r="B14" s="435">
        <v>3414</v>
      </c>
      <c r="C14" s="435">
        <v>11876</v>
      </c>
      <c r="D14" s="435">
        <v>766064</v>
      </c>
      <c r="E14" s="434">
        <v>105291.9</v>
      </c>
      <c r="F14" s="434">
        <v>13195400.960000001</v>
      </c>
      <c r="G14" s="434">
        <v>13757202.82</v>
      </c>
    </row>
    <row r="15" spans="1:7" ht="20" customHeight="1" x14ac:dyDescent="0.15">
      <c r="A15" s="10" t="s">
        <v>75</v>
      </c>
      <c r="B15" s="435">
        <v>3064</v>
      </c>
      <c r="C15" s="435">
        <v>134282</v>
      </c>
      <c r="D15" s="435">
        <v>1822015</v>
      </c>
      <c r="E15" s="434">
        <v>1727483.34</v>
      </c>
      <c r="F15" s="434">
        <v>12544623.210000001</v>
      </c>
      <c r="G15" s="434">
        <v>13846768.289999999</v>
      </c>
    </row>
    <row r="16" spans="1:7" ht="20" customHeight="1" x14ac:dyDescent="0.15">
      <c r="A16" s="10" t="s">
        <v>76</v>
      </c>
      <c r="B16" s="435">
        <v>7807</v>
      </c>
      <c r="C16" s="435">
        <v>140455</v>
      </c>
      <c r="D16" s="435">
        <v>2153030</v>
      </c>
      <c r="E16" s="434">
        <v>1150210.5</v>
      </c>
      <c r="F16" s="434">
        <v>27046016.100000001</v>
      </c>
      <c r="G16" s="434">
        <v>28741911.649999999</v>
      </c>
    </row>
    <row r="17" spans="1:7" ht="20" customHeight="1" x14ac:dyDescent="0.15">
      <c r="A17" s="626" t="s">
        <v>13</v>
      </c>
      <c r="B17" s="405">
        <f t="shared" ref="B17:G17" si="1">SUM(B13:B16)</f>
        <v>20751</v>
      </c>
      <c r="C17" s="405">
        <f t="shared" si="1"/>
        <v>608349</v>
      </c>
      <c r="D17" s="405">
        <f t="shared" si="1"/>
        <v>6281993</v>
      </c>
      <c r="E17" s="404">
        <f t="shared" si="1"/>
        <v>5353283.6399999997</v>
      </c>
      <c r="F17" s="404">
        <f t="shared" si="1"/>
        <v>71032397.610000014</v>
      </c>
      <c r="G17" s="404">
        <f t="shared" si="1"/>
        <v>77283322.400000006</v>
      </c>
    </row>
    <row r="18" spans="1:7" ht="20" customHeight="1" x14ac:dyDescent="0.15"/>
    <row r="19" spans="1:7" s="28" customFormat="1" ht="20" customHeight="1" x14ac:dyDescent="0.15">
      <c r="A19" s="630" t="s">
        <v>77</v>
      </c>
      <c r="B19" s="437"/>
      <c r="C19" s="437"/>
      <c r="D19" s="437"/>
      <c r="E19" s="437"/>
      <c r="F19" s="437"/>
    </row>
    <row r="20" spans="1:7" ht="20" customHeight="1" x14ac:dyDescent="0.15">
      <c r="A20" s="625" t="s">
        <v>67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0" customHeight="1" x14ac:dyDescent="0.15">
      <c r="A21" s="10" t="s">
        <v>78</v>
      </c>
      <c r="B21" s="435">
        <v>1325</v>
      </c>
      <c r="C21" s="435">
        <v>93212</v>
      </c>
      <c r="D21" s="435">
        <v>280368</v>
      </c>
      <c r="E21" s="434">
        <v>1124415.3999999999</v>
      </c>
      <c r="F21" s="434">
        <v>3651178.8</v>
      </c>
      <c r="G21" s="434">
        <v>5469723.8700000001</v>
      </c>
    </row>
    <row r="22" spans="1:7" ht="20" customHeight="1" x14ac:dyDescent="0.15">
      <c r="A22" s="10" t="s">
        <v>79</v>
      </c>
      <c r="B22" s="435">
        <v>3028</v>
      </c>
      <c r="C22" s="435">
        <v>99430</v>
      </c>
      <c r="D22" s="435">
        <v>1150057</v>
      </c>
      <c r="E22" s="434">
        <v>544122.25</v>
      </c>
      <c r="F22" s="434">
        <v>9415959.5899999999</v>
      </c>
      <c r="G22" s="434">
        <v>12673741.369999999</v>
      </c>
    </row>
    <row r="23" spans="1:7" ht="20" customHeight="1" x14ac:dyDescent="0.15">
      <c r="A23" s="10" t="s">
        <v>80</v>
      </c>
      <c r="B23" s="435">
        <v>4772</v>
      </c>
      <c r="C23" s="435">
        <v>559143</v>
      </c>
      <c r="D23" s="435">
        <v>798940</v>
      </c>
      <c r="E23" s="434">
        <v>4244821.83</v>
      </c>
      <c r="F23" s="434">
        <v>16474920.550000001</v>
      </c>
      <c r="G23" s="434">
        <v>17380146.940000001</v>
      </c>
    </row>
    <row r="24" spans="1:7" ht="20" customHeight="1" x14ac:dyDescent="0.15">
      <c r="A24" s="10" t="s">
        <v>81</v>
      </c>
      <c r="B24" s="435">
        <v>2877</v>
      </c>
      <c r="C24" s="435">
        <v>33921</v>
      </c>
      <c r="D24" s="435">
        <v>758986</v>
      </c>
      <c r="E24" s="434">
        <v>405685.97</v>
      </c>
      <c r="F24" s="434">
        <v>9391955.0800000001</v>
      </c>
      <c r="G24" s="434">
        <v>10290440.51</v>
      </c>
    </row>
    <row r="25" spans="1:7" ht="20" customHeight="1" x14ac:dyDescent="0.15">
      <c r="A25" s="626" t="s">
        <v>13</v>
      </c>
      <c r="B25" s="405">
        <f t="shared" ref="B25:G25" si="2">SUM(B21:B24)</f>
        <v>12002</v>
      </c>
      <c r="C25" s="405">
        <f t="shared" si="2"/>
        <v>785706</v>
      </c>
      <c r="D25" s="405">
        <f t="shared" si="2"/>
        <v>2988351</v>
      </c>
      <c r="E25" s="404">
        <f t="shared" si="2"/>
        <v>6319045.4500000002</v>
      </c>
      <c r="F25" s="404">
        <f t="shared" si="2"/>
        <v>38934014.020000003</v>
      </c>
      <c r="G25" s="404">
        <f t="shared" si="2"/>
        <v>45814052.689999998</v>
      </c>
    </row>
    <row r="26" spans="1:7" ht="20" customHeight="1" x14ac:dyDescent="0.15"/>
    <row r="27" spans="1:7" s="28" customFormat="1" ht="20" customHeight="1" x14ac:dyDescent="0.15">
      <c r="A27" s="631" t="s">
        <v>82</v>
      </c>
      <c r="B27" s="437"/>
      <c r="C27" s="437"/>
      <c r="D27" s="437"/>
      <c r="E27" s="437"/>
      <c r="F27" s="437"/>
    </row>
    <row r="28" spans="1:7" ht="20" customHeight="1" x14ac:dyDescent="0.15">
      <c r="A28" s="625" t="s">
        <v>67</v>
      </c>
      <c r="B28" s="624" t="s">
        <v>11</v>
      </c>
      <c r="C28" s="624" t="s">
        <v>2</v>
      </c>
      <c r="D28" s="624" t="s">
        <v>198</v>
      </c>
      <c r="E28" s="624" t="s">
        <v>1</v>
      </c>
      <c r="F28" s="624" t="s">
        <v>0</v>
      </c>
      <c r="G28" s="624" t="s">
        <v>10</v>
      </c>
    </row>
    <row r="29" spans="1:7" ht="20" customHeight="1" x14ac:dyDescent="0.15">
      <c r="A29" s="10" t="s">
        <v>204</v>
      </c>
      <c r="B29" s="435">
        <v>1062</v>
      </c>
      <c r="C29" s="435">
        <v>5931</v>
      </c>
      <c r="D29" s="435">
        <v>334388</v>
      </c>
      <c r="E29" s="434">
        <v>32889</v>
      </c>
      <c r="F29" s="434">
        <v>2432589.7599999998</v>
      </c>
      <c r="G29" s="434">
        <v>3061312.49</v>
      </c>
    </row>
    <row r="30" spans="1:7" ht="20" customHeight="1" x14ac:dyDescent="0.15">
      <c r="A30" s="10" t="s">
        <v>84</v>
      </c>
      <c r="B30" s="435">
        <v>120</v>
      </c>
      <c r="C30" s="435">
        <v>8037</v>
      </c>
      <c r="D30" s="435">
        <v>13460</v>
      </c>
      <c r="E30" s="434">
        <v>83423</v>
      </c>
      <c r="F30" s="434">
        <v>187489.06</v>
      </c>
      <c r="G30" s="434">
        <v>216722.06</v>
      </c>
    </row>
    <row r="31" spans="1:7" ht="20" customHeight="1" x14ac:dyDescent="0.15">
      <c r="A31" s="10" t="s">
        <v>85</v>
      </c>
      <c r="B31" s="435">
        <v>6</v>
      </c>
      <c r="C31" s="435">
        <v>148</v>
      </c>
      <c r="D31" s="435">
        <v>0</v>
      </c>
      <c r="E31" s="434">
        <v>740</v>
      </c>
      <c r="F31" s="434">
        <v>740</v>
      </c>
      <c r="G31" s="434">
        <v>10500</v>
      </c>
    </row>
    <row r="32" spans="1:7" ht="20" customHeight="1" x14ac:dyDescent="0.15">
      <c r="A32" s="10" t="s">
        <v>86</v>
      </c>
      <c r="B32" s="435">
        <v>627</v>
      </c>
      <c r="C32" s="435">
        <v>8619</v>
      </c>
      <c r="D32" s="435">
        <v>152185</v>
      </c>
      <c r="E32" s="434">
        <v>74140.2</v>
      </c>
      <c r="F32" s="434">
        <v>1085039.42</v>
      </c>
      <c r="G32" s="434">
        <v>1528478.94</v>
      </c>
    </row>
    <row r="33" spans="1:7" ht="20" customHeight="1" x14ac:dyDescent="0.15">
      <c r="A33" s="10" t="s">
        <v>87</v>
      </c>
      <c r="B33" s="435">
        <v>136</v>
      </c>
      <c r="C33" s="435">
        <v>1087</v>
      </c>
      <c r="D33" s="435">
        <v>30691</v>
      </c>
      <c r="E33" s="434">
        <v>10386</v>
      </c>
      <c r="F33" s="434">
        <v>84868.73</v>
      </c>
      <c r="G33" s="434">
        <v>107167.81</v>
      </c>
    </row>
    <row r="34" spans="1:7" ht="20" customHeight="1" x14ac:dyDescent="0.15">
      <c r="A34" s="10" t="s">
        <v>88</v>
      </c>
      <c r="B34" s="435">
        <v>524</v>
      </c>
      <c r="C34" s="435">
        <v>75061</v>
      </c>
      <c r="D34" s="435">
        <v>276792</v>
      </c>
      <c r="E34" s="434">
        <v>525156.1</v>
      </c>
      <c r="F34" s="434">
        <v>1562550.57</v>
      </c>
      <c r="G34" s="434">
        <v>2032369.23</v>
      </c>
    </row>
    <row r="35" spans="1:7" ht="20" customHeight="1" x14ac:dyDescent="0.15">
      <c r="A35" s="626" t="s">
        <v>13</v>
      </c>
      <c r="B35" s="405">
        <f t="shared" ref="B35:G35" si="3">SUM(B29:B34)</f>
        <v>2475</v>
      </c>
      <c r="C35" s="405">
        <f t="shared" si="3"/>
        <v>98883</v>
      </c>
      <c r="D35" s="405">
        <f t="shared" si="3"/>
        <v>807516</v>
      </c>
      <c r="E35" s="404">
        <f t="shared" si="3"/>
        <v>726734.3</v>
      </c>
      <c r="F35" s="404">
        <f t="shared" si="3"/>
        <v>5353277.54</v>
      </c>
      <c r="G35" s="404">
        <f t="shared" si="3"/>
        <v>6956550.5299999993</v>
      </c>
    </row>
    <row r="36" spans="1:7" ht="20" customHeight="1" x14ac:dyDescent="0.15"/>
    <row r="37" spans="1:7" s="28" customFormat="1" ht="20" customHeight="1" x14ac:dyDescent="0.15">
      <c r="A37" s="632" t="s">
        <v>89</v>
      </c>
      <c r="B37" s="437"/>
      <c r="C37" s="437"/>
      <c r="D37" s="437"/>
      <c r="E37" s="437"/>
      <c r="F37" s="437"/>
    </row>
    <row r="38" spans="1:7" ht="20" customHeight="1" x14ac:dyDescent="0.15">
      <c r="A38" s="625" t="s">
        <v>67</v>
      </c>
      <c r="B38" s="624" t="s">
        <v>11</v>
      </c>
      <c r="C38" s="624" t="s">
        <v>2</v>
      </c>
      <c r="D38" s="624" t="s">
        <v>198</v>
      </c>
      <c r="E38" s="624" t="s">
        <v>1</v>
      </c>
      <c r="F38" s="624" t="s">
        <v>0</v>
      </c>
      <c r="G38" s="624" t="s">
        <v>10</v>
      </c>
    </row>
    <row r="39" spans="1:7" ht="20" customHeight="1" x14ac:dyDescent="0.15">
      <c r="A39" s="10" t="s">
        <v>90</v>
      </c>
      <c r="B39" s="435">
        <v>45</v>
      </c>
      <c r="C39" s="435">
        <v>10324</v>
      </c>
      <c r="D39" s="435">
        <v>10737</v>
      </c>
      <c r="E39" s="434">
        <v>185741</v>
      </c>
      <c r="F39" s="434">
        <v>290930.43</v>
      </c>
      <c r="G39" s="434">
        <v>311134.17</v>
      </c>
    </row>
    <row r="40" spans="1:7" ht="20" customHeight="1" x14ac:dyDescent="0.15">
      <c r="A40" s="10" t="s">
        <v>91</v>
      </c>
      <c r="B40" s="435">
        <v>257</v>
      </c>
      <c r="C40" s="435">
        <v>12380</v>
      </c>
      <c r="D40" s="435">
        <v>57028</v>
      </c>
      <c r="E40" s="434">
        <v>86742.8</v>
      </c>
      <c r="F40" s="434">
        <v>554996.88</v>
      </c>
      <c r="G40" s="434">
        <v>843005.76</v>
      </c>
    </row>
    <row r="41" spans="1:7" ht="20" customHeight="1" x14ac:dyDescent="0.15">
      <c r="A41" s="626" t="s">
        <v>13</v>
      </c>
      <c r="B41" s="405">
        <f t="shared" ref="B41:G41" si="4">SUM(B39:B40)</f>
        <v>302</v>
      </c>
      <c r="C41" s="405">
        <f t="shared" si="4"/>
        <v>22704</v>
      </c>
      <c r="D41" s="405">
        <f t="shared" si="4"/>
        <v>67765</v>
      </c>
      <c r="E41" s="404">
        <f t="shared" si="4"/>
        <v>272483.8</v>
      </c>
      <c r="F41" s="404">
        <f t="shared" si="4"/>
        <v>845927.31</v>
      </c>
      <c r="G41" s="404">
        <f t="shared" si="4"/>
        <v>1154139.93</v>
      </c>
    </row>
    <row r="42" spans="1:7" ht="20" customHeight="1" thickBot="1" x14ac:dyDescent="0.2"/>
    <row r="43" spans="1:7" ht="20" customHeight="1" thickTop="1" thickBot="1" x14ac:dyDescent="0.2">
      <c r="A43" s="627" t="s">
        <v>53</v>
      </c>
      <c r="B43" s="622">
        <f t="shared" ref="B43:G43" si="5">B9+B17+B25+B35+B41</f>
        <v>51714</v>
      </c>
      <c r="C43" s="622">
        <f t="shared" si="5"/>
        <v>1909966</v>
      </c>
      <c r="D43" s="622">
        <f t="shared" si="5"/>
        <v>13956337</v>
      </c>
      <c r="E43" s="623">
        <f t="shared" si="5"/>
        <v>16525973.440000001</v>
      </c>
      <c r="F43" s="623">
        <f t="shared" si="5"/>
        <v>159324857.93000001</v>
      </c>
      <c r="G43" s="623">
        <f t="shared" si="5"/>
        <v>178998209.00000003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9">
    <tabColor theme="6" tint="0.39997558519241921"/>
    <pageSetUpPr fitToPage="1"/>
  </sheetPr>
  <dimension ref="A1:G48"/>
  <sheetViews>
    <sheetView zoomScaleNormal="100" workbookViewId="0">
      <selection sqref="A1:B1"/>
    </sheetView>
  </sheetViews>
  <sheetFormatPr baseColWidth="10" defaultColWidth="4.1640625" defaultRowHeight="13.5" customHeight="1" x14ac:dyDescent="0.15"/>
  <cols>
    <col min="1" max="1" width="18.6640625" style="27" customWidth="1"/>
    <col min="2" max="2" width="14.6640625" style="27" customWidth="1"/>
    <col min="3" max="4" width="11.16406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98" customFormat="1" ht="50" customHeight="1" x14ac:dyDescent="0.15">
      <c r="A1" s="683" t="s">
        <v>421</v>
      </c>
      <c r="B1" s="684"/>
      <c r="C1" s="673" t="s">
        <v>200</v>
      </c>
      <c r="D1" s="673"/>
      <c r="E1" s="673"/>
      <c r="F1" s="673"/>
      <c r="G1" s="673"/>
    </row>
    <row r="2" spans="1:7" ht="20" customHeight="1" x14ac:dyDescent="0.15"/>
    <row r="3" spans="1:7" s="28" customFormat="1" ht="20" customHeight="1" x14ac:dyDescent="0.15">
      <c r="A3" s="7" t="s">
        <v>68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4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9" t="s">
        <v>124</v>
      </c>
      <c r="B6" s="435">
        <v>68213</v>
      </c>
      <c r="C6" s="435">
        <v>4251952</v>
      </c>
      <c r="D6" s="435">
        <v>438839</v>
      </c>
      <c r="E6" s="434">
        <v>43088026.649999999</v>
      </c>
      <c r="F6" s="434">
        <v>166118989.41000003</v>
      </c>
      <c r="G6" s="434">
        <v>275833883.21000004</v>
      </c>
    </row>
    <row r="7" spans="1:7" ht="20" customHeight="1" x14ac:dyDescent="0.15">
      <c r="A7" s="9" t="s">
        <v>125</v>
      </c>
      <c r="B7" s="435">
        <v>18796</v>
      </c>
      <c r="C7" s="435">
        <v>436203</v>
      </c>
      <c r="D7" s="435">
        <v>510959</v>
      </c>
      <c r="E7" s="434">
        <v>4549176.79</v>
      </c>
      <c r="F7" s="434">
        <v>12159658.029999999</v>
      </c>
      <c r="G7" s="434">
        <v>13275009.369999997</v>
      </c>
    </row>
    <row r="8" spans="1:7" ht="20" customHeight="1" x14ac:dyDescent="0.15">
      <c r="A8" s="9" t="s">
        <v>126</v>
      </c>
      <c r="B8" s="435">
        <v>19010</v>
      </c>
      <c r="C8" s="435">
        <v>689646</v>
      </c>
      <c r="D8" s="435">
        <v>176772</v>
      </c>
      <c r="E8" s="434">
        <v>5480438.5499999998</v>
      </c>
      <c r="F8" s="434">
        <v>8943575.6999999993</v>
      </c>
      <c r="G8" s="434">
        <v>13299530.6</v>
      </c>
    </row>
    <row r="9" spans="1:7" ht="20" customHeight="1" x14ac:dyDescent="0.15">
      <c r="A9" s="9" t="s">
        <v>127</v>
      </c>
      <c r="B9" s="435">
        <v>24121</v>
      </c>
      <c r="C9" s="435">
        <v>843872</v>
      </c>
      <c r="D9" s="435">
        <v>536648</v>
      </c>
      <c r="E9" s="434">
        <v>8745351.0399999991</v>
      </c>
      <c r="F9" s="434">
        <v>18492630.90000001</v>
      </c>
      <c r="G9" s="434">
        <v>20496030.870000005</v>
      </c>
    </row>
    <row r="10" spans="1:7" ht="20" customHeight="1" x14ac:dyDescent="0.15">
      <c r="A10" s="4" t="s">
        <v>13</v>
      </c>
      <c r="B10" s="436">
        <f t="shared" ref="B10:G10" si="0">SUM(B6:B9)</f>
        <v>130140</v>
      </c>
      <c r="C10" s="436">
        <f t="shared" si="0"/>
        <v>6221673</v>
      </c>
      <c r="D10" s="436">
        <f t="shared" si="0"/>
        <v>1663218</v>
      </c>
      <c r="E10" s="15">
        <f t="shared" si="0"/>
        <v>61862993.029999994</v>
      </c>
      <c r="F10" s="15">
        <f t="shared" si="0"/>
        <v>205714854.04000002</v>
      </c>
      <c r="G10" s="15">
        <f t="shared" si="0"/>
        <v>322904454.05000007</v>
      </c>
    </row>
    <row r="11" spans="1:7" ht="20" customHeight="1" x14ac:dyDescent="0.15">
      <c r="A11" s="6"/>
      <c r="B11" s="6"/>
      <c r="C11" s="6"/>
      <c r="D11" s="6"/>
      <c r="E11" s="6"/>
      <c r="F11" s="6"/>
      <c r="G11" s="6"/>
    </row>
    <row r="12" spans="1:7" ht="20" customHeight="1" x14ac:dyDescent="0.15">
      <c r="A12" s="7" t="s">
        <v>69</v>
      </c>
      <c r="B12" s="7"/>
      <c r="C12" s="8"/>
      <c r="D12" s="8"/>
      <c r="E12" s="8"/>
      <c r="F12" s="8"/>
      <c r="G12" s="8"/>
    </row>
    <row r="13" spans="1:7" ht="20" customHeight="1" x14ac:dyDescent="0.15">
      <c r="A13" s="6"/>
      <c r="B13" s="6"/>
      <c r="C13" s="6"/>
      <c r="D13" s="6"/>
      <c r="E13" s="6"/>
      <c r="F13" s="6"/>
      <c r="G13" s="6"/>
    </row>
    <row r="14" spans="1:7" ht="20" customHeight="1" x14ac:dyDescent="0.15">
      <c r="A14" s="4" t="s">
        <v>201</v>
      </c>
      <c r="B14" s="4" t="s">
        <v>11</v>
      </c>
      <c r="C14" s="4" t="s">
        <v>2</v>
      </c>
      <c r="D14" s="4" t="s">
        <v>198</v>
      </c>
      <c r="E14" s="4" t="s">
        <v>1</v>
      </c>
      <c r="F14" s="4" t="s">
        <v>0</v>
      </c>
      <c r="G14" s="4" t="s">
        <v>10</v>
      </c>
    </row>
    <row r="15" spans="1:7" ht="20" customHeight="1" x14ac:dyDescent="0.15">
      <c r="A15" s="9" t="s">
        <v>190</v>
      </c>
      <c r="B15" s="435">
        <v>77854</v>
      </c>
      <c r="C15" s="435">
        <v>4986104</v>
      </c>
      <c r="D15" s="435">
        <v>1535734</v>
      </c>
      <c r="E15" s="434">
        <v>51557922.209999993</v>
      </c>
      <c r="F15" s="434">
        <v>99126219.950000033</v>
      </c>
      <c r="G15" s="434">
        <v>194314682.36999986</v>
      </c>
    </row>
    <row r="16" spans="1:7" ht="20" customHeight="1" x14ac:dyDescent="0.15">
      <c r="A16" s="9" t="s">
        <v>191</v>
      </c>
      <c r="B16" s="435">
        <v>83005</v>
      </c>
      <c r="C16" s="435">
        <v>4262170</v>
      </c>
      <c r="D16" s="435">
        <v>1689649</v>
      </c>
      <c r="E16" s="434">
        <v>38868466.850000001</v>
      </c>
      <c r="F16" s="434">
        <v>91750978.640000001</v>
      </c>
      <c r="G16" s="434">
        <v>144038858.83999991</v>
      </c>
    </row>
    <row r="17" spans="1:7" ht="20" customHeight="1" x14ac:dyDescent="0.15">
      <c r="A17" s="9" t="s">
        <v>128</v>
      </c>
      <c r="B17" s="435">
        <v>47531</v>
      </c>
      <c r="C17" s="435">
        <v>1610250</v>
      </c>
      <c r="D17" s="435">
        <v>786549</v>
      </c>
      <c r="E17" s="434">
        <v>13708257.179999998</v>
      </c>
      <c r="F17" s="434">
        <v>35153672.870000005</v>
      </c>
      <c r="G17" s="434">
        <v>42344487.530000001</v>
      </c>
    </row>
    <row r="18" spans="1:7" ht="20" customHeight="1" x14ac:dyDescent="0.15">
      <c r="A18" s="9" t="s">
        <v>129</v>
      </c>
      <c r="B18" s="435">
        <v>25698</v>
      </c>
      <c r="C18" s="435">
        <v>1445829</v>
      </c>
      <c r="D18" s="435">
        <v>243557</v>
      </c>
      <c r="E18" s="434">
        <v>10948246.1</v>
      </c>
      <c r="F18" s="434">
        <v>24348847.25</v>
      </c>
      <c r="G18" s="434">
        <v>55202953.480000012</v>
      </c>
    </row>
    <row r="19" spans="1:7" ht="20" customHeight="1" x14ac:dyDescent="0.15">
      <c r="A19" s="9" t="s">
        <v>130</v>
      </c>
      <c r="B19" s="435">
        <v>8288</v>
      </c>
      <c r="C19" s="435">
        <v>552458</v>
      </c>
      <c r="D19" s="435">
        <v>238785</v>
      </c>
      <c r="E19" s="434">
        <v>4728530.2799999993</v>
      </c>
      <c r="F19" s="434">
        <v>10368574.819999998</v>
      </c>
      <c r="G19" s="434">
        <v>14844358.690000001</v>
      </c>
    </row>
    <row r="20" spans="1:7" ht="20" customHeight="1" x14ac:dyDescent="0.15">
      <c r="A20" s="9" t="s">
        <v>131</v>
      </c>
      <c r="B20" s="435">
        <v>10676</v>
      </c>
      <c r="C20" s="435">
        <v>347524</v>
      </c>
      <c r="D20" s="435">
        <v>196640</v>
      </c>
      <c r="E20" s="434">
        <v>2333624.1</v>
      </c>
      <c r="F20" s="434">
        <v>4549227.9100000011</v>
      </c>
      <c r="G20" s="434">
        <v>6493401.209999999</v>
      </c>
    </row>
    <row r="21" spans="1:7" ht="20" customHeight="1" x14ac:dyDescent="0.15">
      <c r="A21" s="9" t="s">
        <v>132</v>
      </c>
      <c r="B21" s="435">
        <v>29572</v>
      </c>
      <c r="C21" s="435">
        <v>1309422</v>
      </c>
      <c r="D21" s="435">
        <v>599409</v>
      </c>
      <c r="E21" s="434">
        <v>12131971.370000001</v>
      </c>
      <c r="F21" s="434">
        <v>24109053.649999999</v>
      </c>
      <c r="G21" s="434">
        <v>36856782.910000004</v>
      </c>
    </row>
    <row r="22" spans="1:7" ht="20" customHeight="1" x14ac:dyDescent="0.15">
      <c r="A22" s="9" t="s">
        <v>133</v>
      </c>
      <c r="B22" s="435">
        <v>324441</v>
      </c>
      <c r="C22" s="435">
        <v>26959243</v>
      </c>
      <c r="D22" s="435">
        <v>2415406</v>
      </c>
      <c r="E22" s="434">
        <v>403892868.68000019</v>
      </c>
      <c r="F22" s="434">
        <v>756702026.23000026</v>
      </c>
      <c r="G22" s="434">
        <v>1023259440.0900003</v>
      </c>
    </row>
    <row r="23" spans="1:7" ht="20" customHeight="1" x14ac:dyDescent="0.15">
      <c r="A23" s="9" t="s">
        <v>251</v>
      </c>
      <c r="B23" s="435">
        <v>62821</v>
      </c>
      <c r="C23" s="435">
        <v>3419811</v>
      </c>
      <c r="D23" s="435">
        <v>738044</v>
      </c>
      <c r="E23" s="434">
        <v>39703847.820000008</v>
      </c>
      <c r="F23" s="434">
        <v>64527968.610000007</v>
      </c>
      <c r="G23" s="434">
        <v>73525095.25999999</v>
      </c>
    </row>
    <row r="24" spans="1:7" ht="20" customHeight="1" x14ac:dyDescent="0.15">
      <c r="A24" s="9" t="s">
        <v>134</v>
      </c>
      <c r="B24" s="435">
        <v>38312</v>
      </c>
      <c r="C24" s="435">
        <v>1420421</v>
      </c>
      <c r="D24" s="435">
        <v>530622</v>
      </c>
      <c r="E24" s="434">
        <v>12014589.699999999</v>
      </c>
      <c r="F24" s="434">
        <v>20960939.069999993</v>
      </c>
      <c r="G24" s="434">
        <v>25099265.239999991</v>
      </c>
    </row>
    <row r="25" spans="1:7" ht="20" customHeight="1" x14ac:dyDescent="0.15">
      <c r="A25" s="9" t="s">
        <v>135</v>
      </c>
      <c r="B25" s="435">
        <v>12166</v>
      </c>
      <c r="C25" s="435">
        <v>323191</v>
      </c>
      <c r="D25" s="435">
        <v>333763</v>
      </c>
      <c r="E25" s="434">
        <v>2726136</v>
      </c>
      <c r="F25" s="434">
        <v>8757603.7300000023</v>
      </c>
      <c r="G25" s="434">
        <v>10844315.920000004</v>
      </c>
    </row>
    <row r="26" spans="1:7" ht="20" customHeight="1" x14ac:dyDescent="0.15">
      <c r="A26" s="9" t="s">
        <v>136</v>
      </c>
      <c r="B26" s="435">
        <v>47709</v>
      </c>
      <c r="C26" s="435">
        <v>2429313</v>
      </c>
      <c r="D26" s="435">
        <v>473816</v>
      </c>
      <c r="E26" s="434">
        <v>19120375.650000002</v>
      </c>
      <c r="F26" s="434">
        <v>33216351.41</v>
      </c>
      <c r="G26" s="434">
        <v>44700807.109999999</v>
      </c>
    </row>
    <row r="27" spans="1:7" ht="20" customHeight="1" x14ac:dyDescent="0.15">
      <c r="A27" s="4" t="s">
        <v>13</v>
      </c>
      <c r="B27" s="436">
        <f t="shared" ref="B27:G27" si="1">SUM(B15:B26)</f>
        <v>768073</v>
      </c>
      <c r="C27" s="436">
        <f t="shared" si="1"/>
        <v>49065736</v>
      </c>
      <c r="D27" s="436">
        <f t="shared" si="1"/>
        <v>9781974</v>
      </c>
      <c r="E27" s="15">
        <f t="shared" si="1"/>
        <v>611734835.9400003</v>
      </c>
      <c r="F27" s="15">
        <f t="shared" si="1"/>
        <v>1173571464.1400003</v>
      </c>
      <c r="G27" s="15">
        <f t="shared" si="1"/>
        <v>1671524448.6500001</v>
      </c>
    </row>
    <row r="28" spans="1:7" ht="20" customHeight="1" x14ac:dyDescent="0.15">
      <c r="A28" s="6"/>
      <c r="B28" s="6"/>
      <c r="C28" s="6"/>
      <c r="D28" s="6"/>
      <c r="E28" s="6"/>
      <c r="F28" s="6"/>
      <c r="G28" s="6"/>
    </row>
    <row r="29" spans="1:7" ht="20" customHeight="1" x14ac:dyDescent="0.15">
      <c r="A29" s="7" t="s">
        <v>70</v>
      </c>
      <c r="B29" s="7"/>
      <c r="C29" s="8"/>
      <c r="D29" s="8"/>
      <c r="E29" s="8"/>
      <c r="F29" s="8"/>
      <c r="G29" s="8"/>
    </row>
    <row r="30" spans="1:7" ht="20" customHeight="1" x14ac:dyDescent="0.15">
      <c r="A30" s="6"/>
      <c r="B30" s="6"/>
      <c r="C30" s="6"/>
      <c r="D30" s="6"/>
      <c r="E30" s="6"/>
      <c r="F30" s="6"/>
      <c r="G30" s="6"/>
    </row>
    <row r="31" spans="1:7" ht="20" customHeight="1" x14ac:dyDescent="0.15">
      <c r="A31" s="4" t="s">
        <v>201</v>
      </c>
      <c r="B31" s="4" t="s">
        <v>11</v>
      </c>
      <c r="C31" s="4" t="s">
        <v>2</v>
      </c>
      <c r="D31" s="4" t="s">
        <v>198</v>
      </c>
      <c r="E31" s="4" t="s">
        <v>1</v>
      </c>
      <c r="F31" s="4" t="s">
        <v>0</v>
      </c>
      <c r="G31" s="4" t="s">
        <v>10</v>
      </c>
    </row>
    <row r="32" spans="1:7" ht="20" customHeight="1" x14ac:dyDescent="0.15">
      <c r="A32" s="9" t="s">
        <v>143</v>
      </c>
      <c r="B32" s="435">
        <v>35814</v>
      </c>
      <c r="C32" s="435">
        <v>1250505</v>
      </c>
      <c r="D32" s="435">
        <v>693012</v>
      </c>
      <c r="E32" s="434">
        <v>9516471.0999999996</v>
      </c>
      <c r="F32" s="434">
        <v>21570673.050000008</v>
      </c>
      <c r="G32" s="434">
        <v>26247545.260000005</v>
      </c>
    </row>
    <row r="33" spans="1:7" ht="20" customHeight="1" x14ac:dyDescent="0.15">
      <c r="A33" s="9" t="s">
        <v>144</v>
      </c>
      <c r="B33" s="435">
        <v>13053</v>
      </c>
      <c r="C33" s="435">
        <v>495444</v>
      </c>
      <c r="D33" s="435">
        <v>346080</v>
      </c>
      <c r="E33" s="434">
        <v>4034329.1599999997</v>
      </c>
      <c r="F33" s="434">
        <v>8845598.879999999</v>
      </c>
      <c r="G33" s="434">
        <v>10052126.949999999</v>
      </c>
    </row>
    <row r="34" spans="1:7" ht="20" customHeight="1" x14ac:dyDescent="0.15">
      <c r="A34" s="9" t="s">
        <v>145</v>
      </c>
      <c r="B34" s="435">
        <v>8010</v>
      </c>
      <c r="C34" s="435">
        <v>503309</v>
      </c>
      <c r="D34" s="435">
        <v>243809</v>
      </c>
      <c r="E34" s="434">
        <v>3771258.3599999994</v>
      </c>
      <c r="F34" s="434">
        <v>7734097.3599999985</v>
      </c>
      <c r="G34" s="434">
        <v>10931717.640000001</v>
      </c>
    </row>
    <row r="35" spans="1:7" ht="20" customHeight="1" x14ac:dyDescent="0.15">
      <c r="A35" s="9" t="s">
        <v>146</v>
      </c>
      <c r="B35" s="435">
        <v>43243</v>
      </c>
      <c r="C35" s="435">
        <v>1822335</v>
      </c>
      <c r="D35" s="435">
        <v>833555</v>
      </c>
      <c r="E35" s="434">
        <v>14120525.250000002</v>
      </c>
      <c r="F35" s="434">
        <v>35006370.56000001</v>
      </c>
      <c r="G35" s="434">
        <v>45196585.930000007</v>
      </c>
    </row>
    <row r="36" spans="1:7" ht="20" customHeight="1" x14ac:dyDescent="0.15">
      <c r="A36" s="9" t="s">
        <v>147</v>
      </c>
      <c r="B36" s="435">
        <v>26666</v>
      </c>
      <c r="C36" s="435">
        <v>1593451</v>
      </c>
      <c r="D36" s="435">
        <v>394039</v>
      </c>
      <c r="E36" s="434">
        <v>13845543.85</v>
      </c>
      <c r="F36" s="434">
        <v>27960324.990000002</v>
      </c>
      <c r="G36" s="434">
        <v>40888811.410000004</v>
      </c>
    </row>
    <row r="37" spans="1:7" ht="20" customHeight="1" x14ac:dyDescent="0.15">
      <c r="A37" s="9" t="s">
        <v>148</v>
      </c>
      <c r="B37" s="435">
        <v>182629</v>
      </c>
      <c r="C37" s="435">
        <v>12118493</v>
      </c>
      <c r="D37" s="435">
        <v>2104801</v>
      </c>
      <c r="E37" s="434">
        <v>173434045.06999999</v>
      </c>
      <c r="F37" s="434">
        <v>291415043.07000005</v>
      </c>
      <c r="G37" s="434">
        <v>552571310.96999979</v>
      </c>
    </row>
    <row r="38" spans="1:7" ht="20" customHeight="1" x14ac:dyDescent="0.15">
      <c r="A38" s="9" t="s">
        <v>149</v>
      </c>
      <c r="B38" s="435">
        <v>8799</v>
      </c>
      <c r="C38" s="435">
        <v>269071</v>
      </c>
      <c r="D38" s="435">
        <v>269824</v>
      </c>
      <c r="E38" s="434">
        <v>2750227.9699999997</v>
      </c>
      <c r="F38" s="434">
        <v>6508312.8400000008</v>
      </c>
      <c r="G38" s="434">
        <v>8571829.5899999999</v>
      </c>
    </row>
    <row r="39" spans="1:7" ht="20" customHeight="1" x14ac:dyDescent="0.15">
      <c r="A39" s="9" t="s">
        <v>150</v>
      </c>
      <c r="B39" s="435">
        <v>13404</v>
      </c>
      <c r="C39" s="435">
        <v>818087</v>
      </c>
      <c r="D39" s="435">
        <v>622803</v>
      </c>
      <c r="E39" s="434">
        <v>5809164.3100000005</v>
      </c>
      <c r="F39" s="434">
        <v>14353632.929999998</v>
      </c>
      <c r="G39" s="434">
        <v>18124466.259999998</v>
      </c>
    </row>
    <row r="40" spans="1:7" ht="20" customHeight="1" x14ac:dyDescent="0.15">
      <c r="A40" s="4" t="s">
        <v>13</v>
      </c>
      <c r="B40" s="436">
        <f t="shared" ref="B40:G40" si="2">SUM(B32:B39)</f>
        <v>331618</v>
      </c>
      <c r="C40" s="436">
        <f t="shared" si="2"/>
        <v>18870695</v>
      </c>
      <c r="D40" s="436">
        <f t="shared" si="2"/>
        <v>5507923</v>
      </c>
      <c r="E40" s="15">
        <f t="shared" si="2"/>
        <v>227281565.06999999</v>
      </c>
      <c r="F40" s="15">
        <f t="shared" si="2"/>
        <v>413394053.68000007</v>
      </c>
      <c r="G40" s="15">
        <f t="shared" si="2"/>
        <v>712584394.00999987</v>
      </c>
    </row>
    <row r="41" spans="1:7" ht="20" customHeight="1" x14ac:dyDescent="0.15">
      <c r="A41" s="6"/>
      <c r="B41" s="6"/>
      <c r="C41" s="6"/>
      <c r="D41" s="6"/>
      <c r="E41" s="6"/>
      <c r="F41" s="6"/>
      <c r="G41" s="6"/>
    </row>
    <row r="42" spans="1:7" ht="20" customHeight="1" x14ac:dyDescent="0.15">
      <c r="A42" s="7" t="s">
        <v>71</v>
      </c>
      <c r="B42" s="7"/>
      <c r="C42" s="8"/>
      <c r="D42" s="8"/>
      <c r="E42" s="8"/>
      <c r="F42" s="8"/>
      <c r="G42" s="8"/>
    </row>
    <row r="43" spans="1:7" ht="20" customHeight="1" x14ac:dyDescent="0.15">
      <c r="A43" s="17"/>
      <c r="B43" s="7"/>
      <c r="C43" s="8"/>
      <c r="D43" s="8"/>
      <c r="E43" s="8"/>
      <c r="F43" s="8"/>
      <c r="G43" s="8"/>
    </row>
    <row r="44" spans="1:7" ht="20" customHeight="1" x14ac:dyDescent="0.15">
      <c r="A44" s="12" t="s">
        <v>201</v>
      </c>
      <c r="B44" s="12" t="s">
        <v>11</v>
      </c>
      <c r="C44" s="12" t="s">
        <v>2</v>
      </c>
      <c r="D44" s="4" t="s">
        <v>198</v>
      </c>
      <c r="E44" s="12" t="s">
        <v>1</v>
      </c>
      <c r="F44" s="12" t="s">
        <v>0</v>
      </c>
      <c r="G44" s="12" t="s">
        <v>10</v>
      </c>
    </row>
    <row r="45" spans="1:7" ht="20" customHeight="1" x14ac:dyDescent="0.15">
      <c r="A45" s="13" t="s">
        <v>181</v>
      </c>
      <c r="B45" s="435">
        <v>11966</v>
      </c>
      <c r="C45" s="435">
        <v>462586</v>
      </c>
      <c r="D45" s="435">
        <v>244105</v>
      </c>
      <c r="E45" s="434">
        <v>3541190.28</v>
      </c>
      <c r="F45" s="434">
        <v>8142051.2199999988</v>
      </c>
      <c r="G45" s="434">
        <v>8610345.2200000007</v>
      </c>
    </row>
    <row r="46" spans="1:7" ht="20" customHeight="1" x14ac:dyDescent="0.15">
      <c r="A46" s="4" t="s">
        <v>13</v>
      </c>
      <c r="B46" s="436">
        <f t="shared" ref="B46:G46" si="3">SUM(B45)</f>
        <v>11966</v>
      </c>
      <c r="C46" s="436">
        <f t="shared" si="3"/>
        <v>462586</v>
      </c>
      <c r="D46" s="436">
        <f t="shared" si="3"/>
        <v>244105</v>
      </c>
      <c r="E46" s="15">
        <f t="shared" si="3"/>
        <v>3541190.28</v>
      </c>
      <c r="F46" s="15">
        <f t="shared" si="3"/>
        <v>8142051.2199999988</v>
      </c>
      <c r="G46" s="15">
        <f t="shared" si="3"/>
        <v>8610345.2200000007</v>
      </c>
    </row>
    <row r="47" spans="1:7" ht="20" customHeight="1" x14ac:dyDescent="0.15">
      <c r="A47" s="6"/>
      <c r="B47" s="6"/>
      <c r="C47" s="6"/>
      <c r="D47" s="6"/>
      <c r="E47" s="6"/>
      <c r="F47" s="6"/>
      <c r="G47" s="6"/>
    </row>
    <row r="48" spans="1:7" ht="20" customHeight="1" x14ac:dyDescent="0.15">
      <c r="A48" s="11" t="s">
        <v>53</v>
      </c>
      <c r="B48" s="436">
        <f t="shared" ref="B48:G48" si="4">B10+B27+B40+B46</f>
        <v>1241797</v>
      </c>
      <c r="C48" s="436">
        <f t="shared" si="4"/>
        <v>74620690</v>
      </c>
      <c r="D48" s="436">
        <f t="shared" si="4"/>
        <v>17197220</v>
      </c>
      <c r="E48" s="15">
        <f t="shared" si="4"/>
        <v>904420584.32000017</v>
      </c>
      <c r="F48" s="15">
        <f t="shared" si="4"/>
        <v>1800822423.0800004</v>
      </c>
      <c r="G48" s="15">
        <f t="shared" si="4"/>
        <v>2715623641.9299998</v>
      </c>
    </row>
  </sheetData>
  <mergeCells count="2">
    <mergeCell ref="A1:B1"/>
    <mergeCell ref="C1:G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0">
    <tabColor theme="6" tint="0.59999389629810485"/>
    <pageSetUpPr fitToPage="1"/>
  </sheetPr>
  <dimension ref="A1:G45"/>
  <sheetViews>
    <sheetView workbookViewId="0">
      <selection sqref="A1:B1"/>
    </sheetView>
  </sheetViews>
  <sheetFormatPr baseColWidth="10" defaultColWidth="4.1640625" defaultRowHeight="13.5" customHeight="1" x14ac:dyDescent="0.15"/>
  <cols>
    <col min="1" max="1" width="18.6640625" style="27" customWidth="1"/>
    <col min="2" max="2" width="14.6640625" style="27" customWidth="1"/>
    <col min="3" max="4" width="9.832031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98" customFormat="1" ht="50" customHeight="1" x14ac:dyDescent="0.15">
      <c r="A1" s="683" t="s">
        <v>420</v>
      </c>
      <c r="B1" s="684"/>
      <c r="C1" s="673" t="s">
        <v>200</v>
      </c>
      <c r="D1" s="673"/>
      <c r="E1" s="673"/>
      <c r="F1" s="673"/>
      <c r="G1" s="673"/>
    </row>
    <row r="2" spans="1:7" ht="21.75" customHeight="1" x14ac:dyDescent="0.15"/>
    <row r="3" spans="1:7" s="28" customFormat="1" ht="20" customHeight="1" x14ac:dyDescent="0.15">
      <c r="A3" s="7" t="s">
        <v>73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5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14" t="s">
        <v>107</v>
      </c>
      <c r="B6" s="435">
        <v>78404</v>
      </c>
      <c r="C6" s="435">
        <v>7077878</v>
      </c>
      <c r="D6" s="435">
        <v>969572</v>
      </c>
      <c r="E6" s="434">
        <v>86870804.599999994</v>
      </c>
      <c r="F6" s="434">
        <v>113562508.30999999</v>
      </c>
      <c r="G6" s="434">
        <v>187065982.43000004</v>
      </c>
    </row>
    <row r="7" spans="1:7" ht="20" customHeight="1" x14ac:dyDescent="0.15">
      <c r="A7" s="14" t="s">
        <v>108</v>
      </c>
      <c r="B7" s="435">
        <v>34623</v>
      </c>
      <c r="C7" s="435">
        <v>1736491</v>
      </c>
      <c r="D7" s="435">
        <v>321583</v>
      </c>
      <c r="E7" s="434">
        <v>17911360.989999998</v>
      </c>
      <c r="F7" s="434">
        <v>24396647.879999999</v>
      </c>
      <c r="G7" s="434">
        <v>73131464.620000035</v>
      </c>
    </row>
    <row r="8" spans="1:7" ht="20" customHeight="1" x14ac:dyDescent="0.15">
      <c r="A8" s="14" t="s">
        <v>109</v>
      </c>
      <c r="B8" s="435">
        <v>44601</v>
      </c>
      <c r="C8" s="435">
        <v>2192206</v>
      </c>
      <c r="D8" s="435">
        <v>570272</v>
      </c>
      <c r="E8" s="434">
        <v>15709836.770000001</v>
      </c>
      <c r="F8" s="434">
        <v>27279463.860000003</v>
      </c>
      <c r="G8" s="434">
        <v>39006650.809999995</v>
      </c>
    </row>
    <row r="9" spans="1:7" ht="20" customHeight="1" x14ac:dyDescent="0.15">
      <c r="A9" s="14" t="s">
        <v>110</v>
      </c>
      <c r="B9" s="435">
        <v>40846</v>
      </c>
      <c r="C9" s="435">
        <v>2570850</v>
      </c>
      <c r="D9" s="435">
        <v>514627</v>
      </c>
      <c r="E9" s="434">
        <v>22062915.010000002</v>
      </c>
      <c r="F9" s="434">
        <v>36484357.229999997</v>
      </c>
      <c r="G9" s="434">
        <v>134778358.91</v>
      </c>
    </row>
    <row r="10" spans="1:7" ht="20" customHeight="1" x14ac:dyDescent="0.15">
      <c r="A10" s="14" t="s">
        <v>111</v>
      </c>
      <c r="B10" s="435">
        <v>34004</v>
      </c>
      <c r="C10" s="435">
        <v>2089565</v>
      </c>
      <c r="D10" s="435">
        <v>431161</v>
      </c>
      <c r="E10" s="434">
        <v>20896031.220000003</v>
      </c>
      <c r="F10" s="434">
        <v>56869655.990000017</v>
      </c>
      <c r="G10" s="434">
        <v>71974763.840000004</v>
      </c>
    </row>
    <row r="11" spans="1:7" ht="20" customHeight="1" x14ac:dyDescent="0.15">
      <c r="A11" s="14" t="s">
        <v>112</v>
      </c>
      <c r="B11" s="435">
        <v>23488</v>
      </c>
      <c r="C11" s="435">
        <v>1023161</v>
      </c>
      <c r="D11" s="435">
        <v>363830</v>
      </c>
      <c r="E11" s="434">
        <v>8063722</v>
      </c>
      <c r="F11" s="434">
        <v>15758353.1</v>
      </c>
      <c r="G11" s="434">
        <v>23825606.299999993</v>
      </c>
    </row>
    <row r="12" spans="1:7" ht="20" customHeight="1" x14ac:dyDescent="0.15">
      <c r="A12" s="14" t="s">
        <v>113</v>
      </c>
      <c r="B12" s="435">
        <v>35340</v>
      </c>
      <c r="C12" s="435">
        <v>3461920</v>
      </c>
      <c r="D12" s="435">
        <v>955685</v>
      </c>
      <c r="E12" s="434">
        <v>40477748.25</v>
      </c>
      <c r="F12" s="434">
        <v>77505850.249999985</v>
      </c>
      <c r="G12" s="434">
        <v>87406146.950000003</v>
      </c>
    </row>
    <row r="13" spans="1:7" ht="20" customHeight="1" x14ac:dyDescent="0.15">
      <c r="A13" s="14" t="s">
        <v>114</v>
      </c>
      <c r="B13" s="435">
        <v>41377</v>
      </c>
      <c r="C13" s="435">
        <v>2387832</v>
      </c>
      <c r="D13" s="435">
        <v>530486</v>
      </c>
      <c r="E13" s="434">
        <v>21212383.609999999</v>
      </c>
      <c r="F13" s="434">
        <v>35092885.449999988</v>
      </c>
      <c r="G13" s="434">
        <v>57124691.800000012</v>
      </c>
    </row>
    <row r="14" spans="1:7" ht="20" customHeight="1" x14ac:dyDescent="0.15">
      <c r="A14" s="14" t="s">
        <v>115</v>
      </c>
      <c r="B14" s="435">
        <v>45444</v>
      </c>
      <c r="C14" s="435">
        <v>4466968</v>
      </c>
      <c r="D14" s="435">
        <v>981195</v>
      </c>
      <c r="E14" s="434">
        <v>52860319.979999997</v>
      </c>
      <c r="F14" s="434">
        <v>112343945.24000001</v>
      </c>
      <c r="G14" s="434">
        <v>121271492.85000001</v>
      </c>
    </row>
    <row r="15" spans="1:7" ht="20" customHeight="1" x14ac:dyDescent="0.15">
      <c r="A15" s="5" t="s">
        <v>13</v>
      </c>
      <c r="B15" s="436">
        <f t="shared" ref="B15:G15" si="0">SUM(B6:B14)</f>
        <v>378127</v>
      </c>
      <c r="C15" s="436">
        <f t="shared" si="0"/>
        <v>27006871</v>
      </c>
      <c r="D15" s="436">
        <f t="shared" si="0"/>
        <v>5638411</v>
      </c>
      <c r="E15" s="15">
        <f t="shared" si="0"/>
        <v>286065122.43000001</v>
      </c>
      <c r="F15" s="15">
        <f t="shared" si="0"/>
        <v>499293667.31</v>
      </c>
      <c r="G15" s="15">
        <f t="shared" si="0"/>
        <v>795585158.51000011</v>
      </c>
    </row>
    <row r="16" spans="1:7" ht="20" customHeight="1" x14ac:dyDescent="0.15">
      <c r="A16" s="6"/>
      <c r="B16" s="6"/>
      <c r="C16" s="6"/>
      <c r="D16" s="6"/>
      <c r="E16" s="6"/>
      <c r="F16" s="6"/>
      <c r="G16" s="6"/>
    </row>
    <row r="17" spans="1:7" ht="20" customHeight="1" x14ac:dyDescent="0.15">
      <c r="A17" s="439" t="s">
        <v>202</v>
      </c>
      <c r="B17" s="438"/>
      <c r="C17" s="8"/>
      <c r="D17" s="8"/>
      <c r="E17" s="8"/>
      <c r="F17" s="8"/>
      <c r="G17" s="8"/>
    </row>
    <row r="18" spans="1:7" ht="20" customHeight="1" x14ac:dyDescent="0.15">
      <c r="A18" s="6"/>
      <c r="B18" s="6"/>
      <c r="C18" s="6"/>
      <c r="D18" s="6"/>
      <c r="E18" s="6"/>
      <c r="F18" s="6"/>
      <c r="G18" s="6"/>
    </row>
    <row r="19" spans="1:7" ht="20" customHeight="1" x14ac:dyDescent="0.15">
      <c r="A19" s="5" t="s">
        <v>201</v>
      </c>
      <c r="B19" s="4" t="s">
        <v>11</v>
      </c>
      <c r="C19" s="4" t="s">
        <v>2</v>
      </c>
      <c r="D19" s="4" t="s">
        <v>198</v>
      </c>
      <c r="E19" s="4" t="s">
        <v>1</v>
      </c>
      <c r="F19" s="4" t="s">
        <v>0</v>
      </c>
      <c r="G19" s="4" t="s">
        <v>10</v>
      </c>
    </row>
    <row r="20" spans="1:7" ht="20" customHeight="1" x14ac:dyDescent="0.15">
      <c r="A20" s="14" t="s">
        <v>189</v>
      </c>
      <c r="B20" s="435">
        <v>21005</v>
      </c>
      <c r="C20" s="435">
        <v>494139</v>
      </c>
      <c r="D20" s="435">
        <v>215422</v>
      </c>
      <c r="E20" s="434">
        <v>3861289.04</v>
      </c>
      <c r="F20" s="434">
        <v>9932452.3300000038</v>
      </c>
      <c r="G20" s="434">
        <v>11288819.300000001</v>
      </c>
    </row>
    <row r="21" spans="1:7" ht="20" customHeight="1" x14ac:dyDescent="0.15">
      <c r="A21" s="14" t="s">
        <v>116</v>
      </c>
      <c r="B21" s="435">
        <v>19573</v>
      </c>
      <c r="C21" s="435">
        <v>947929</v>
      </c>
      <c r="D21" s="435">
        <v>216753</v>
      </c>
      <c r="E21" s="434">
        <v>7580561.4400000004</v>
      </c>
      <c r="F21" s="434">
        <v>22949328.799999993</v>
      </c>
      <c r="G21" s="434">
        <v>24949891.829999991</v>
      </c>
    </row>
    <row r="22" spans="1:7" ht="20" customHeight="1" x14ac:dyDescent="0.15">
      <c r="A22" s="14" t="s">
        <v>117</v>
      </c>
      <c r="B22" s="435">
        <v>28800</v>
      </c>
      <c r="C22" s="435">
        <v>1216112</v>
      </c>
      <c r="D22" s="435">
        <v>291712</v>
      </c>
      <c r="E22" s="434">
        <v>13052254.85</v>
      </c>
      <c r="F22" s="434">
        <v>16241313.400000002</v>
      </c>
      <c r="G22" s="434">
        <v>17228275.300000001</v>
      </c>
    </row>
    <row r="23" spans="1:7" ht="20" customHeight="1" x14ac:dyDescent="0.15">
      <c r="A23" s="14" t="s">
        <v>118</v>
      </c>
      <c r="B23" s="435">
        <v>50408</v>
      </c>
      <c r="C23" s="435">
        <v>2265121</v>
      </c>
      <c r="D23" s="435">
        <v>1039413</v>
      </c>
      <c r="E23" s="434">
        <v>25468398.039999999</v>
      </c>
      <c r="F23" s="434">
        <v>53411001.179999992</v>
      </c>
      <c r="G23" s="434">
        <v>92558405.509999961</v>
      </c>
    </row>
    <row r="24" spans="1:7" ht="20" customHeight="1" x14ac:dyDescent="0.15">
      <c r="A24" s="5" t="s">
        <v>13</v>
      </c>
      <c r="B24" s="436">
        <f t="shared" ref="B24:G24" si="1">SUM(B20:B23)</f>
        <v>119786</v>
      </c>
      <c r="C24" s="436">
        <f t="shared" si="1"/>
        <v>4923301</v>
      </c>
      <c r="D24" s="436">
        <f t="shared" si="1"/>
        <v>1763300</v>
      </c>
      <c r="E24" s="15">
        <f t="shared" si="1"/>
        <v>49962503.369999997</v>
      </c>
      <c r="F24" s="15">
        <f t="shared" si="1"/>
        <v>102534095.70999999</v>
      </c>
      <c r="G24" s="15">
        <f t="shared" si="1"/>
        <v>146025391.93999994</v>
      </c>
    </row>
    <row r="25" spans="1:7" ht="20" customHeight="1" x14ac:dyDescent="0.15">
      <c r="A25" s="6"/>
      <c r="B25" s="6"/>
      <c r="C25" s="6"/>
      <c r="D25" s="6"/>
      <c r="E25" s="6"/>
      <c r="F25" s="6"/>
      <c r="G25" s="6"/>
    </row>
    <row r="26" spans="1:7" ht="20" customHeight="1" x14ac:dyDescent="0.15">
      <c r="A26" s="439" t="s">
        <v>252</v>
      </c>
      <c r="B26" s="438"/>
      <c r="C26" s="8"/>
      <c r="D26" s="8"/>
      <c r="E26" s="8"/>
      <c r="F26" s="8"/>
      <c r="G26" s="8"/>
    </row>
    <row r="27" spans="1:7" ht="20" customHeight="1" x14ac:dyDescent="0.15">
      <c r="A27" s="6"/>
      <c r="B27" s="6"/>
      <c r="C27" s="6"/>
      <c r="D27" s="6"/>
      <c r="E27" s="6"/>
      <c r="F27" s="6"/>
      <c r="G27" s="6"/>
    </row>
    <row r="28" spans="1:7" ht="20" customHeight="1" x14ac:dyDescent="0.15">
      <c r="A28" s="5" t="s">
        <v>201</v>
      </c>
      <c r="B28" s="4" t="s">
        <v>11</v>
      </c>
      <c r="C28" s="4" t="s">
        <v>2</v>
      </c>
      <c r="D28" s="4" t="s">
        <v>198</v>
      </c>
      <c r="E28" s="4" t="s">
        <v>1</v>
      </c>
      <c r="F28" s="4" t="s">
        <v>0</v>
      </c>
      <c r="G28" s="4" t="s">
        <v>10</v>
      </c>
    </row>
    <row r="29" spans="1:7" ht="20" customHeight="1" x14ac:dyDescent="0.15">
      <c r="A29" s="14" t="s">
        <v>177</v>
      </c>
      <c r="B29" s="435">
        <v>34247</v>
      </c>
      <c r="C29" s="435">
        <v>1750348</v>
      </c>
      <c r="D29" s="435">
        <v>2502757</v>
      </c>
      <c r="E29" s="434">
        <v>21316511.399999995</v>
      </c>
      <c r="F29" s="434">
        <v>56813368.830000035</v>
      </c>
      <c r="G29" s="434">
        <v>66973344.229999989</v>
      </c>
    </row>
    <row r="30" spans="1:7" ht="20" customHeight="1" x14ac:dyDescent="0.15">
      <c r="A30" s="14" t="s">
        <v>178</v>
      </c>
      <c r="B30" s="435">
        <v>27053</v>
      </c>
      <c r="C30" s="435">
        <v>1503451</v>
      </c>
      <c r="D30" s="435">
        <v>1135247</v>
      </c>
      <c r="E30" s="434">
        <v>11732393.340000002</v>
      </c>
      <c r="F30" s="434">
        <v>35584812.100000001</v>
      </c>
      <c r="G30" s="434">
        <v>58116799</v>
      </c>
    </row>
    <row r="31" spans="1:7" ht="20" customHeight="1" x14ac:dyDescent="0.15">
      <c r="A31" s="5" t="s">
        <v>13</v>
      </c>
      <c r="B31" s="436">
        <f t="shared" ref="B31:G31" si="2">SUM(B29:B30)</f>
        <v>61300</v>
      </c>
      <c r="C31" s="436">
        <f t="shared" si="2"/>
        <v>3253799</v>
      </c>
      <c r="D31" s="436">
        <f t="shared" si="2"/>
        <v>3638004</v>
      </c>
      <c r="E31" s="15">
        <f t="shared" si="2"/>
        <v>33048904.739999995</v>
      </c>
      <c r="F31" s="15">
        <f t="shared" si="2"/>
        <v>92398180.930000037</v>
      </c>
      <c r="G31" s="15">
        <f t="shared" si="2"/>
        <v>125090143.22999999</v>
      </c>
    </row>
    <row r="32" spans="1:7" ht="20" customHeight="1" x14ac:dyDescent="0.15">
      <c r="A32" s="6"/>
      <c r="B32" s="6"/>
      <c r="C32" s="6"/>
      <c r="D32" s="6"/>
      <c r="E32" s="6"/>
      <c r="F32" s="6"/>
      <c r="G32" s="6"/>
    </row>
    <row r="33" spans="1:7" ht="20" customHeight="1" x14ac:dyDescent="0.15">
      <c r="A33" s="439" t="s">
        <v>76</v>
      </c>
      <c r="B33" s="438"/>
      <c r="C33" s="8"/>
      <c r="D33" s="8"/>
      <c r="E33" s="8"/>
      <c r="F33" s="8"/>
      <c r="G33" s="8"/>
    </row>
    <row r="34" spans="1:7" ht="20" customHeight="1" x14ac:dyDescent="0.15">
      <c r="A34" s="6"/>
      <c r="B34" s="6"/>
      <c r="C34" s="6"/>
      <c r="D34" s="6"/>
      <c r="E34" s="6"/>
      <c r="F34" s="6"/>
      <c r="G34" s="6"/>
    </row>
    <row r="35" spans="1:7" ht="20" customHeight="1" x14ac:dyDescent="0.15">
      <c r="A35" s="5" t="s">
        <v>201</v>
      </c>
      <c r="B35" s="4" t="s">
        <v>11</v>
      </c>
      <c r="C35" s="4" t="s">
        <v>2</v>
      </c>
      <c r="D35" s="4" t="s">
        <v>198</v>
      </c>
      <c r="E35" s="4" t="s">
        <v>1</v>
      </c>
      <c r="F35" s="4" t="s">
        <v>0</v>
      </c>
      <c r="G35" s="4" t="s">
        <v>10</v>
      </c>
    </row>
    <row r="36" spans="1:7" ht="20" customHeight="1" x14ac:dyDescent="0.15">
      <c r="A36" s="14" t="s">
        <v>182</v>
      </c>
      <c r="B36" s="435">
        <v>10434</v>
      </c>
      <c r="C36" s="435">
        <v>373652</v>
      </c>
      <c r="D36" s="435">
        <v>371039</v>
      </c>
      <c r="E36" s="434">
        <v>2889361.18</v>
      </c>
      <c r="F36" s="434">
        <v>11470569.780000003</v>
      </c>
      <c r="G36" s="434">
        <v>16387145.200000001</v>
      </c>
    </row>
    <row r="37" spans="1:7" ht="20" customHeight="1" x14ac:dyDescent="0.15">
      <c r="A37" s="14" t="s">
        <v>183</v>
      </c>
      <c r="B37" s="435">
        <v>58741</v>
      </c>
      <c r="C37" s="435">
        <v>3594154</v>
      </c>
      <c r="D37" s="435">
        <v>644883</v>
      </c>
      <c r="E37" s="434">
        <v>42416968.439999998</v>
      </c>
      <c r="F37" s="434">
        <v>83292598.610000014</v>
      </c>
      <c r="G37" s="434">
        <v>98891909.189999998</v>
      </c>
    </row>
    <row r="38" spans="1:7" ht="20" customHeight="1" x14ac:dyDescent="0.15">
      <c r="A38" s="14" t="s">
        <v>184</v>
      </c>
      <c r="B38" s="435">
        <v>6568</v>
      </c>
      <c r="C38" s="435">
        <v>328216</v>
      </c>
      <c r="D38" s="435">
        <v>92302</v>
      </c>
      <c r="E38" s="434">
        <v>2431594.6399999997</v>
      </c>
      <c r="F38" s="434">
        <v>5071814.2</v>
      </c>
      <c r="G38" s="434">
        <v>9083861.0399999991</v>
      </c>
    </row>
    <row r="39" spans="1:7" ht="20" customHeight="1" x14ac:dyDescent="0.15">
      <c r="A39" s="14" t="s">
        <v>185</v>
      </c>
      <c r="B39" s="435">
        <v>58308</v>
      </c>
      <c r="C39" s="435">
        <v>2639424</v>
      </c>
      <c r="D39" s="435">
        <v>1521593</v>
      </c>
      <c r="E39" s="434">
        <v>21500127.939999998</v>
      </c>
      <c r="F39" s="434">
        <v>49736740.240000002</v>
      </c>
      <c r="G39" s="434">
        <v>78831960.269999981</v>
      </c>
    </row>
    <row r="40" spans="1:7" ht="20" customHeight="1" x14ac:dyDescent="0.15">
      <c r="A40" s="14" t="s">
        <v>186</v>
      </c>
      <c r="B40" s="435">
        <v>70240</v>
      </c>
      <c r="C40" s="435">
        <v>4338386</v>
      </c>
      <c r="D40" s="435">
        <v>2041000</v>
      </c>
      <c r="E40" s="434">
        <v>57174846.199999996</v>
      </c>
      <c r="F40" s="434">
        <v>103385069.47999999</v>
      </c>
      <c r="G40" s="434">
        <v>136982058.43000001</v>
      </c>
    </row>
    <row r="41" spans="1:7" ht="20" customHeight="1" x14ac:dyDescent="0.15">
      <c r="A41" s="14" t="s">
        <v>187</v>
      </c>
      <c r="B41" s="435">
        <v>59289</v>
      </c>
      <c r="C41" s="435">
        <v>8646866</v>
      </c>
      <c r="D41" s="435">
        <v>1045782</v>
      </c>
      <c r="E41" s="434">
        <v>168612512.86000004</v>
      </c>
      <c r="F41" s="434">
        <v>322249394.48999983</v>
      </c>
      <c r="G41" s="434">
        <v>387596447.14999998</v>
      </c>
    </row>
    <row r="42" spans="1:7" ht="20" customHeight="1" x14ac:dyDescent="0.15">
      <c r="A42" s="14" t="s">
        <v>188</v>
      </c>
      <c r="B42" s="435">
        <v>57385</v>
      </c>
      <c r="C42" s="435">
        <v>3187161</v>
      </c>
      <c r="D42" s="435">
        <v>994284</v>
      </c>
      <c r="E42" s="434">
        <v>26437930.370000001</v>
      </c>
      <c r="F42" s="434">
        <v>44761540.849999994</v>
      </c>
      <c r="G42" s="434">
        <v>56785628.290000014</v>
      </c>
    </row>
    <row r="43" spans="1:7" ht="20" customHeight="1" x14ac:dyDescent="0.15">
      <c r="A43" s="5" t="s">
        <v>13</v>
      </c>
      <c r="B43" s="436">
        <f t="shared" ref="B43:G43" si="3">SUM(B36:B42)</f>
        <v>320965</v>
      </c>
      <c r="C43" s="436">
        <f t="shared" si="3"/>
        <v>23107859</v>
      </c>
      <c r="D43" s="436">
        <f t="shared" si="3"/>
        <v>6710883</v>
      </c>
      <c r="E43" s="15">
        <f t="shared" si="3"/>
        <v>321463341.63</v>
      </c>
      <c r="F43" s="15">
        <f t="shared" si="3"/>
        <v>619967727.64999986</v>
      </c>
      <c r="G43" s="15">
        <f t="shared" si="3"/>
        <v>784559009.56999993</v>
      </c>
    </row>
    <row r="44" spans="1:7" ht="20" customHeight="1" x14ac:dyDescent="0.15">
      <c r="A44" s="6"/>
      <c r="B44" s="6"/>
      <c r="C44" s="6"/>
      <c r="D44" s="6"/>
      <c r="E44" s="6"/>
      <c r="F44" s="6"/>
      <c r="G44" s="6"/>
    </row>
    <row r="45" spans="1:7" ht="20" customHeight="1" x14ac:dyDescent="0.15">
      <c r="A45" s="11" t="s">
        <v>53</v>
      </c>
      <c r="B45" s="436">
        <f t="shared" ref="B45:G45" si="4">B15+B24+B31+B43</f>
        <v>880178</v>
      </c>
      <c r="C45" s="436">
        <f t="shared" si="4"/>
        <v>58291830</v>
      </c>
      <c r="D45" s="436">
        <f t="shared" si="4"/>
        <v>17750598</v>
      </c>
      <c r="E45" s="15">
        <f t="shared" si="4"/>
        <v>690539872.17000008</v>
      </c>
      <c r="F45" s="15">
        <f t="shared" si="4"/>
        <v>1314193671.5999999</v>
      </c>
      <c r="G45" s="15">
        <f t="shared" si="4"/>
        <v>1851259703.25</v>
      </c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1">
    <tabColor theme="6" tint="0.59999389629810485"/>
    <pageSetUpPr fitToPage="1"/>
  </sheetPr>
  <dimension ref="A1:G45"/>
  <sheetViews>
    <sheetView workbookViewId="0">
      <selection sqref="A1:B1"/>
    </sheetView>
  </sheetViews>
  <sheetFormatPr baseColWidth="10" defaultColWidth="4.1640625" defaultRowHeight="13.5" customHeight="1" x14ac:dyDescent="0.15"/>
  <cols>
    <col min="1" max="1" width="18.6640625" style="27" customWidth="1"/>
    <col min="2" max="2" width="14.6640625" style="27" customWidth="1"/>
    <col min="3" max="4" width="9.832031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98" customFormat="1" ht="50" customHeight="1" x14ac:dyDescent="0.15">
      <c r="A1" s="683" t="s">
        <v>422</v>
      </c>
      <c r="B1" s="684"/>
      <c r="C1" s="673" t="s">
        <v>200</v>
      </c>
      <c r="D1" s="673"/>
      <c r="E1" s="673"/>
      <c r="F1" s="673"/>
      <c r="G1" s="673"/>
    </row>
    <row r="2" spans="1:7" ht="21.75" customHeight="1" x14ac:dyDescent="0.15"/>
    <row r="3" spans="1:7" s="28" customFormat="1" ht="20" customHeight="1" x14ac:dyDescent="0.15">
      <c r="A3" s="7" t="s">
        <v>78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4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9" t="s">
        <v>119</v>
      </c>
      <c r="B6" s="435">
        <v>20293</v>
      </c>
      <c r="C6" s="435">
        <v>849878</v>
      </c>
      <c r="D6" s="435">
        <v>321405</v>
      </c>
      <c r="E6" s="434">
        <v>8915521.3999999985</v>
      </c>
      <c r="F6" s="434">
        <v>18314812.18</v>
      </c>
      <c r="G6" s="434">
        <v>55142626.109999999</v>
      </c>
    </row>
    <row r="7" spans="1:7" ht="20" customHeight="1" x14ac:dyDescent="0.15">
      <c r="A7" s="9" t="s">
        <v>120</v>
      </c>
      <c r="B7" s="435">
        <v>41810</v>
      </c>
      <c r="C7" s="435">
        <v>1025516</v>
      </c>
      <c r="D7" s="435">
        <v>313188</v>
      </c>
      <c r="E7" s="434">
        <v>7385444.3499999987</v>
      </c>
      <c r="F7" s="434">
        <v>13148208.419999994</v>
      </c>
      <c r="G7" s="434">
        <v>22484979.410000004</v>
      </c>
    </row>
    <row r="8" spans="1:7" ht="20" customHeight="1" x14ac:dyDescent="0.15">
      <c r="A8" s="9" t="s">
        <v>121</v>
      </c>
      <c r="B8" s="435">
        <v>6399</v>
      </c>
      <c r="C8" s="435">
        <v>180848</v>
      </c>
      <c r="D8" s="435">
        <v>52291</v>
      </c>
      <c r="E8" s="434">
        <v>1606144.94</v>
      </c>
      <c r="F8" s="434">
        <v>2062445.6500000001</v>
      </c>
      <c r="G8" s="434">
        <v>2889556.54</v>
      </c>
    </row>
    <row r="9" spans="1:7" ht="20" customHeight="1" x14ac:dyDescent="0.15">
      <c r="A9" s="9" t="s">
        <v>122</v>
      </c>
      <c r="B9" s="435">
        <v>460443</v>
      </c>
      <c r="C9" s="435">
        <v>25305841</v>
      </c>
      <c r="D9" s="435">
        <v>2302873</v>
      </c>
      <c r="E9" s="434">
        <v>339170749.54000002</v>
      </c>
      <c r="F9" s="434">
        <v>417384792.62999994</v>
      </c>
      <c r="G9" s="434">
        <v>432756810.05000007</v>
      </c>
    </row>
    <row r="10" spans="1:7" ht="20" customHeight="1" x14ac:dyDescent="0.15">
      <c r="A10" s="9" t="s">
        <v>123</v>
      </c>
      <c r="B10" s="435">
        <v>21175</v>
      </c>
      <c r="C10" s="435">
        <v>726555</v>
      </c>
      <c r="D10" s="435">
        <v>265833</v>
      </c>
      <c r="E10" s="434">
        <v>6077946.8899999997</v>
      </c>
      <c r="F10" s="434">
        <v>10810385.080000002</v>
      </c>
      <c r="G10" s="434">
        <v>16146126.530000001</v>
      </c>
    </row>
    <row r="11" spans="1:7" ht="20" customHeight="1" x14ac:dyDescent="0.15">
      <c r="A11" s="4" t="s">
        <v>13</v>
      </c>
      <c r="B11" s="436">
        <f t="shared" ref="B11:G11" si="0">SUM(B6:B10)</f>
        <v>550120</v>
      </c>
      <c r="C11" s="436">
        <f t="shared" si="0"/>
        <v>28088638</v>
      </c>
      <c r="D11" s="436">
        <f t="shared" si="0"/>
        <v>3255590</v>
      </c>
      <c r="E11" s="15">
        <f t="shared" si="0"/>
        <v>363155807.12</v>
      </c>
      <c r="F11" s="15">
        <f t="shared" si="0"/>
        <v>461720643.95999992</v>
      </c>
      <c r="G11" s="15">
        <f t="shared" si="0"/>
        <v>529420098.6400001</v>
      </c>
    </row>
    <row r="12" spans="1:7" ht="20" customHeight="1" x14ac:dyDescent="0.15">
      <c r="A12" s="6"/>
      <c r="B12" s="6"/>
      <c r="C12" s="6"/>
      <c r="D12" s="6"/>
      <c r="E12" s="6"/>
      <c r="F12" s="6"/>
      <c r="G12" s="6"/>
    </row>
    <row r="13" spans="1:7" ht="20" customHeight="1" x14ac:dyDescent="0.15">
      <c r="A13" s="439" t="s">
        <v>79</v>
      </c>
      <c r="B13" s="7"/>
      <c r="C13" s="8"/>
      <c r="D13" s="8"/>
      <c r="E13" s="8"/>
      <c r="F13" s="8"/>
      <c r="G13" s="8"/>
    </row>
    <row r="14" spans="1:7" ht="20" customHeight="1" x14ac:dyDescent="0.15">
      <c r="A14" s="6"/>
      <c r="B14" s="6"/>
      <c r="C14" s="6"/>
      <c r="D14" s="6"/>
      <c r="E14" s="6"/>
      <c r="F14" s="6"/>
      <c r="G14" s="6"/>
    </row>
    <row r="15" spans="1:7" ht="20" customHeight="1" x14ac:dyDescent="0.15">
      <c r="A15" s="4" t="s">
        <v>201</v>
      </c>
      <c r="B15" s="4" t="s">
        <v>11</v>
      </c>
      <c r="C15" s="4" t="s">
        <v>2</v>
      </c>
      <c r="D15" s="4" t="s">
        <v>198</v>
      </c>
      <c r="E15" s="4" t="s">
        <v>1</v>
      </c>
      <c r="F15" s="4" t="s">
        <v>0</v>
      </c>
      <c r="G15" s="4" t="s">
        <v>10</v>
      </c>
    </row>
    <row r="16" spans="1:7" ht="20" customHeight="1" x14ac:dyDescent="0.15">
      <c r="A16" s="9" t="s">
        <v>137</v>
      </c>
      <c r="B16" s="435">
        <v>45236</v>
      </c>
      <c r="C16" s="435">
        <v>1897121</v>
      </c>
      <c r="D16" s="435">
        <v>855802</v>
      </c>
      <c r="E16" s="434">
        <v>17828662.16</v>
      </c>
      <c r="F16" s="434">
        <v>35252672.269999988</v>
      </c>
      <c r="G16" s="434">
        <v>49981303.93999999</v>
      </c>
    </row>
    <row r="17" spans="1:7" ht="20" customHeight="1" x14ac:dyDescent="0.15">
      <c r="A17" s="9" t="s">
        <v>138</v>
      </c>
      <c r="B17" s="435">
        <v>28232</v>
      </c>
      <c r="C17" s="435">
        <v>907308</v>
      </c>
      <c r="D17" s="435">
        <v>546792</v>
      </c>
      <c r="E17" s="434">
        <v>7167496.3099999996</v>
      </c>
      <c r="F17" s="434">
        <v>13982236.74</v>
      </c>
      <c r="G17" s="434">
        <v>19043124.550000001</v>
      </c>
    </row>
    <row r="18" spans="1:7" ht="20" customHeight="1" x14ac:dyDescent="0.15">
      <c r="A18" s="9" t="s">
        <v>253</v>
      </c>
      <c r="B18" s="435">
        <v>20913</v>
      </c>
      <c r="C18" s="435">
        <v>689994</v>
      </c>
      <c r="D18" s="435">
        <v>386071</v>
      </c>
      <c r="E18" s="434">
        <v>5327784.6000000006</v>
      </c>
      <c r="F18" s="434">
        <v>9822281.7599999998</v>
      </c>
      <c r="G18" s="434">
        <v>14925995.250000004</v>
      </c>
    </row>
    <row r="19" spans="1:7" ht="20" customHeight="1" x14ac:dyDescent="0.15">
      <c r="A19" s="9" t="s">
        <v>139</v>
      </c>
      <c r="B19" s="435">
        <v>28927</v>
      </c>
      <c r="C19" s="435">
        <v>1324188</v>
      </c>
      <c r="D19" s="435">
        <v>788257</v>
      </c>
      <c r="E19" s="434">
        <v>13591522.569999998</v>
      </c>
      <c r="F19" s="434">
        <v>24937263.679999996</v>
      </c>
      <c r="G19" s="434">
        <v>41166613.840000004</v>
      </c>
    </row>
    <row r="20" spans="1:7" ht="20" customHeight="1" x14ac:dyDescent="0.15">
      <c r="A20" s="9" t="s">
        <v>140</v>
      </c>
      <c r="B20" s="435">
        <v>31035</v>
      </c>
      <c r="C20" s="435">
        <v>1369115</v>
      </c>
      <c r="D20" s="435">
        <v>611740</v>
      </c>
      <c r="E20" s="434">
        <v>12160350.68</v>
      </c>
      <c r="F20" s="434">
        <v>22992931.5</v>
      </c>
      <c r="G20" s="434">
        <v>30556485.649999999</v>
      </c>
    </row>
    <row r="21" spans="1:7" ht="20" customHeight="1" x14ac:dyDescent="0.15">
      <c r="A21" s="4" t="s">
        <v>13</v>
      </c>
      <c r="B21" s="436">
        <f t="shared" ref="B21:G21" si="1">SUM(B16:B20)</f>
        <v>154343</v>
      </c>
      <c r="C21" s="436">
        <f t="shared" si="1"/>
        <v>6187726</v>
      </c>
      <c r="D21" s="436">
        <f t="shared" si="1"/>
        <v>3188662</v>
      </c>
      <c r="E21" s="15">
        <f t="shared" si="1"/>
        <v>56075816.32</v>
      </c>
      <c r="F21" s="15">
        <f t="shared" si="1"/>
        <v>106987385.94999999</v>
      </c>
      <c r="G21" s="15">
        <f t="shared" si="1"/>
        <v>155673523.22999999</v>
      </c>
    </row>
    <row r="22" spans="1:7" ht="20" customHeight="1" x14ac:dyDescent="0.15">
      <c r="A22" s="6"/>
      <c r="B22" s="6"/>
      <c r="C22" s="6"/>
      <c r="D22" s="6"/>
      <c r="E22" s="6"/>
      <c r="F22" s="6"/>
      <c r="G22" s="6"/>
    </row>
    <row r="23" spans="1:7" ht="20" customHeight="1" x14ac:dyDescent="0.15">
      <c r="A23" s="439" t="s">
        <v>80</v>
      </c>
      <c r="B23" s="7"/>
      <c r="C23" s="8"/>
      <c r="D23" s="8"/>
      <c r="E23" s="8"/>
      <c r="F23" s="8"/>
      <c r="G23" s="8"/>
    </row>
    <row r="24" spans="1:7" ht="20" customHeight="1" x14ac:dyDescent="0.15">
      <c r="A24" s="6"/>
      <c r="B24" s="6"/>
      <c r="C24" s="6"/>
      <c r="D24" s="6"/>
      <c r="E24" s="6"/>
      <c r="F24" s="6"/>
      <c r="G24" s="6"/>
    </row>
    <row r="25" spans="1:7" ht="20" customHeight="1" x14ac:dyDescent="0.15">
      <c r="A25" s="4" t="s">
        <v>201</v>
      </c>
      <c r="B25" s="4" t="s">
        <v>11</v>
      </c>
      <c r="C25" s="4" t="s">
        <v>2</v>
      </c>
      <c r="D25" s="4" t="s">
        <v>198</v>
      </c>
      <c r="E25" s="4" t="s">
        <v>1</v>
      </c>
      <c r="F25" s="4" t="s">
        <v>0</v>
      </c>
      <c r="G25" s="4" t="s">
        <v>10</v>
      </c>
    </row>
    <row r="26" spans="1:7" ht="20" customHeight="1" x14ac:dyDescent="0.15">
      <c r="A26" s="9" t="s">
        <v>167</v>
      </c>
      <c r="B26" s="435">
        <v>26660</v>
      </c>
      <c r="C26" s="435">
        <v>1065923</v>
      </c>
      <c r="D26" s="435">
        <v>362384</v>
      </c>
      <c r="E26" s="434">
        <v>8476169.1900000032</v>
      </c>
      <c r="F26" s="434">
        <v>15400822.340000002</v>
      </c>
      <c r="G26" s="434">
        <v>21385345.570000004</v>
      </c>
    </row>
    <row r="27" spans="1:7" ht="20" customHeight="1" x14ac:dyDescent="0.15">
      <c r="A27" s="9" t="s">
        <v>168</v>
      </c>
      <c r="B27" s="435">
        <v>102042</v>
      </c>
      <c r="C27" s="435">
        <v>7126322</v>
      </c>
      <c r="D27" s="435">
        <v>1067286</v>
      </c>
      <c r="E27" s="434">
        <v>96777311.98999995</v>
      </c>
      <c r="F27" s="434">
        <v>143440927.64999992</v>
      </c>
      <c r="G27" s="434">
        <v>292098557.97999984</v>
      </c>
    </row>
    <row r="28" spans="1:7" ht="20" customHeight="1" x14ac:dyDescent="0.15">
      <c r="A28" s="9" t="s">
        <v>169</v>
      </c>
      <c r="B28" s="435">
        <v>27392</v>
      </c>
      <c r="C28" s="435">
        <v>956314</v>
      </c>
      <c r="D28" s="435">
        <v>308848</v>
      </c>
      <c r="E28" s="434">
        <v>7801116.6800000006</v>
      </c>
      <c r="F28" s="434">
        <v>17944500.219999999</v>
      </c>
      <c r="G28" s="434">
        <v>22288120.810000002</v>
      </c>
    </row>
    <row r="29" spans="1:7" ht="20" customHeight="1" x14ac:dyDescent="0.15">
      <c r="A29" s="9" t="s">
        <v>170</v>
      </c>
      <c r="B29" s="435">
        <v>26729</v>
      </c>
      <c r="C29" s="435">
        <v>1813234</v>
      </c>
      <c r="D29" s="435">
        <v>461852</v>
      </c>
      <c r="E29" s="434">
        <v>15674529.84</v>
      </c>
      <c r="F29" s="434">
        <v>28443781.639999997</v>
      </c>
      <c r="G29" s="434">
        <v>33943146.510000005</v>
      </c>
    </row>
    <row r="30" spans="1:7" ht="20" customHeight="1" x14ac:dyDescent="0.15">
      <c r="A30" s="9" t="s">
        <v>171</v>
      </c>
      <c r="B30" s="435">
        <v>25048</v>
      </c>
      <c r="C30" s="435">
        <v>2020402</v>
      </c>
      <c r="D30" s="435">
        <v>741006</v>
      </c>
      <c r="E30" s="434">
        <v>26247690.079999991</v>
      </c>
      <c r="F30" s="434">
        <v>50150429.950000003</v>
      </c>
      <c r="G30" s="434">
        <v>56163454.86999999</v>
      </c>
    </row>
    <row r="31" spans="1:7" ht="20" customHeight="1" x14ac:dyDescent="0.15">
      <c r="A31" s="9" t="s">
        <v>172</v>
      </c>
      <c r="B31" s="435">
        <v>11490</v>
      </c>
      <c r="C31" s="435">
        <v>628039</v>
      </c>
      <c r="D31" s="435">
        <v>248537</v>
      </c>
      <c r="E31" s="434">
        <v>4621920.04</v>
      </c>
      <c r="F31" s="434">
        <v>11100430.659999998</v>
      </c>
      <c r="G31" s="434">
        <v>13592028.049999995</v>
      </c>
    </row>
    <row r="32" spans="1:7" ht="20" customHeight="1" x14ac:dyDescent="0.15">
      <c r="A32" s="9" t="s">
        <v>173</v>
      </c>
      <c r="B32" s="435">
        <v>40015</v>
      </c>
      <c r="C32" s="435">
        <v>1930155</v>
      </c>
      <c r="D32" s="435">
        <v>464355</v>
      </c>
      <c r="E32" s="434">
        <v>16475072.58</v>
      </c>
      <c r="F32" s="434">
        <v>26319719.809999995</v>
      </c>
      <c r="G32" s="434">
        <v>36710585.079999998</v>
      </c>
    </row>
    <row r="33" spans="1:7" ht="20" customHeight="1" x14ac:dyDescent="0.15">
      <c r="A33" s="9" t="s">
        <v>174</v>
      </c>
      <c r="B33" s="435">
        <v>17308</v>
      </c>
      <c r="C33" s="435">
        <v>738595</v>
      </c>
      <c r="D33" s="435">
        <v>306777</v>
      </c>
      <c r="E33" s="434">
        <v>6956246.2599999998</v>
      </c>
      <c r="F33" s="434">
        <v>11458310.889999999</v>
      </c>
      <c r="G33" s="434">
        <v>15352300.959999995</v>
      </c>
    </row>
    <row r="34" spans="1:7" ht="20" customHeight="1" x14ac:dyDescent="0.15">
      <c r="A34" s="9" t="s">
        <v>175</v>
      </c>
      <c r="B34" s="435">
        <v>26073</v>
      </c>
      <c r="C34" s="435">
        <v>967571</v>
      </c>
      <c r="D34" s="435">
        <v>91567</v>
      </c>
      <c r="E34" s="434">
        <v>6689233.6900000004</v>
      </c>
      <c r="F34" s="434">
        <v>9671546.5600000005</v>
      </c>
      <c r="G34" s="434">
        <v>13799820.580000002</v>
      </c>
    </row>
    <row r="35" spans="1:7" ht="20" customHeight="1" x14ac:dyDescent="0.15">
      <c r="A35" s="9" t="s">
        <v>176</v>
      </c>
      <c r="B35" s="435">
        <v>29191</v>
      </c>
      <c r="C35" s="435">
        <v>978389</v>
      </c>
      <c r="D35" s="435">
        <v>200460</v>
      </c>
      <c r="E35" s="434">
        <v>7626141.5699999994</v>
      </c>
      <c r="F35" s="434">
        <v>15069107.319999998</v>
      </c>
      <c r="G35" s="434">
        <v>20932607.670000002</v>
      </c>
    </row>
    <row r="36" spans="1:7" ht="20" customHeight="1" x14ac:dyDescent="0.15">
      <c r="A36" s="4" t="s">
        <v>13</v>
      </c>
      <c r="B36" s="436">
        <f t="shared" ref="B36:G36" si="2">SUM(B26:B35)</f>
        <v>331948</v>
      </c>
      <c r="C36" s="436">
        <f t="shared" si="2"/>
        <v>18224944</v>
      </c>
      <c r="D36" s="436">
        <f t="shared" si="2"/>
        <v>4253072</v>
      </c>
      <c r="E36" s="15">
        <f t="shared" si="2"/>
        <v>197345431.91999993</v>
      </c>
      <c r="F36" s="15">
        <f t="shared" si="2"/>
        <v>328999577.03999984</v>
      </c>
      <c r="G36" s="15">
        <f t="shared" si="2"/>
        <v>526265968.0799998</v>
      </c>
    </row>
    <row r="37" spans="1:7" ht="20" customHeight="1" x14ac:dyDescent="0.15">
      <c r="A37" s="6"/>
      <c r="B37" s="6"/>
      <c r="C37" s="6"/>
      <c r="D37" s="6"/>
      <c r="E37" s="6"/>
      <c r="F37" s="6"/>
      <c r="G37" s="6"/>
    </row>
    <row r="38" spans="1:7" ht="20" customHeight="1" x14ac:dyDescent="0.15">
      <c r="A38" s="439" t="s">
        <v>81</v>
      </c>
      <c r="B38" s="7"/>
      <c r="C38" s="8"/>
      <c r="D38" s="8"/>
      <c r="E38" s="8"/>
      <c r="F38" s="8"/>
      <c r="G38" s="8"/>
    </row>
    <row r="39" spans="1:7" ht="20" customHeight="1" x14ac:dyDescent="0.15">
      <c r="A39" s="6"/>
      <c r="B39" s="6"/>
      <c r="C39" s="6"/>
      <c r="D39" s="6"/>
      <c r="E39" s="6"/>
      <c r="F39" s="6"/>
      <c r="G39" s="6"/>
    </row>
    <row r="40" spans="1:7" ht="20" customHeight="1" x14ac:dyDescent="0.15">
      <c r="A40" s="4" t="s">
        <v>201</v>
      </c>
      <c r="B40" s="4" t="s">
        <v>11</v>
      </c>
      <c r="C40" s="4" t="s">
        <v>2</v>
      </c>
      <c r="D40" s="4" t="s">
        <v>198</v>
      </c>
      <c r="E40" s="4" t="s">
        <v>1</v>
      </c>
      <c r="F40" s="4" t="s">
        <v>0</v>
      </c>
      <c r="G40" s="4" t="s">
        <v>10</v>
      </c>
    </row>
    <row r="41" spans="1:7" ht="20" customHeight="1" x14ac:dyDescent="0.15">
      <c r="A41" s="9" t="s">
        <v>179</v>
      </c>
      <c r="B41" s="435">
        <v>59656</v>
      </c>
      <c r="C41" s="435">
        <v>2796797</v>
      </c>
      <c r="D41" s="435">
        <v>1097903</v>
      </c>
      <c r="E41" s="434">
        <v>23083756.719999999</v>
      </c>
      <c r="F41" s="434">
        <v>47609315.880000003</v>
      </c>
      <c r="G41" s="434">
        <v>65858482.909999996</v>
      </c>
    </row>
    <row r="42" spans="1:7" ht="20" customHeight="1" x14ac:dyDescent="0.15">
      <c r="A42" s="9" t="s">
        <v>180</v>
      </c>
      <c r="B42" s="435">
        <v>21116</v>
      </c>
      <c r="C42" s="435">
        <v>638803</v>
      </c>
      <c r="D42" s="435">
        <v>184401</v>
      </c>
      <c r="E42" s="434">
        <v>4475571.58</v>
      </c>
      <c r="F42" s="434">
        <v>9412798.3599999994</v>
      </c>
      <c r="G42" s="434">
        <v>12660562.529999997</v>
      </c>
    </row>
    <row r="43" spans="1:7" ht="20" customHeight="1" x14ac:dyDescent="0.15">
      <c r="A43" s="4" t="s">
        <v>13</v>
      </c>
      <c r="B43" s="436">
        <f t="shared" ref="B43:G43" si="3">SUM(B41:B42)</f>
        <v>80772</v>
      </c>
      <c r="C43" s="436">
        <f t="shared" si="3"/>
        <v>3435600</v>
      </c>
      <c r="D43" s="436">
        <f t="shared" si="3"/>
        <v>1282304</v>
      </c>
      <c r="E43" s="15">
        <f t="shared" si="3"/>
        <v>27559328.299999997</v>
      </c>
      <c r="F43" s="15">
        <f t="shared" si="3"/>
        <v>57022114.240000002</v>
      </c>
      <c r="G43" s="15">
        <f t="shared" si="3"/>
        <v>78519045.439999998</v>
      </c>
    </row>
    <row r="44" spans="1:7" ht="20" customHeight="1" x14ac:dyDescent="0.15">
      <c r="A44" s="6"/>
      <c r="B44" s="6"/>
      <c r="C44" s="6"/>
      <c r="D44" s="6"/>
      <c r="E44" s="6"/>
      <c r="F44" s="6"/>
      <c r="G44" s="6"/>
    </row>
    <row r="45" spans="1:7" ht="20" customHeight="1" x14ac:dyDescent="0.15">
      <c r="A45" s="11" t="s">
        <v>53</v>
      </c>
      <c r="B45" s="436">
        <f t="shared" ref="B45:G45" si="4">B11+B21+B36+B43</f>
        <v>1117183</v>
      </c>
      <c r="C45" s="436">
        <f t="shared" si="4"/>
        <v>55936908</v>
      </c>
      <c r="D45" s="436">
        <f t="shared" si="4"/>
        <v>11979628</v>
      </c>
      <c r="E45" s="15">
        <f t="shared" si="4"/>
        <v>644136383.65999985</v>
      </c>
      <c r="F45" s="15">
        <f t="shared" si="4"/>
        <v>954729721.1899997</v>
      </c>
      <c r="G45" s="15">
        <f t="shared" si="4"/>
        <v>1289878635.3899999</v>
      </c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2">
    <tabColor theme="6" tint="0.59999389629810485"/>
    <pageSetUpPr fitToPage="1"/>
  </sheetPr>
  <dimension ref="A1:G57"/>
  <sheetViews>
    <sheetView zoomScaleNormal="100" workbookViewId="0">
      <selection sqref="A1:B1"/>
    </sheetView>
  </sheetViews>
  <sheetFormatPr baseColWidth="10" defaultColWidth="4.1640625" defaultRowHeight="13.5" customHeight="1" x14ac:dyDescent="0.15"/>
  <cols>
    <col min="1" max="1" width="18.6640625" style="27" customWidth="1"/>
    <col min="2" max="2" width="16.33203125" style="27" customWidth="1"/>
    <col min="3" max="3" width="9.83203125" style="27" bestFit="1" customWidth="1"/>
    <col min="4" max="4" width="8.66406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98" customFormat="1" ht="50" customHeight="1" x14ac:dyDescent="0.15">
      <c r="A1" s="683" t="s">
        <v>423</v>
      </c>
      <c r="B1" s="684"/>
      <c r="C1" s="673" t="s">
        <v>200</v>
      </c>
      <c r="D1" s="673"/>
      <c r="E1" s="673"/>
      <c r="F1" s="673"/>
      <c r="G1" s="673"/>
    </row>
    <row r="2" spans="1:7" ht="21.75" customHeight="1" x14ac:dyDescent="0.15"/>
    <row r="3" spans="1:7" s="28" customFormat="1" ht="20" customHeight="1" x14ac:dyDescent="0.15">
      <c r="A3" s="7" t="s">
        <v>204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4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9" t="s">
        <v>92</v>
      </c>
      <c r="B6" s="435">
        <v>26915</v>
      </c>
      <c r="C6" s="435">
        <v>982937</v>
      </c>
      <c r="D6" s="435">
        <v>425133</v>
      </c>
      <c r="E6" s="434">
        <v>7609106.9900000012</v>
      </c>
      <c r="F6" s="434">
        <v>12798775.089999996</v>
      </c>
      <c r="G6" s="434">
        <v>15295960.969999997</v>
      </c>
    </row>
    <row r="7" spans="1:7" ht="20" customHeight="1" x14ac:dyDescent="0.15">
      <c r="A7" s="9" t="s">
        <v>203</v>
      </c>
      <c r="B7" s="435">
        <v>22633</v>
      </c>
      <c r="C7" s="435">
        <v>594340</v>
      </c>
      <c r="D7" s="435">
        <v>121822</v>
      </c>
      <c r="E7" s="434">
        <v>3672248.89</v>
      </c>
      <c r="F7" s="434">
        <v>6356639.0599999996</v>
      </c>
      <c r="G7" s="434">
        <v>6967361.2799999984</v>
      </c>
    </row>
    <row r="8" spans="1:7" ht="20" customHeight="1" x14ac:dyDescent="0.15">
      <c r="A8" s="9" t="s">
        <v>93</v>
      </c>
      <c r="B8" s="435">
        <v>38595</v>
      </c>
      <c r="C8" s="435">
        <v>1302898</v>
      </c>
      <c r="D8" s="435">
        <v>221189</v>
      </c>
      <c r="E8" s="434">
        <v>10064866.730000002</v>
      </c>
      <c r="F8" s="434">
        <v>14677870.01</v>
      </c>
      <c r="G8" s="434">
        <v>15926606.17</v>
      </c>
    </row>
    <row r="9" spans="1:7" ht="20" customHeight="1" x14ac:dyDescent="0.15">
      <c r="A9" s="9" t="s">
        <v>94</v>
      </c>
      <c r="B9" s="435">
        <v>30158</v>
      </c>
      <c r="C9" s="435">
        <v>795047</v>
      </c>
      <c r="D9" s="435">
        <v>482447</v>
      </c>
      <c r="E9" s="434">
        <v>6854240.4099999992</v>
      </c>
      <c r="F9" s="434">
        <v>17254362.170000006</v>
      </c>
      <c r="G9" s="434">
        <v>28399653.699999999</v>
      </c>
    </row>
    <row r="10" spans="1:7" ht="20" customHeight="1" x14ac:dyDescent="0.15">
      <c r="A10" s="4" t="s">
        <v>13</v>
      </c>
      <c r="B10" s="436">
        <f t="shared" ref="B10:G10" si="0">SUM(B6:B9)</f>
        <v>118301</v>
      </c>
      <c r="C10" s="436">
        <f t="shared" si="0"/>
        <v>3675222</v>
      </c>
      <c r="D10" s="436">
        <f t="shared" si="0"/>
        <v>1250591</v>
      </c>
      <c r="E10" s="15">
        <f t="shared" si="0"/>
        <v>28200463.020000003</v>
      </c>
      <c r="F10" s="15">
        <f t="shared" si="0"/>
        <v>51087646.329999998</v>
      </c>
      <c r="G10" s="15">
        <f t="shared" si="0"/>
        <v>66589582.11999999</v>
      </c>
    </row>
    <row r="11" spans="1:7" ht="20" customHeight="1" x14ac:dyDescent="0.15">
      <c r="A11" s="6"/>
      <c r="B11" s="6"/>
      <c r="C11" s="6"/>
      <c r="D11" s="6"/>
      <c r="E11" s="6"/>
      <c r="F11" s="6"/>
      <c r="G11" s="6"/>
    </row>
    <row r="12" spans="1:7" ht="20" customHeight="1" x14ac:dyDescent="0.15">
      <c r="A12" s="439" t="s">
        <v>84</v>
      </c>
      <c r="B12" s="7"/>
      <c r="C12" s="8"/>
      <c r="D12" s="8"/>
      <c r="E12" s="8"/>
      <c r="F12" s="8"/>
      <c r="G12" s="8"/>
    </row>
    <row r="13" spans="1:7" ht="20" customHeight="1" x14ac:dyDescent="0.15">
      <c r="A13" s="6"/>
      <c r="B13" s="6"/>
      <c r="C13" s="6"/>
      <c r="D13" s="6"/>
      <c r="E13" s="6"/>
      <c r="F13" s="6"/>
      <c r="G13" s="6"/>
    </row>
    <row r="14" spans="1:7" ht="20" customHeight="1" x14ac:dyDescent="0.15">
      <c r="A14" s="4" t="s">
        <v>201</v>
      </c>
      <c r="B14" s="4" t="s">
        <v>11</v>
      </c>
      <c r="C14" s="4" t="s">
        <v>2</v>
      </c>
      <c r="D14" s="4" t="s">
        <v>198</v>
      </c>
      <c r="E14" s="4" t="s">
        <v>1</v>
      </c>
      <c r="F14" s="4" t="s">
        <v>0</v>
      </c>
      <c r="G14" s="4" t="s">
        <v>10</v>
      </c>
    </row>
    <row r="15" spans="1:7" ht="20" customHeight="1" x14ac:dyDescent="0.15">
      <c r="A15" s="9" t="s">
        <v>95</v>
      </c>
      <c r="B15" s="435">
        <v>12108</v>
      </c>
      <c r="C15" s="435">
        <v>355510</v>
      </c>
      <c r="D15" s="435">
        <v>68833</v>
      </c>
      <c r="E15" s="434">
        <v>2483163.73</v>
      </c>
      <c r="F15" s="434">
        <v>11234092.460000001</v>
      </c>
      <c r="G15" s="434">
        <v>12327110.969999999</v>
      </c>
    </row>
    <row r="16" spans="1:7" ht="20" customHeight="1" x14ac:dyDescent="0.15">
      <c r="A16" s="9" t="s">
        <v>96</v>
      </c>
      <c r="B16" s="435">
        <v>12951</v>
      </c>
      <c r="C16" s="435">
        <v>451880</v>
      </c>
      <c r="D16" s="435">
        <v>141382</v>
      </c>
      <c r="E16" s="434">
        <v>3527986.7299999995</v>
      </c>
      <c r="F16" s="434">
        <v>10805741.979999999</v>
      </c>
      <c r="G16" s="434">
        <v>12525012.600000001</v>
      </c>
    </row>
    <row r="17" spans="1:7" ht="20" customHeight="1" x14ac:dyDescent="0.15">
      <c r="A17" s="4" t="s">
        <v>13</v>
      </c>
      <c r="B17" s="436">
        <f t="shared" ref="B17:G17" si="1">SUM(B15:B16)</f>
        <v>25059</v>
      </c>
      <c r="C17" s="436">
        <f t="shared" si="1"/>
        <v>807390</v>
      </c>
      <c r="D17" s="436">
        <f t="shared" si="1"/>
        <v>210215</v>
      </c>
      <c r="E17" s="15">
        <f t="shared" si="1"/>
        <v>6011150.459999999</v>
      </c>
      <c r="F17" s="15">
        <f t="shared" si="1"/>
        <v>22039834.439999998</v>
      </c>
      <c r="G17" s="15">
        <f t="shared" si="1"/>
        <v>24852123.57</v>
      </c>
    </row>
    <row r="18" spans="1:7" ht="20" customHeight="1" x14ac:dyDescent="0.15">
      <c r="A18" s="6"/>
      <c r="B18" s="6"/>
      <c r="C18" s="6"/>
      <c r="D18" s="6"/>
      <c r="E18" s="6"/>
      <c r="F18" s="6"/>
      <c r="G18" s="6"/>
    </row>
    <row r="19" spans="1:7" ht="20" customHeight="1" x14ac:dyDescent="0.15">
      <c r="A19" s="439" t="s">
        <v>85</v>
      </c>
      <c r="B19" s="7"/>
      <c r="C19" s="8"/>
      <c r="D19" s="8"/>
      <c r="E19" s="8"/>
      <c r="F19" s="8"/>
      <c r="G19" s="8"/>
    </row>
    <row r="20" spans="1:7" ht="20" customHeight="1" x14ac:dyDescent="0.15">
      <c r="A20" s="6"/>
      <c r="B20" s="6"/>
      <c r="C20" s="6"/>
      <c r="D20" s="6"/>
      <c r="E20" s="6"/>
      <c r="F20" s="6"/>
      <c r="G20" s="6"/>
    </row>
    <row r="21" spans="1:7" ht="20" customHeight="1" x14ac:dyDescent="0.15">
      <c r="A21" s="4" t="s">
        <v>201</v>
      </c>
      <c r="B21" s="4" t="s">
        <v>11</v>
      </c>
      <c r="C21" s="4" t="s">
        <v>2</v>
      </c>
      <c r="D21" s="4" t="s">
        <v>198</v>
      </c>
      <c r="E21" s="4" t="s">
        <v>1</v>
      </c>
      <c r="F21" s="4" t="s">
        <v>0</v>
      </c>
      <c r="G21" s="4" t="s">
        <v>10</v>
      </c>
    </row>
    <row r="22" spans="1:7" ht="20" customHeight="1" x14ac:dyDescent="0.15">
      <c r="A22" s="9" t="s">
        <v>97</v>
      </c>
      <c r="B22" s="435">
        <v>15160</v>
      </c>
      <c r="C22" s="435">
        <v>543800</v>
      </c>
      <c r="D22" s="435">
        <v>95416</v>
      </c>
      <c r="E22" s="434">
        <v>4768561.7799999984</v>
      </c>
      <c r="F22" s="434">
        <v>6250163.3199999994</v>
      </c>
      <c r="G22" s="434">
        <v>9407431.4699999969</v>
      </c>
    </row>
    <row r="23" spans="1:7" ht="20" customHeight="1" x14ac:dyDescent="0.15">
      <c r="A23" s="9" t="s">
        <v>98</v>
      </c>
      <c r="B23" s="435">
        <v>19928</v>
      </c>
      <c r="C23" s="435">
        <v>917932</v>
      </c>
      <c r="D23" s="435">
        <v>113509</v>
      </c>
      <c r="E23" s="434">
        <v>7906213.0499999998</v>
      </c>
      <c r="F23" s="434">
        <v>11216394.42</v>
      </c>
      <c r="G23" s="434">
        <v>12629556.109999996</v>
      </c>
    </row>
    <row r="24" spans="1:7" ht="20" customHeight="1" x14ac:dyDescent="0.15">
      <c r="A24" s="9" t="s">
        <v>99</v>
      </c>
      <c r="B24" s="435">
        <v>1093</v>
      </c>
      <c r="C24" s="435">
        <v>195974</v>
      </c>
      <c r="D24" s="435">
        <v>2854</v>
      </c>
      <c r="E24" s="434">
        <v>1750636.4</v>
      </c>
      <c r="F24" s="434">
        <v>20203563.409999996</v>
      </c>
      <c r="G24" s="434">
        <v>37443377.890000001</v>
      </c>
    </row>
    <row r="25" spans="1:7" ht="20" customHeight="1" x14ac:dyDescent="0.15">
      <c r="A25" s="9" t="s">
        <v>100</v>
      </c>
      <c r="B25" s="435">
        <v>13688</v>
      </c>
      <c r="C25" s="435">
        <v>442964</v>
      </c>
      <c r="D25" s="435">
        <v>96032</v>
      </c>
      <c r="E25" s="434">
        <v>4002051.3999999994</v>
      </c>
      <c r="F25" s="434">
        <v>7766984.46</v>
      </c>
      <c r="G25" s="434">
        <v>8228274.4699999979</v>
      </c>
    </row>
    <row r="26" spans="1:7" ht="20" customHeight="1" x14ac:dyDescent="0.15">
      <c r="A26" s="9" t="s">
        <v>101</v>
      </c>
      <c r="B26" s="435">
        <v>2036</v>
      </c>
      <c r="C26" s="435">
        <v>69772</v>
      </c>
      <c r="D26" s="435">
        <v>392</v>
      </c>
      <c r="E26" s="434">
        <v>407060.6</v>
      </c>
      <c r="F26" s="434">
        <v>778965.01000000013</v>
      </c>
      <c r="G26" s="434">
        <v>3276253.6299999994</v>
      </c>
    </row>
    <row r="27" spans="1:7" ht="20" customHeight="1" x14ac:dyDescent="0.15">
      <c r="A27" s="4" t="s">
        <v>13</v>
      </c>
      <c r="B27" s="436">
        <f t="shared" ref="B27:G27" si="2">SUM(B22:B26)</f>
        <v>51905</v>
      </c>
      <c r="C27" s="436">
        <f t="shared" si="2"/>
        <v>2170442</v>
      </c>
      <c r="D27" s="436">
        <f t="shared" si="2"/>
        <v>308203</v>
      </c>
      <c r="E27" s="15">
        <f t="shared" si="2"/>
        <v>18834523.23</v>
      </c>
      <c r="F27" s="15">
        <f t="shared" si="2"/>
        <v>46216070.61999999</v>
      </c>
      <c r="G27" s="15">
        <f t="shared" si="2"/>
        <v>70984893.569999978</v>
      </c>
    </row>
    <row r="28" spans="1:7" ht="20" customHeight="1" x14ac:dyDescent="0.15">
      <c r="A28" s="6"/>
      <c r="B28" s="6"/>
      <c r="C28" s="6"/>
      <c r="D28" s="6"/>
      <c r="E28" s="6"/>
      <c r="F28" s="6"/>
      <c r="G28" s="6"/>
    </row>
    <row r="29" spans="1:7" ht="20" customHeight="1" x14ac:dyDescent="0.15">
      <c r="A29" s="439" t="s">
        <v>86</v>
      </c>
      <c r="B29" s="7"/>
      <c r="C29" s="8"/>
      <c r="D29" s="8"/>
      <c r="E29" s="8"/>
      <c r="F29" s="8"/>
      <c r="G29" s="8"/>
    </row>
    <row r="30" spans="1:7" ht="20" customHeight="1" x14ac:dyDescent="0.15">
      <c r="A30" s="6"/>
      <c r="B30" s="6"/>
      <c r="C30" s="6"/>
      <c r="D30" s="6"/>
      <c r="E30" s="6"/>
      <c r="F30" s="6"/>
      <c r="G30" s="6"/>
    </row>
    <row r="31" spans="1:7" ht="20" customHeight="1" x14ac:dyDescent="0.15">
      <c r="A31" s="4" t="s">
        <v>201</v>
      </c>
      <c r="B31" s="4" t="s">
        <v>11</v>
      </c>
      <c r="C31" s="4" t="s">
        <v>2</v>
      </c>
      <c r="D31" s="4" t="s">
        <v>198</v>
      </c>
      <c r="E31" s="4" t="s">
        <v>1</v>
      </c>
      <c r="F31" s="4" t="s">
        <v>0</v>
      </c>
      <c r="G31" s="4" t="s">
        <v>10</v>
      </c>
    </row>
    <row r="32" spans="1:7" ht="20" customHeight="1" x14ac:dyDescent="0.15">
      <c r="A32" s="9" t="s">
        <v>102</v>
      </c>
      <c r="B32" s="435">
        <v>23693</v>
      </c>
      <c r="C32" s="435">
        <v>518118</v>
      </c>
      <c r="D32" s="435">
        <v>138712</v>
      </c>
      <c r="E32" s="434">
        <v>4690464.12</v>
      </c>
      <c r="F32" s="434">
        <v>14805414.990000002</v>
      </c>
      <c r="G32" s="434">
        <v>27391483.690000001</v>
      </c>
    </row>
    <row r="33" spans="1:7" ht="20" customHeight="1" x14ac:dyDescent="0.15">
      <c r="A33" s="9" t="s">
        <v>103</v>
      </c>
      <c r="B33" s="435">
        <v>17748</v>
      </c>
      <c r="C33" s="435">
        <v>681917</v>
      </c>
      <c r="D33" s="435">
        <v>127504</v>
      </c>
      <c r="E33" s="434">
        <v>5259544.83</v>
      </c>
      <c r="F33" s="434">
        <v>30703968.740000002</v>
      </c>
      <c r="G33" s="434">
        <v>47703530.390000001</v>
      </c>
    </row>
    <row r="34" spans="1:7" ht="20" customHeight="1" x14ac:dyDescent="0.15">
      <c r="A34" s="9" t="s">
        <v>104</v>
      </c>
      <c r="B34" s="435">
        <v>49518</v>
      </c>
      <c r="C34" s="435">
        <v>1447166</v>
      </c>
      <c r="D34" s="435">
        <v>391929</v>
      </c>
      <c r="E34" s="434">
        <v>9554411.2199999969</v>
      </c>
      <c r="F34" s="434">
        <v>16964956.07</v>
      </c>
      <c r="G34" s="434">
        <v>19696427.750000007</v>
      </c>
    </row>
    <row r="35" spans="1:7" ht="20" customHeight="1" x14ac:dyDescent="0.15">
      <c r="A35" s="9" t="s">
        <v>105</v>
      </c>
      <c r="B35" s="435">
        <v>150255</v>
      </c>
      <c r="C35" s="435">
        <v>7705615</v>
      </c>
      <c r="D35" s="435">
        <v>899620</v>
      </c>
      <c r="E35" s="434">
        <v>83153141.269999996</v>
      </c>
      <c r="F35" s="434">
        <v>121588387.94000003</v>
      </c>
      <c r="G35" s="434">
        <v>171085892.08999997</v>
      </c>
    </row>
    <row r="36" spans="1:7" ht="20" customHeight="1" x14ac:dyDescent="0.15">
      <c r="A36" s="9" t="s">
        <v>106</v>
      </c>
      <c r="B36" s="435">
        <v>50895</v>
      </c>
      <c r="C36" s="435">
        <v>2082173</v>
      </c>
      <c r="D36" s="435">
        <v>913221</v>
      </c>
      <c r="E36" s="434">
        <v>20960955.959999997</v>
      </c>
      <c r="F36" s="434">
        <v>47056365.260000013</v>
      </c>
      <c r="G36" s="434">
        <v>57129622.579999998</v>
      </c>
    </row>
    <row r="37" spans="1:7" ht="20" customHeight="1" x14ac:dyDescent="0.15">
      <c r="A37" s="4" t="s">
        <v>13</v>
      </c>
      <c r="B37" s="436">
        <f t="shared" ref="B37:G37" si="3">SUM(B32:B36)</f>
        <v>292109</v>
      </c>
      <c r="C37" s="436">
        <f t="shared" si="3"/>
        <v>12434989</v>
      </c>
      <c r="D37" s="436">
        <f t="shared" si="3"/>
        <v>2470986</v>
      </c>
      <c r="E37" s="15">
        <f t="shared" si="3"/>
        <v>123618517.39999999</v>
      </c>
      <c r="F37" s="15">
        <f t="shared" si="3"/>
        <v>231119093.00000006</v>
      </c>
      <c r="G37" s="15">
        <f t="shared" si="3"/>
        <v>323006956.5</v>
      </c>
    </row>
    <row r="38" spans="1:7" ht="20" customHeight="1" x14ac:dyDescent="0.15">
      <c r="A38" s="6"/>
      <c r="B38" s="6"/>
      <c r="C38" s="6"/>
      <c r="D38" s="6"/>
      <c r="E38" s="6"/>
      <c r="F38" s="6"/>
      <c r="G38" s="6"/>
    </row>
    <row r="39" spans="1:7" ht="20" customHeight="1" x14ac:dyDescent="0.15">
      <c r="A39" s="439" t="s">
        <v>87</v>
      </c>
      <c r="B39" s="7"/>
      <c r="C39" s="8"/>
      <c r="D39" s="8"/>
      <c r="E39" s="8"/>
      <c r="F39" s="8"/>
      <c r="G39" s="8"/>
    </row>
    <row r="40" spans="1:7" ht="20" customHeight="1" x14ac:dyDescent="0.15">
      <c r="A40" s="6"/>
      <c r="B40" s="6"/>
      <c r="C40" s="6"/>
      <c r="D40" s="6"/>
      <c r="E40" s="6"/>
      <c r="F40" s="6"/>
      <c r="G40" s="6"/>
    </row>
    <row r="41" spans="1:7" ht="20" customHeight="1" x14ac:dyDescent="0.15">
      <c r="A41" s="4" t="s">
        <v>201</v>
      </c>
      <c r="B41" s="4" t="s">
        <v>11</v>
      </c>
      <c r="C41" s="4" t="s">
        <v>2</v>
      </c>
      <c r="D41" s="4" t="s">
        <v>198</v>
      </c>
      <c r="E41" s="4" t="s">
        <v>1</v>
      </c>
      <c r="F41" s="4" t="s">
        <v>0</v>
      </c>
      <c r="G41" s="4" t="s">
        <v>10</v>
      </c>
    </row>
    <row r="42" spans="1:7" ht="20" customHeight="1" x14ac:dyDescent="0.15">
      <c r="A42" s="9" t="s">
        <v>141</v>
      </c>
      <c r="B42" s="435">
        <v>9431</v>
      </c>
      <c r="C42" s="435">
        <v>214068</v>
      </c>
      <c r="D42" s="435">
        <v>164143</v>
      </c>
      <c r="E42" s="434">
        <v>1734708.77</v>
      </c>
      <c r="F42" s="434">
        <v>3350086.5</v>
      </c>
      <c r="G42" s="434">
        <v>4063940.9800000004</v>
      </c>
    </row>
    <row r="43" spans="1:7" ht="20" customHeight="1" x14ac:dyDescent="0.15">
      <c r="A43" s="9" t="s">
        <v>142</v>
      </c>
      <c r="B43" s="435">
        <v>1171</v>
      </c>
      <c r="C43" s="435">
        <v>42752</v>
      </c>
      <c r="D43" s="435">
        <v>18762</v>
      </c>
      <c r="E43" s="434">
        <v>411533.9</v>
      </c>
      <c r="F43" s="434">
        <v>616187.74</v>
      </c>
      <c r="G43" s="434">
        <v>819680.94000000006</v>
      </c>
    </row>
    <row r="44" spans="1:7" ht="20" customHeight="1" x14ac:dyDescent="0.15">
      <c r="A44" s="4" t="s">
        <v>13</v>
      </c>
      <c r="B44" s="436">
        <f t="shared" ref="B44:G44" si="4">SUM(B42:B43)</f>
        <v>10602</v>
      </c>
      <c r="C44" s="436">
        <f t="shared" si="4"/>
        <v>256820</v>
      </c>
      <c r="D44" s="436">
        <f t="shared" si="4"/>
        <v>182905</v>
      </c>
      <c r="E44" s="15">
        <f t="shared" si="4"/>
        <v>2146242.67</v>
      </c>
      <c r="F44" s="15">
        <f t="shared" si="4"/>
        <v>3966274.24</v>
      </c>
      <c r="G44" s="15">
        <f t="shared" si="4"/>
        <v>4883621.9200000009</v>
      </c>
    </row>
    <row r="45" spans="1:7" ht="20" customHeight="1" x14ac:dyDescent="0.15">
      <c r="A45" s="6"/>
      <c r="B45" s="6"/>
      <c r="C45" s="6"/>
      <c r="D45" s="6"/>
      <c r="E45" s="6"/>
      <c r="F45" s="6"/>
      <c r="G45" s="6"/>
    </row>
    <row r="46" spans="1:7" ht="20" customHeight="1" x14ac:dyDescent="0.15">
      <c r="A46" s="439" t="s">
        <v>88</v>
      </c>
      <c r="B46" s="7"/>
      <c r="C46" s="8"/>
      <c r="D46" s="8"/>
      <c r="E46" s="8"/>
      <c r="F46" s="8"/>
      <c r="G46" s="8"/>
    </row>
    <row r="47" spans="1:7" ht="20" customHeight="1" x14ac:dyDescent="0.15">
      <c r="A47" s="6"/>
      <c r="B47" s="6"/>
      <c r="C47" s="6"/>
      <c r="D47" s="6"/>
      <c r="E47" s="6"/>
      <c r="F47" s="6"/>
      <c r="G47" s="6"/>
    </row>
    <row r="48" spans="1:7" ht="20" customHeight="1" x14ac:dyDescent="0.15">
      <c r="A48" s="4" t="s">
        <v>201</v>
      </c>
      <c r="B48" s="4" t="s">
        <v>11</v>
      </c>
      <c r="C48" s="4" t="s">
        <v>2</v>
      </c>
      <c r="D48" s="4" t="s">
        <v>198</v>
      </c>
      <c r="E48" s="4" t="s">
        <v>1</v>
      </c>
      <c r="F48" s="4" t="s">
        <v>0</v>
      </c>
      <c r="G48" s="4" t="s">
        <v>10</v>
      </c>
    </row>
    <row r="49" spans="1:7" ht="20" customHeight="1" x14ac:dyDescent="0.15">
      <c r="A49" s="9" t="s">
        <v>151</v>
      </c>
      <c r="B49" s="435">
        <v>98033</v>
      </c>
      <c r="C49" s="435">
        <v>4936018</v>
      </c>
      <c r="D49" s="435">
        <v>874849</v>
      </c>
      <c r="E49" s="434">
        <v>42182053.369999997</v>
      </c>
      <c r="F49" s="434">
        <v>78362156.399999976</v>
      </c>
      <c r="G49" s="434">
        <v>81643722.449999958</v>
      </c>
    </row>
    <row r="50" spans="1:7" ht="20" customHeight="1" x14ac:dyDescent="0.15">
      <c r="A50" s="9" t="s">
        <v>254</v>
      </c>
      <c r="B50" s="435">
        <v>22467</v>
      </c>
      <c r="C50" s="435">
        <v>623856</v>
      </c>
      <c r="D50" s="435">
        <v>647509</v>
      </c>
      <c r="E50" s="434">
        <v>4402371.66</v>
      </c>
      <c r="F50" s="434">
        <v>30234049.330000002</v>
      </c>
      <c r="G50" s="434">
        <v>31676351.409999996</v>
      </c>
    </row>
    <row r="51" spans="1:7" ht="20" customHeight="1" x14ac:dyDescent="0.15">
      <c r="A51" s="9" t="s">
        <v>152</v>
      </c>
      <c r="B51" s="435">
        <v>17419</v>
      </c>
      <c r="C51" s="435">
        <v>753123</v>
      </c>
      <c r="D51" s="435">
        <v>181741</v>
      </c>
      <c r="E51" s="434">
        <v>6314442.3100000005</v>
      </c>
      <c r="F51" s="434">
        <v>10302954.460000001</v>
      </c>
      <c r="G51" s="434">
        <v>14088783.600000003</v>
      </c>
    </row>
    <row r="52" spans="1:7" ht="20" customHeight="1" x14ac:dyDescent="0.15">
      <c r="A52" s="9" t="s">
        <v>153</v>
      </c>
      <c r="B52" s="435">
        <v>33878</v>
      </c>
      <c r="C52" s="435">
        <v>1052663</v>
      </c>
      <c r="D52" s="435">
        <v>141006</v>
      </c>
      <c r="E52" s="434">
        <v>8449123.5099999998</v>
      </c>
      <c r="F52" s="434">
        <v>16517033.910000002</v>
      </c>
      <c r="G52" s="434">
        <v>20058141.460000005</v>
      </c>
    </row>
    <row r="53" spans="1:7" ht="20" customHeight="1" x14ac:dyDescent="0.15">
      <c r="A53" s="9" t="s">
        <v>154</v>
      </c>
      <c r="B53" s="435">
        <v>34864</v>
      </c>
      <c r="C53" s="435">
        <v>1647251</v>
      </c>
      <c r="D53" s="435">
        <v>664748</v>
      </c>
      <c r="E53" s="434">
        <v>15444241.489999998</v>
      </c>
      <c r="F53" s="434">
        <v>24605430.950000003</v>
      </c>
      <c r="G53" s="434">
        <v>26044487.719999999</v>
      </c>
    </row>
    <row r="54" spans="1:7" ht="20" customHeight="1" x14ac:dyDescent="0.15">
      <c r="A54" s="9" t="s">
        <v>192</v>
      </c>
      <c r="B54" s="435">
        <v>25080</v>
      </c>
      <c r="C54" s="435">
        <v>855368</v>
      </c>
      <c r="D54" s="435">
        <v>444562</v>
      </c>
      <c r="E54" s="434">
        <v>6641294.7000000002</v>
      </c>
      <c r="F54" s="434">
        <v>16607888.16</v>
      </c>
      <c r="G54" s="434">
        <v>17485095.190000001</v>
      </c>
    </row>
    <row r="55" spans="1:7" ht="20" customHeight="1" x14ac:dyDescent="0.15">
      <c r="A55" s="4" t="s">
        <v>13</v>
      </c>
      <c r="B55" s="436">
        <f t="shared" ref="B55:G55" si="5">SUM(B49:B54)</f>
        <v>231741</v>
      </c>
      <c r="C55" s="436">
        <f t="shared" si="5"/>
        <v>9868279</v>
      </c>
      <c r="D55" s="436">
        <f t="shared" si="5"/>
        <v>2954415</v>
      </c>
      <c r="E55" s="15">
        <f t="shared" si="5"/>
        <v>83433527.040000007</v>
      </c>
      <c r="F55" s="15">
        <f t="shared" si="5"/>
        <v>176629513.20999995</v>
      </c>
      <c r="G55" s="15">
        <f t="shared" si="5"/>
        <v>190996581.82999995</v>
      </c>
    </row>
    <row r="56" spans="1:7" ht="20" customHeight="1" x14ac:dyDescent="0.15">
      <c r="A56" s="6"/>
      <c r="B56" s="6"/>
      <c r="C56" s="6"/>
      <c r="D56" s="6"/>
      <c r="E56" s="6"/>
      <c r="F56" s="6"/>
      <c r="G56" s="6"/>
    </row>
    <row r="57" spans="1:7" ht="20" customHeight="1" x14ac:dyDescent="0.15">
      <c r="A57" s="11" t="s">
        <v>53</v>
      </c>
      <c r="B57" s="436">
        <f t="shared" ref="B57:G57" si="6">B10+B17+B27+B37+B44+B55</f>
        <v>729717</v>
      </c>
      <c r="C57" s="436">
        <f t="shared" si="6"/>
        <v>29213142</v>
      </c>
      <c r="D57" s="436">
        <f t="shared" si="6"/>
        <v>7377315</v>
      </c>
      <c r="E57" s="15">
        <f t="shared" si="6"/>
        <v>262244423.81999999</v>
      </c>
      <c r="F57" s="15">
        <f t="shared" si="6"/>
        <v>531058431.84000003</v>
      </c>
      <c r="G57" s="15">
        <f t="shared" si="6"/>
        <v>681313759.50999999</v>
      </c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3">
    <tabColor theme="6" tint="0.59999389629810485"/>
    <pageSetUpPr fitToPage="1"/>
  </sheetPr>
  <dimension ref="A1:G27"/>
  <sheetViews>
    <sheetView workbookViewId="0">
      <selection sqref="A1:B1"/>
    </sheetView>
  </sheetViews>
  <sheetFormatPr baseColWidth="10" defaultColWidth="4.1640625" defaultRowHeight="13.5" customHeight="1" x14ac:dyDescent="0.15"/>
  <cols>
    <col min="1" max="1" width="20.5" style="27" bestFit="1" customWidth="1"/>
    <col min="2" max="2" width="14.83203125" style="27" bestFit="1" customWidth="1"/>
    <col min="3" max="3" width="9.83203125" style="27" bestFit="1" customWidth="1"/>
    <col min="4" max="4" width="8.66406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98" customFormat="1" ht="50" customHeight="1" x14ac:dyDescent="0.15">
      <c r="A1" s="683" t="s">
        <v>424</v>
      </c>
      <c r="B1" s="684"/>
      <c r="C1" s="673" t="s">
        <v>200</v>
      </c>
      <c r="D1" s="673"/>
      <c r="E1" s="673"/>
      <c r="F1" s="673"/>
      <c r="G1" s="673"/>
    </row>
    <row r="2" spans="1:7" ht="21.75" customHeight="1" x14ac:dyDescent="0.15"/>
    <row r="3" spans="1:7" s="28" customFormat="1" ht="20" customHeight="1" x14ac:dyDescent="0.15">
      <c r="A3" s="7" t="s">
        <v>90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4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9" t="s">
        <v>425</v>
      </c>
      <c r="B6" s="435">
        <v>45487</v>
      </c>
      <c r="C6" s="435">
        <v>1918173</v>
      </c>
      <c r="D6" s="435">
        <v>259052</v>
      </c>
      <c r="E6" s="434">
        <v>19581190.819999993</v>
      </c>
      <c r="F6" s="434">
        <v>27466723.069999997</v>
      </c>
      <c r="G6" s="434">
        <v>67171683.189999998</v>
      </c>
    </row>
    <row r="7" spans="1:7" ht="20" customHeight="1" x14ac:dyDescent="0.15">
      <c r="A7" s="9" t="s">
        <v>155</v>
      </c>
      <c r="B7" s="435">
        <v>8745</v>
      </c>
      <c r="C7" s="435">
        <v>196678</v>
      </c>
      <c r="D7" s="435">
        <v>728783</v>
      </c>
      <c r="E7" s="434">
        <v>1406215.71</v>
      </c>
      <c r="F7" s="434">
        <v>4364263.4800000004</v>
      </c>
      <c r="G7" s="434">
        <v>4405361.4800000004</v>
      </c>
    </row>
    <row r="8" spans="1:7" ht="20" customHeight="1" x14ac:dyDescent="0.15">
      <c r="A8" s="9" t="s">
        <v>156</v>
      </c>
      <c r="B8" s="435">
        <v>10040</v>
      </c>
      <c r="C8" s="435">
        <v>225893</v>
      </c>
      <c r="D8" s="435">
        <v>59338</v>
      </c>
      <c r="E8" s="434">
        <v>1489808.3900000001</v>
      </c>
      <c r="F8" s="434">
        <v>2506148.9999999995</v>
      </c>
      <c r="G8" s="434">
        <v>2519092.9299999997</v>
      </c>
    </row>
    <row r="9" spans="1:7" ht="20" customHeight="1" x14ac:dyDescent="0.15">
      <c r="A9" s="9" t="s">
        <v>157</v>
      </c>
      <c r="B9" s="435">
        <v>16709</v>
      </c>
      <c r="C9" s="435">
        <v>1003673</v>
      </c>
      <c r="D9" s="435">
        <v>923322</v>
      </c>
      <c r="E9" s="434">
        <v>10557859.18</v>
      </c>
      <c r="F9" s="434">
        <v>33301160.569999997</v>
      </c>
      <c r="G9" s="434">
        <v>39935706.170000002</v>
      </c>
    </row>
    <row r="10" spans="1:7" ht="20" customHeight="1" x14ac:dyDescent="0.15">
      <c r="A10" s="9" t="s">
        <v>272</v>
      </c>
      <c r="B10" s="435">
        <v>11384</v>
      </c>
      <c r="C10" s="435">
        <v>234653</v>
      </c>
      <c r="D10" s="435">
        <v>535545</v>
      </c>
      <c r="E10" s="434">
        <v>2095318.71</v>
      </c>
      <c r="F10" s="434">
        <v>7584020.4600000028</v>
      </c>
      <c r="G10" s="434">
        <v>8123080.2800000031</v>
      </c>
    </row>
    <row r="11" spans="1:7" ht="20" customHeight="1" x14ac:dyDescent="0.15">
      <c r="A11" s="4" t="s">
        <v>13</v>
      </c>
      <c r="B11" s="436">
        <f t="shared" ref="B11:G11" si="0">SUM(B6:B10)</f>
        <v>92365</v>
      </c>
      <c r="C11" s="436">
        <f t="shared" si="0"/>
        <v>3579070</v>
      </c>
      <c r="D11" s="436">
        <f t="shared" si="0"/>
        <v>2506040</v>
      </c>
      <c r="E11" s="15">
        <f t="shared" si="0"/>
        <v>35130392.809999995</v>
      </c>
      <c r="F11" s="15">
        <f t="shared" si="0"/>
        <v>75222316.579999998</v>
      </c>
      <c r="G11" s="15">
        <f t="shared" si="0"/>
        <v>122154924.05</v>
      </c>
    </row>
    <row r="12" spans="1:7" ht="20" customHeight="1" x14ac:dyDescent="0.15">
      <c r="A12" s="6"/>
      <c r="B12" s="6"/>
      <c r="C12" s="6"/>
      <c r="D12" s="6"/>
      <c r="E12" s="6"/>
      <c r="F12" s="6"/>
      <c r="G12" s="6"/>
    </row>
    <row r="13" spans="1:7" ht="20" customHeight="1" x14ac:dyDescent="0.15">
      <c r="A13" s="439" t="s">
        <v>91</v>
      </c>
      <c r="B13" s="7"/>
      <c r="C13" s="8"/>
      <c r="D13" s="8"/>
      <c r="E13" s="8"/>
      <c r="F13" s="8"/>
      <c r="G13" s="8"/>
    </row>
    <row r="14" spans="1:7" ht="20" customHeight="1" x14ac:dyDescent="0.15">
      <c r="A14" s="6"/>
      <c r="B14" s="6"/>
      <c r="C14" s="6"/>
      <c r="D14" s="6"/>
      <c r="E14" s="6"/>
      <c r="F14" s="6"/>
      <c r="G14" s="6"/>
    </row>
    <row r="15" spans="1:7" ht="20" customHeight="1" x14ac:dyDescent="0.15">
      <c r="A15" s="4" t="s">
        <v>201</v>
      </c>
      <c r="B15" s="4" t="s">
        <v>11</v>
      </c>
      <c r="C15" s="4" t="s">
        <v>2</v>
      </c>
      <c r="D15" s="4" t="s">
        <v>198</v>
      </c>
      <c r="E15" s="4" t="s">
        <v>1</v>
      </c>
      <c r="F15" s="4" t="s">
        <v>0</v>
      </c>
      <c r="G15" s="4" t="s">
        <v>10</v>
      </c>
    </row>
    <row r="16" spans="1:7" ht="20" customHeight="1" x14ac:dyDescent="0.15">
      <c r="A16" s="9" t="s">
        <v>158</v>
      </c>
      <c r="B16" s="435">
        <v>17726</v>
      </c>
      <c r="C16" s="435">
        <v>457537</v>
      </c>
      <c r="D16" s="435">
        <v>203170</v>
      </c>
      <c r="E16" s="434">
        <v>3172872.7100000004</v>
      </c>
      <c r="F16" s="434">
        <v>6858635.9799999986</v>
      </c>
      <c r="G16" s="434">
        <v>8606090.7500000019</v>
      </c>
    </row>
    <row r="17" spans="1:7" ht="20" customHeight="1" x14ac:dyDescent="0.15">
      <c r="A17" s="9" t="s">
        <v>159</v>
      </c>
      <c r="B17" s="435">
        <v>10232</v>
      </c>
      <c r="C17" s="435">
        <v>284358</v>
      </c>
      <c r="D17" s="435">
        <v>108263</v>
      </c>
      <c r="E17" s="434">
        <v>1940977.52</v>
      </c>
      <c r="F17" s="434">
        <v>4968826.62</v>
      </c>
      <c r="G17" s="434">
        <v>5229405.12</v>
      </c>
    </row>
    <row r="18" spans="1:7" ht="20" customHeight="1" x14ac:dyDescent="0.15">
      <c r="A18" s="9" t="s">
        <v>160</v>
      </c>
      <c r="B18" s="435">
        <v>76430</v>
      </c>
      <c r="C18" s="435">
        <v>3826566</v>
      </c>
      <c r="D18" s="435">
        <v>353398</v>
      </c>
      <c r="E18" s="434">
        <v>36629667.949999996</v>
      </c>
      <c r="F18" s="434">
        <v>47715526.079999998</v>
      </c>
      <c r="G18" s="434">
        <v>49854960.920000009</v>
      </c>
    </row>
    <row r="19" spans="1:7" ht="20" customHeight="1" x14ac:dyDescent="0.15">
      <c r="A19" s="9" t="s">
        <v>161</v>
      </c>
      <c r="B19" s="435">
        <v>4361</v>
      </c>
      <c r="C19" s="435">
        <v>91432</v>
      </c>
      <c r="D19" s="435">
        <v>98011</v>
      </c>
      <c r="E19" s="434">
        <v>692335.60000000009</v>
      </c>
      <c r="F19" s="434">
        <v>1556766.6300000001</v>
      </c>
      <c r="G19" s="434">
        <v>1597725.1300000001</v>
      </c>
    </row>
    <row r="20" spans="1:7" ht="20" customHeight="1" x14ac:dyDescent="0.15">
      <c r="A20" s="9" t="s">
        <v>162</v>
      </c>
      <c r="B20" s="435">
        <v>37019</v>
      </c>
      <c r="C20" s="435">
        <v>1212551</v>
      </c>
      <c r="D20" s="435">
        <v>529397</v>
      </c>
      <c r="E20" s="434">
        <v>13669203.969999999</v>
      </c>
      <c r="F20" s="434">
        <v>25541914.399999999</v>
      </c>
      <c r="G20" s="434">
        <v>27964171.52</v>
      </c>
    </row>
    <row r="21" spans="1:7" ht="20" customHeight="1" x14ac:dyDescent="0.15">
      <c r="A21" s="9" t="s">
        <v>163</v>
      </c>
      <c r="B21" s="435">
        <v>66716</v>
      </c>
      <c r="C21" s="435">
        <v>3435339</v>
      </c>
      <c r="D21" s="435">
        <v>1744188</v>
      </c>
      <c r="E21" s="434">
        <v>24312295.610000003</v>
      </c>
      <c r="F21" s="434">
        <v>53633550.389999993</v>
      </c>
      <c r="G21" s="434">
        <v>60030409.859999999</v>
      </c>
    </row>
    <row r="22" spans="1:7" ht="20" customHeight="1" x14ac:dyDescent="0.15">
      <c r="A22" s="9" t="s">
        <v>164</v>
      </c>
      <c r="B22" s="435">
        <v>16001</v>
      </c>
      <c r="C22" s="435">
        <v>459839</v>
      </c>
      <c r="D22" s="435">
        <v>199896</v>
      </c>
      <c r="E22" s="434">
        <v>3549530.7300000004</v>
      </c>
      <c r="F22" s="434">
        <v>6287992.7999999998</v>
      </c>
      <c r="G22" s="434">
        <v>6346336.0999999996</v>
      </c>
    </row>
    <row r="23" spans="1:7" ht="20" customHeight="1" x14ac:dyDescent="0.15">
      <c r="A23" s="9" t="s">
        <v>165</v>
      </c>
      <c r="B23" s="435">
        <v>13528</v>
      </c>
      <c r="C23" s="435">
        <v>779754</v>
      </c>
      <c r="D23" s="435">
        <v>247178</v>
      </c>
      <c r="E23" s="434">
        <v>8460903.9499999993</v>
      </c>
      <c r="F23" s="434">
        <v>14753909.070000004</v>
      </c>
      <c r="G23" s="434">
        <v>15288001.000000004</v>
      </c>
    </row>
    <row r="24" spans="1:7" ht="20" customHeight="1" x14ac:dyDescent="0.15">
      <c r="A24" s="9" t="s">
        <v>166</v>
      </c>
      <c r="B24" s="435">
        <v>13264</v>
      </c>
      <c r="C24" s="435">
        <v>641257</v>
      </c>
      <c r="D24" s="435">
        <v>304019</v>
      </c>
      <c r="E24" s="434">
        <v>5148674.29</v>
      </c>
      <c r="F24" s="434">
        <v>13525160.769999998</v>
      </c>
      <c r="G24" s="434">
        <v>19728784.240000002</v>
      </c>
    </row>
    <row r="25" spans="1:7" ht="20" customHeight="1" x14ac:dyDescent="0.15">
      <c r="A25" s="4" t="s">
        <v>13</v>
      </c>
      <c r="B25" s="436">
        <f t="shared" ref="B25:G25" si="1">SUM(B16:B24)</f>
        <v>255277</v>
      </c>
      <c r="C25" s="436">
        <f t="shared" si="1"/>
        <v>11188633</v>
      </c>
      <c r="D25" s="436">
        <f t="shared" si="1"/>
        <v>3787520</v>
      </c>
      <c r="E25" s="15">
        <f t="shared" si="1"/>
        <v>97576462.330000013</v>
      </c>
      <c r="F25" s="15">
        <f t="shared" si="1"/>
        <v>174842282.74000001</v>
      </c>
      <c r="G25" s="15">
        <f t="shared" si="1"/>
        <v>194645884.64000002</v>
      </c>
    </row>
    <row r="26" spans="1:7" ht="20" customHeight="1" x14ac:dyDescent="0.15">
      <c r="A26" s="6"/>
      <c r="B26" s="6"/>
      <c r="C26" s="6"/>
      <c r="D26" s="6"/>
      <c r="E26" s="6"/>
      <c r="F26" s="6"/>
      <c r="G26" s="6"/>
    </row>
    <row r="27" spans="1:7" ht="20" customHeight="1" x14ac:dyDescent="0.15">
      <c r="A27" s="11" t="s">
        <v>53</v>
      </c>
      <c r="B27" s="436">
        <f t="shared" ref="B27:G27" si="2">B11+B25</f>
        <v>347642</v>
      </c>
      <c r="C27" s="436">
        <f t="shared" si="2"/>
        <v>14767703</v>
      </c>
      <c r="D27" s="436">
        <f t="shared" si="2"/>
        <v>6293560</v>
      </c>
      <c r="E27" s="15">
        <f t="shared" si="2"/>
        <v>132706855.14000002</v>
      </c>
      <c r="F27" s="15">
        <f t="shared" si="2"/>
        <v>250064599.31999999</v>
      </c>
      <c r="G27" s="15">
        <f t="shared" si="2"/>
        <v>316800808.69</v>
      </c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472" customWidth="1"/>
    <col min="2" max="2" width="42.33203125" style="472" customWidth="1"/>
    <col min="3" max="3" width="29" style="472" bestFit="1" customWidth="1"/>
    <col min="4" max="5" width="13" style="472" customWidth="1"/>
    <col min="6" max="6" width="2.6640625" style="474" customWidth="1"/>
    <col min="7" max="7" width="9" style="473" customWidth="1"/>
    <col min="8" max="8" width="1.33203125" style="472" customWidth="1"/>
    <col min="9" max="9" width="8.5" style="472" customWidth="1"/>
    <col min="10" max="16384" width="9.1640625" style="472"/>
  </cols>
  <sheetData>
    <row r="1" spans="1:8" ht="50" customHeight="1" x14ac:dyDescent="0.15">
      <c r="A1" s="687" t="s">
        <v>440</v>
      </c>
      <c r="B1" s="687"/>
      <c r="C1" s="688" t="s">
        <v>205</v>
      </c>
      <c r="D1" s="688"/>
    </row>
    <row r="2" spans="1:8" ht="20" customHeight="1" x14ac:dyDescent="0.15">
      <c r="C2" s="621"/>
      <c r="D2" s="621"/>
    </row>
    <row r="3" spans="1:8" ht="52.5" customHeight="1" x14ac:dyDescent="0.15">
      <c r="A3" s="440"/>
      <c r="B3" s="441" t="s">
        <v>354</v>
      </c>
      <c r="C3" s="441"/>
      <c r="D3" s="441" t="s">
        <v>355</v>
      </c>
      <c r="E3" s="441"/>
      <c r="F3" s="442"/>
      <c r="G3" s="685" t="s">
        <v>435</v>
      </c>
      <c r="H3" s="443"/>
    </row>
    <row r="4" spans="1:8" ht="26.25" customHeight="1" x14ac:dyDescent="0.15">
      <c r="A4" s="444"/>
      <c r="B4" s="445" t="s">
        <v>206</v>
      </c>
      <c r="C4" s="445" t="s">
        <v>54</v>
      </c>
      <c r="D4" s="446">
        <v>2006</v>
      </c>
      <c r="E4" s="446">
        <v>2007</v>
      </c>
      <c r="F4" s="447"/>
      <c r="G4" s="686"/>
      <c r="H4" s="448"/>
    </row>
    <row r="5" spans="1:8" ht="23.25" customHeight="1" x14ac:dyDescent="0.15">
      <c r="A5" s="444"/>
      <c r="B5" s="449" t="s">
        <v>3</v>
      </c>
      <c r="C5" s="450" t="s">
        <v>12</v>
      </c>
      <c r="D5" s="451">
        <v>3142790</v>
      </c>
      <c r="E5" s="451">
        <v>3164690</v>
      </c>
      <c r="F5" s="452"/>
      <c r="G5" s="453">
        <v>0.69683306870646788</v>
      </c>
      <c r="H5" s="448"/>
    </row>
    <row r="6" spans="1:8" ht="23.25" customHeight="1" x14ac:dyDescent="0.15">
      <c r="A6" s="444"/>
      <c r="B6" s="454" t="s">
        <v>207</v>
      </c>
      <c r="C6" s="454"/>
      <c r="D6" s="455">
        <v>3142790</v>
      </c>
      <c r="E6" s="455">
        <v>3164690</v>
      </c>
      <c r="F6" s="455"/>
      <c r="G6" s="456">
        <v>0.69683306870646788</v>
      </c>
      <c r="H6" s="448"/>
    </row>
    <row r="7" spans="1:8" ht="23.25" customHeight="1" x14ac:dyDescent="0.15">
      <c r="A7" s="444"/>
      <c r="B7" s="449" t="s">
        <v>4</v>
      </c>
      <c r="C7" s="457" t="s">
        <v>32</v>
      </c>
      <c r="D7" s="458">
        <v>84787</v>
      </c>
      <c r="E7" s="458">
        <v>85910</v>
      </c>
      <c r="F7" s="452"/>
      <c r="G7" s="459">
        <v>1.3244955004894619</v>
      </c>
      <c r="H7" s="448"/>
    </row>
    <row r="8" spans="1:8" ht="23.25" customHeight="1" x14ac:dyDescent="0.15">
      <c r="A8" s="444"/>
      <c r="B8" s="449"/>
      <c r="C8" s="450" t="s">
        <v>33</v>
      </c>
      <c r="D8" s="451">
        <v>3758</v>
      </c>
      <c r="E8" s="451">
        <v>3714</v>
      </c>
      <c r="F8" s="452"/>
      <c r="G8" s="453">
        <v>-1.1708355508249069</v>
      </c>
      <c r="H8" s="448"/>
    </row>
    <row r="9" spans="1:8" ht="23.25" customHeight="1" x14ac:dyDescent="0.15">
      <c r="A9" s="444"/>
      <c r="B9" s="449"/>
      <c r="C9" s="457" t="s">
        <v>34</v>
      </c>
      <c r="D9" s="458">
        <v>2824</v>
      </c>
      <c r="E9" s="458">
        <v>2709</v>
      </c>
      <c r="F9" s="452"/>
      <c r="G9" s="459">
        <v>-4.072237960339943</v>
      </c>
      <c r="H9" s="448"/>
    </row>
    <row r="10" spans="1:8" ht="23.25" customHeight="1" x14ac:dyDescent="0.15">
      <c r="A10" s="444"/>
      <c r="B10" s="449"/>
      <c r="C10" s="450" t="s">
        <v>35</v>
      </c>
      <c r="D10" s="451">
        <v>8526</v>
      </c>
      <c r="E10" s="451">
        <v>8504</v>
      </c>
      <c r="F10" s="452"/>
      <c r="G10" s="453">
        <v>-0.25803424818203141</v>
      </c>
      <c r="H10" s="448"/>
    </row>
    <row r="11" spans="1:8" ht="23.25" customHeight="1" x14ac:dyDescent="0.15">
      <c r="A11" s="444"/>
      <c r="B11" s="449"/>
      <c r="C11" s="457" t="s">
        <v>36</v>
      </c>
      <c r="D11" s="458">
        <v>2576</v>
      </c>
      <c r="E11" s="458">
        <v>2570</v>
      </c>
      <c r="F11" s="452"/>
      <c r="G11" s="459">
        <v>-0.23291925465838509</v>
      </c>
      <c r="H11" s="448"/>
    </row>
    <row r="12" spans="1:8" ht="23.25" customHeight="1" x14ac:dyDescent="0.15">
      <c r="A12" s="444"/>
      <c r="B12" s="449"/>
      <c r="C12" s="450" t="s">
        <v>37</v>
      </c>
      <c r="D12" s="451">
        <v>18508</v>
      </c>
      <c r="E12" s="451">
        <v>16801</v>
      </c>
      <c r="F12" s="452"/>
      <c r="G12" s="453">
        <v>-9.2230386859736342</v>
      </c>
      <c r="H12" s="448"/>
    </row>
    <row r="13" spans="1:8" ht="23.25" customHeight="1" x14ac:dyDescent="0.15">
      <c r="A13" s="444"/>
      <c r="B13" s="449"/>
      <c r="C13" s="457" t="s">
        <v>27</v>
      </c>
      <c r="D13" s="458">
        <v>13992</v>
      </c>
      <c r="E13" s="458">
        <v>15598</v>
      </c>
      <c r="F13" s="452"/>
      <c r="G13" s="459">
        <v>11.477987421383649</v>
      </c>
      <c r="H13" s="448"/>
    </row>
    <row r="14" spans="1:8" ht="23.25" customHeight="1" x14ac:dyDescent="0.15">
      <c r="A14" s="444"/>
      <c r="B14" s="454" t="s">
        <v>208</v>
      </c>
      <c r="C14" s="454"/>
      <c r="D14" s="455">
        <v>134971</v>
      </c>
      <c r="E14" s="455">
        <v>135806</v>
      </c>
      <c r="F14" s="455"/>
      <c r="G14" s="456">
        <v>0.61865141400745338</v>
      </c>
      <c r="H14" s="448"/>
    </row>
    <row r="15" spans="1:8" ht="23.25" customHeight="1" x14ac:dyDescent="0.15">
      <c r="A15" s="444"/>
      <c r="B15" s="449" t="s">
        <v>5</v>
      </c>
      <c r="C15" s="457" t="s">
        <v>38</v>
      </c>
      <c r="D15" s="458">
        <v>16624</v>
      </c>
      <c r="E15" s="458">
        <v>17469</v>
      </c>
      <c r="F15" s="452"/>
      <c r="G15" s="459">
        <v>5.0830125120307992</v>
      </c>
      <c r="H15" s="448"/>
    </row>
    <row r="16" spans="1:8" ht="23.25" customHeight="1" x14ac:dyDescent="0.15">
      <c r="A16" s="444"/>
      <c r="B16" s="449"/>
      <c r="C16" s="450" t="s">
        <v>39</v>
      </c>
      <c r="D16" s="451">
        <v>18204</v>
      </c>
      <c r="E16" s="451">
        <v>17945</v>
      </c>
      <c r="F16" s="452"/>
      <c r="G16" s="453">
        <v>-1.4227642276422763</v>
      </c>
      <c r="H16" s="448"/>
    </row>
    <row r="17" spans="1:8" ht="23.25" customHeight="1" x14ac:dyDescent="0.15">
      <c r="A17" s="444"/>
      <c r="B17" s="449"/>
      <c r="C17" s="457" t="s">
        <v>28</v>
      </c>
      <c r="D17" s="458">
        <v>4881</v>
      </c>
      <c r="E17" s="458">
        <v>4690</v>
      </c>
      <c r="F17" s="452"/>
      <c r="G17" s="459">
        <v>-3.913132554804343</v>
      </c>
      <c r="H17" s="448"/>
    </row>
    <row r="18" spans="1:8" ht="23.25" customHeight="1" x14ac:dyDescent="0.15">
      <c r="A18" s="444"/>
      <c r="B18" s="454" t="s">
        <v>209</v>
      </c>
      <c r="C18" s="454"/>
      <c r="D18" s="455">
        <v>39709</v>
      </c>
      <c r="E18" s="455">
        <v>40104</v>
      </c>
      <c r="F18" s="455"/>
      <c r="G18" s="456">
        <v>0.99473670956206406</v>
      </c>
      <c r="H18" s="448"/>
    </row>
    <row r="19" spans="1:8" ht="23.25" customHeight="1" x14ac:dyDescent="0.15">
      <c r="A19" s="444"/>
      <c r="B19" s="449" t="s">
        <v>6</v>
      </c>
      <c r="C19" s="457" t="s">
        <v>40</v>
      </c>
      <c r="D19" s="458">
        <v>108930</v>
      </c>
      <c r="E19" s="458">
        <v>104372</v>
      </c>
      <c r="F19" s="452"/>
      <c r="G19" s="459">
        <v>-4.1843385660515935</v>
      </c>
      <c r="H19" s="448"/>
    </row>
    <row r="20" spans="1:8" ht="23.25" customHeight="1" x14ac:dyDescent="0.15">
      <c r="A20" s="444"/>
      <c r="B20" s="449"/>
      <c r="C20" s="450" t="s">
        <v>41</v>
      </c>
      <c r="D20" s="451">
        <v>14070</v>
      </c>
      <c r="E20" s="451">
        <v>13118</v>
      </c>
      <c r="F20" s="452"/>
      <c r="G20" s="453">
        <v>-6.766169154228856</v>
      </c>
      <c r="H20" s="448"/>
    </row>
    <row r="21" spans="1:8" ht="23.25" customHeight="1" x14ac:dyDescent="0.15">
      <c r="A21" s="444"/>
      <c r="B21" s="449"/>
      <c r="C21" s="457" t="s">
        <v>42</v>
      </c>
      <c r="D21" s="458">
        <v>7195</v>
      </c>
      <c r="E21" s="458">
        <v>6975</v>
      </c>
      <c r="F21" s="452"/>
      <c r="G21" s="459">
        <v>-3.0576789437109104</v>
      </c>
      <c r="H21" s="448"/>
    </row>
    <row r="22" spans="1:8" ht="23.25" customHeight="1" x14ac:dyDescent="0.15">
      <c r="A22" s="444"/>
      <c r="B22" s="449"/>
      <c r="C22" s="460" t="s">
        <v>43</v>
      </c>
      <c r="D22" s="461">
        <v>9948</v>
      </c>
      <c r="E22" s="461">
        <v>9773</v>
      </c>
      <c r="F22" s="452"/>
      <c r="G22" s="453">
        <v>-1.759147567350221</v>
      </c>
      <c r="H22" s="448"/>
    </row>
    <row r="23" spans="1:8" ht="23.25" customHeight="1" x14ac:dyDescent="0.15">
      <c r="A23" s="444"/>
      <c r="B23" s="454" t="s">
        <v>210</v>
      </c>
      <c r="C23" s="454"/>
      <c r="D23" s="455">
        <v>140143</v>
      </c>
      <c r="E23" s="455">
        <v>134238</v>
      </c>
      <c r="F23" s="455"/>
      <c r="G23" s="456">
        <v>-4.2135532991301741</v>
      </c>
      <c r="H23" s="448"/>
    </row>
    <row r="24" spans="1:8" ht="23.25" customHeight="1" x14ac:dyDescent="0.15">
      <c r="A24" s="444"/>
      <c r="B24" s="449" t="s">
        <v>55</v>
      </c>
      <c r="C24" s="457" t="s">
        <v>44</v>
      </c>
      <c r="D24" s="458">
        <v>325751</v>
      </c>
      <c r="E24" s="458">
        <v>308245</v>
      </c>
      <c r="F24" s="452"/>
      <c r="G24" s="459">
        <v>-5.3740433644102401</v>
      </c>
      <c r="H24" s="448"/>
    </row>
    <row r="25" spans="1:8" ht="23.25" customHeight="1" x14ac:dyDescent="0.15">
      <c r="A25" s="444"/>
      <c r="B25" s="449"/>
      <c r="C25" s="450" t="s">
        <v>29</v>
      </c>
      <c r="D25" s="451">
        <v>400331</v>
      </c>
      <c r="E25" s="451">
        <v>379402</v>
      </c>
      <c r="F25" s="452"/>
      <c r="G25" s="453">
        <v>-5.2279238929785601</v>
      </c>
      <c r="H25" s="448"/>
    </row>
    <row r="26" spans="1:8" ht="23.25" customHeight="1" x14ac:dyDescent="0.15">
      <c r="A26" s="444"/>
      <c r="B26" s="454" t="s">
        <v>211</v>
      </c>
      <c r="C26" s="454"/>
      <c r="D26" s="455">
        <v>726082</v>
      </c>
      <c r="E26" s="455">
        <v>687647</v>
      </c>
      <c r="F26" s="455"/>
      <c r="G26" s="456">
        <v>-5.2934792489002618</v>
      </c>
      <c r="H26" s="448"/>
    </row>
    <row r="27" spans="1:8" ht="23.25" customHeight="1" x14ac:dyDescent="0.15">
      <c r="A27" s="444"/>
      <c r="B27" s="449" t="s">
        <v>7</v>
      </c>
      <c r="C27" s="460" t="s">
        <v>30</v>
      </c>
      <c r="D27" s="461">
        <v>7307</v>
      </c>
      <c r="E27" s="461">
        <v>7132</v>
      </c>
      <c r="F27" s="452"/>
      <c r="G27" s="453">
        <v>-2.394963733406323</v>
      </c>
      <c r="H27" s="448"/>
    </row>
    <row r="28" spans="1:8" ht="23.25" customHeight="1" x14ac:dyDescent="0.15">
      <c r="A28" s="444"/>
      <c r="B28" s="449"/>
      <c r="C28" s="462" t="s">
        <v>45</v>
      </c>
      <c r="D28" s="452">
        <v>18337</v>
      </c>
      <c r="E28" s="452">
        <v>19318</v>
      </c>
      <c r="F28" s="452"/>
      <c r="G28" s="459">
        <v>5.3498391230844735</v>
      </c>
      <c r="H28" s="448"/>
    </row>
    <row r="29" spans="1:8" ht="23.25" customHeight="1" x14ac:dyDescent="0.15">
      <c r="A29" s="444"/>
      <c r="B29" s="454" t="s">
        <v>212</v>
      </c>
      <c r="C29" s="454"/>
      <c r="D29" s="455">
        <v>25644</v>
      </c>
      <c r="E29" s="455">
        <v>26450</v>
      </c>
      <c r="F29" s="455"/>
      <c r="G29" s="456">
        <v>3.1430354078926843</v>
      </c>
      <c r="H29" s="448"/>
    </row>
    <row r="30" spans="1:8" ht="23.25" customHeight="1" x14ac:dyDescent="0.15">
      <c r="A30" s="444"/>
      <c r="B30" s="449" t="s">
        <v>8</v>
      </c>
      <c r="C30" s="460" t="s">
        <v>266</v>
      </c>
      <c r="D30" s="461">
        <v>4410</v>
      </c>
      <c r="E30" s="461">
        <v>4369</v>
      </c>
      <c r="F30" s="452"/>
      <c r="G30" s="453">
        <v>-0.92970521541950113</v>
      </c>
      <c r="H30" s="448"/>
    </row>
    <row r="31" spans="1:8" ht="17.25" customHeight="1" x14ac:dyDescent="0.15">
      <c r="A31" s="444"/>
      <c r="B31" s="449"/>
      <c r="C31" s="462" t="s">
        <v>267</v>
      </c>
      <c r="D31" s="452">
        <v>61696</v>
      </c>
      <c r="E31" s="452">
        <v>71499</v>
      </c>
      <c r="F31" s="452"/>
      <c r="G31" s="453">
        <v>15.889198651452283</v>
      </c>
      <c r="H31" s="448"/>
    </row>
    <row r="32" spans="1:8" ht="23.25" customHeight="1" x14ac:dyDescent="0.15">
      <c r="A32" s="444"/>
      <c r="B32" s="454" t="s">
        <v>213</v>
      </c>
      <c r="C32" s="454"/>
      <c r="D32" s="455">
        <v>66106</v>
      </c>
      <c r="E32" s="455">
        <v>75868</v>
      </c>
      <c r="F32" s="455"/>
      <c r="G32" s="456">
        <v>14.767192085438538</v>
      </c>
      <c r="H32" s="448"/>
    </row>
    <row r="33" spans="1:8" ht="23.25" customHeight="1" x14ac:dyDescent="0.15">
      <c r="A33" s="444"/>
      <c r="B33" s="449" t="s">
        <v>9</v>
      </c>
      <c r="C33" s="462" t="s">
        <v>31</v>
      </c>
      <c r="D33" s="452">
        <v>53110</v>
      </c>
      <c r="E33" s="452">
        <v>51714</v>
      </c>
      <c r="F33" s="452"/>
      <c r="G33" s="459">
        <v>-2.628506872528714</v>
      </c>
      <c r="H33" s="448"/>
    </row>
    <row r="34" spans="1:8" ht="23.25" customHeight="1" x14ac:dyDescent="0.15">
      <c r="A34" s="444"/>
      <c r="B34" s="454" t="s">
        <v>214</v>
      </c>
      <c r="C34" s="454"/>
      <c r="D34" s="455">
        <v>53110</v>
      </c>
      <c r="E34" s="455">
        <v>51714</v>
      </c>
      <c r="F34" s="455"/>
      <c r="G34" s="456">
        <v>-2.628506872528714</v>
      </c>
      <c r="H34" s="448"/>
    </row>
    <row r="35" spans="1:8" ht="23.25" customHeight="1" x14ac:dyDescent="0.15">
      <c r="A35" s="444"/>
      <c r="B35" s="463" t="s">
        <v>53</v>
      </c>
      <c r="C35" s="464"/>
      <c r="D35" s="465">
        <v>4328555</v>
      </c>
      <c r="E35" s="465">
        <v>4316517</v>
      </c>
      <c r="F35" s="466"/>
      <c r="G35" s="467">
        <v>-0.27810666608140594</v>
      </c>
      <c r="H35" s="448"/>
    </row>
    <row r="36" spans="1:8" ht="6" customHeight="1" x14ac:dyDescent="0.15">
      <c r="A36" s="468"/>
      <c r="B36" s="469"/>
      <c r="C36" s="469"/>
      <c r="D36" s="469"/>
      <c r="E36" s="469"/>
      <c r="F36" s="469"/>
      <c r="G36" s="470"/>
      <c r="H36" s="471"/>
    </row>
  </sheetData>
  <mergeCells count="3">
    <mergeCell ref="G3:G4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3622047244094491" right="0.23622047244094491" top="0.39370078740157483" bottom="0.47244094488188981" header="0.19685039370078741" footer="0.31496062992125984"/>
  <pageSetup paperSize="9" scale="89" orientation="portrait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140" customWidth="1"/>
    <col min="2" max="2" width="41.33203125" style="140" bestFit="1" customWidth="1"/>
    <col min="3" max="3" width="29" style="140" bestFit="1" customWidth="1"/>
    <col min="4" max="5" width="12.6640625" style="140" customWidth="1"/>
    <col min="6" max="6" width="2.6640625" style="141" customWidth="1"/>
    <col min="7" max="7" width="9" style="475" customWidth="1"/>
    <col min="8" max="8" width="1.33203125" style="140" customWidth="1"/>
    <col min="9" max="9" width="0.6640625" style="140" customWidth="1"/>
    <col min="10" max="16384" width="9.1640625" style="140"/>
  </cols>
  <sheetData>
    <row r="1" spans="1:8" ht="50" customHeight="1" x14ac:dyDescent="0.15">
      <c r="A1" s="691" t="s">
        <v>445</v>
      </c>
      <c r="B1" s="691"/>
      <c r="C1" s="688" t="s">
        <v>205</v>
      </c>
      <c r="D1" s="688"/>
    </row>
    <row r="2" spans="1:8" ht="20" customHeight="1" x14ac:dyDescent="0.15"/>
    <row r="3" spans="1:8" ht="52.5" customHeight="1" x14ac:dyDescent="0.15">
      <c r="A3" s="495"/>
      <c r="B3" s="494" t="s">
        <v>436</v>
      </c>
      <c r="C3" s="494"/>
      <c r="D3" s="494" t="s">
        <v>355</v>
      </c>
      <c r="E3" s="494"/>
      <c r="F3" s="493"/>
      <c r="G3" s="689" t="s">
        <v>435</v>
      </c>
      <c r="H3" s="492"/>
    </row>
    <row r="4" spans="1:8" ht="21" customHeight="1" x14ac:dyDescent="0.15">
      <c r="A4" s="332"/>
      <c r="B4" s="491" t="s">
        <v>206</v>
      </c>
      <c r="C4" s="491" t="s">
        <v>54</v>
      </c>
      <c r="D4" s="490">
        <v>2006</v>
      </c>
      <c r="E4" s="490">
        <v>2007</v>
      </c>
      <c r="F4" s="489"/>
      <c r="G4" s="690"/>
      <c r="H4" s="327"/>
    </row>
    <row r="5" spans="1:8" ht="23.25" customHeight="1" x14ac:dyDescent="0.15">
      <c r="A5" s="332"/>
      <c r="B5" s="336" t="s">
        <v>3</v>
      </c>
      <c r="C5" s="186" t="s">
        <v>12</v>
      </c>
      <c r="D5" s="485">
        <v>99621416</v>
      </c>
      <c r="E5" s="485">
        <v>91687699</v>
      </c>
      <c r="F5" s="485"/>
      <c r="G5" s="189">
        <v>-7.9638669259629884</v>
      </c>
      <c r="H5" s="327"/>
    </row>
    <row r="6" spans="1:8" s="199" customFormat="1" ht="23.25" customHeight="1" x14ac:dyDescent="0.15">
      <c r="A6" s="337"/>
      <c r="B6" s="484" t="s">
        <v>207</v>
      </c>
      <c r="C6" s="484"/>
      <c r="D6" s="483">
        <v>99621416</v>
      </c>
      <c r="E6" s="483">
        <v>91687699</v>
      </c>
      <c r="F6" s="487"/>
      <c r="G6" s="481">
        <v>-7.9638669259629884</v>
      </c>
      <c r="H6" s="342"/>
    </row>
    <row r="7" spans="1:8" ht="23.25" customHeight="1" x14ac:dyDescent="0.15">
      <c r="A7" s="332"/>
      <c r="B7" s="336" t="s">
        <v>4</v>
      </c>
      <c r="C7" s="191" t="s">
        <v>32</v>
      </c>
      <c r="D7" s="188">
        <v>14456969</v>
      </c>
      <c r="E7" s="188">
        <v>14581502</v>
      </c>
      <c r="F7" s="188"/>
      <c r="G7" s="193">
        <v>0.86140462776118554</v>
      </c>
      <c r="H7" s="327"/>
    </row>
    <row r="8" spans="1:8" ht="23.25" customHeight="1" x14ac:dyDescent="0.15">
      <c r="A8" s="332"/>
      <c r="B8" s="488"/>
      <c r="C8" s="186" t="s">
        <v>33</v>
      </c>
      <c r="D8" s="485">
        <v>2319252</v>
      </c>
      <c r="E8" s="485">
        <v>2395429</v>
      </c>
      <c r="F8" s="188"/>
      <c r="G8" s="189">
        <v>3.284550363651729</v>
      </c>
      <c r="H8" s="327"/>
    </row>
    <row r="9" spans="1:8" ht="23.25" customHeight="1" x14ac:dyDescent="0.15">
      <c r="A9" s="332"/>
      <c r="B9" s="336"/>
      <c r="C9" s="191" t="s">
        <v>34</v>
      </c>
      <c r="D9" s="188">
        <v>1437989</v>
      </c>
      <c r="E9" s="188">
        <v>1491403</v>
      </c>
      <c r="F9" s="188"/>
      <c r="G9" s="193">
        <v>3.7144929481379902</v>
      </c>
      <c r="H9" s="327"/>
    </row>
    <row r="10" spans="1:8" ht="23.25" customHeight="1" x14ac:dyDescent="0.15">
      <c r="A10" s="332"/>
      <c r="B10" s="336"/>
      <c r="C10" s="186" t="s">
        <v>35</v>
      </c>
      <c r="D10" s="485">
        <v>2167511</v>
      </c>
      <c r="E10" s="485">
        <v>2023138</v>
      </c>
      <c r="F10" s="188"/>
      <c r="G10" s="189">
        <v>-6.6607735785423925</v>
      </c>
      <c r="H10" s="327"/>
    </row>
    <row r="11" spans="1:8" ht="23.25" customHeight="1" x14ac:dyDescent="0.15">
      <c r="A11" s="332"/>
      <c r="B11" s="336"/>
      <c r="C11" s="191" t="s">
        <v>36</v>
      </c>
      <c r="D11" s="188">
        <v>183516</v>
      </c>
      <c r="E11" s="188">
        <v>201585</v>
      </c>
      <c r="F11" s="188"/>
      <c r="G11" s="193">
        <v>9.8460079775060478</v>
      </c>
      <c r="H11" s="327"/>
    </row>
    <row r="12" spans="1:8" ht="23.25" customHeight="1" x14ac:dyDescent="0.15">
      <c r="A12" s="332"/>
      <c r="B12" s="336"/>
      <c r="C12" s="186" t="s">
        <v>37</v>
      </c>
      <c r="D12" s="485">
        <v>1132886</v>
      </c>
      <c r="E12" s="485">
        <v>1177164</v>
      </c>
      <c r="F12" s="188"/>
      <c r="G12" s="189">
        <v>3.9084250312917632</v>
      </c>
      <c r="H12" s="327"/>
    </row>
    <row r="13" spans="1:8" ht="23.25" customHeight="1" x14ac:dyDescent="0.15">
      <c r="A13" s="332"/>
      <c r="B13" s="336"/>
      <c r="C13" s="191" t="s">
        <v>27</v>
      </c>
      <c r="D13" s="188">
        <v>797671</v>
      </c>
      <c r="E13" s="188">
        <v>821403</v>
      </c>
      <c r="F13" s="188"/>
      <c r="G13" s="193">
        <v>2.9751614387385277</v>
      </c>
      <c r="H13" s="327"/>
    </row>
    <row r="14" spans="1:8" s="199" customFormat="1" ht="23.25" customHeight="1" x14ac:dyDescent="0.15">
      <c r="A14" s="337"/>
      <c r="B14" s="484" t="s">
        <v>208</v>
      </c>
      <c r="C14" s="484"/>
      <c r="D14" s="483">
        <v>22495794</v>
      </c>
      <c r="E14" s="483">
        <v>22691624</v>
      </c>
      <c r="F14" s="482"/>
      <c r="G14" s="481">
        <v>0.87051828444019363</v>
      </c>
      <c r="H14" s="342"/>
    </row>
    <row r="15" spans="1:8" ht="23.25" customHeight="1" x14ac:dyDescent="0.15">
      <c r="A15" s="332"/>
      <c r="B15" s="336" t="s">
        <v>5</v>
      </c>
      <c r="C15" s="186" t="s">
        <v>38</v>
      </c>
      <c r="D15" s="485">
        <v>3315839</v>
      </c>
      <c r="E15" s="485">
        <v>3385523</v>
      </c>
      <c r="F15" s="188"/>
      <c r="G15" s="189">
        <v>2.101549562569232</v>
      </c>
      <c r="H15" s="327"/>
    </row>
    <row r="16" spans="1:8" ht="23.25" customHeight="1" x14ac:dyDescent="0.15">
      <c r="A16" s="332"/>
      <c r="B16" s="336"/>
      <c r="C16" s="191" t="s">
        <v>39</v>
      </c>
      <c r="D16" s="188">
        <v>9461062</v>
      </c>
      <c r="E16" s="188">
        <v>10596056</v>
      </c>
      <c r="F16" s="188"/>
      <c r="G16" s="193">
        <v>11.99647565992063</v>
      </c>
      <c r="H16" s="327"/>
    </row>
    <row r="17" spans="1:8" ht="23.25" customHeight="1" x14ac:dyDescent="0.15">
      <c r="A17" s="332"/>
      <c r="B17" s="336"/>
      <c r="C17" s="186" t="s">
        <v>28</v>
      </c>
      <c r="D17" s="485">
        <v>580028</v>
      </c>
      <c r="E17" s="485">
        <v>587874</v>
      </c>
      <c r="F17" s="188"/>
      <c r="G17" s="189">
        <v>1.3526933182536016</v>
      </c>
      <c r="H17" s="327"/>
    </row>
    <row r="18" spans="1:8" s="199" customFormat="1" ht="23.25" customHeight="1" x14ac:dyDescent="0.15">
      <c r="A18" s="337"/>
      <c r="B18" s="484" t="s">
        <v>209</v>
      </c>
      <c r="C18" s="484"/>
      <c r="D18" s="483">
        <v>13356929</v>
      </c>
      <c r="E18" s="483">
        <v>14569453</v>
      </c>
      <c r="F18" s="487"/>
      <c r="G18" s="486">
        <v>9.0778651290277868</v>
      </c>
      <c r="H18" s="342"/>
    </row>
    <row r="19" spans="1:8" ht="23.25" customHeight="1" x14ac:dyDescent="0.15">
      <c r="A19" s="332"/>
      <c r="B19" s="336" t="s">
        <v>6</v>
      </c>
      <c r="C19" s="191" t="s">
        <v>40</v>
      </c>
      <c r="D19" s="188">
        <v>23611961</v>
      </c>
      <c r="E19" s="188">
        <v>23447402</v>
      </c>
      <c r="F19" s="188"/>
      <c r="G19" s="193">
        <v>-0.69693067848113077</v>
      </c>
      <c r="H19" s="327"/>
    </row>
    <row r="20" spans="1:8" ht="23.25" customHeight="1" x14ac:dyDescent="0.15">
      <c r="A20" s="332"/>
      <c r="B20" s="336"/>
      <c r="C20" s="186" t="s">
        <v>41</v>
      </c>
      <c r="D20" s="485">
        <v>4130923</v>
      </c>
      <c r="E20" s="485">
        <v>4321736</v>
      </c>
      <c r="F20" s="188"/>
      <c r="G20" s="189">
        <v>4.6191371758805477</v>
      </c>
      <c r="H20" s="327"/>
    </row>
    <row r="21" spans="1:8" ht="23.25" customHeight="1" x14ac:dyDescent="0.15">
      <c r="A21" s="332"/>
      <c r="B21" s="336"/>
      <c r="C21" s="191" t="s">
        <v>42</v>
      </c>
      <c r="D21" s="188">
        <v>1493729</v>
      </c>
      <c r="E21" s="188">
        <v>1211127</v>
      </c>
      <c r="F21" s="188"/>
      <c r="G21" s="193">
        <v>-18.919228320532039</v>
      </c>
      <c r="H21" s="327"/>
    </row>
    <row r="22" spans="1:8" ht="23.25" customHeight="1" x14ac:dyDescent="0.15">
      <c r="A22" s="332"/>
      <c r="B22" s="336"/>
      <c r="C22" s="186" t="s">
        <v>43</v>
      </c>
      <c r="D22" s="485">
        <v>1353758</v>
      </c>
      <c r="E22" s="485">
        <v>1499700</v>
      </c>
      <c r="F22" s="188"/>
      <c r="G22" s="189">
        <v>10.780508776310093</v>
      </c>
      <c r="H22" s="327"/>
    </row>
    <row r="23" spans="1:8" s="199" customFormat="1" ht="23.25" customHeight="1" x14ac:dyDescent="0.15">
      <c r="A23" s="337"/>
      <c r="B23" s="484" t="s">
        <v>210</v>
      </c>
      <c r="C23" s="484"/>
      <c r="D23" s="483">
        <v>30590371</v>
      </c>
      <c r="E23" s="483">
        <v>30479965</v>
      </c>
      <c r="F23" s="487"/>
      <c r="G23" s="486">
        <v>-0.36091749263191347</v>
      </c>
      <c r="H23" s="342"/>
    </row>
    <row r="24" spans="1:8" ht="23.25" customHeight="1" x14ac:dyDescent="0.15">
      <c r="A24" s="332"/>
      <c r="B24" s="336" t="s">
        <v>55</v>
      </c>
      <c r="C24" s="186" t="s">
        <v>44</v>
      </c>
      <c r="D24" s="485">
        <v>24780029</v>
      </c>
      <c r="E24" s="485">
        <v>24182198</v>
      </c>
      <c r="F24" s="188"/>
      <c r="G24" s="189">
        <v>-2.4125516560129934</v>
      </c>
      <c r="H24" s="327"/>
    </row>
    <row r="25" spans="1:8" ht="23.25" customHeight="1" x14ac:dyDescent="0.15">
      <c r="A25" s="332"/>
      <c r="B25" s="336"/>
      <c r="C25" s="191" t="s">
        <v>29</v>
      </c>
      <c r="D25" s="188">
        <v>472951</v>
      </c>
      <c r="E25" s="188">
        <v>516272</v>
      </c>
      <c r="F25" s="188"/>
      <c r="G25" s="193">
        <v>9.1597226774020992</v>
      </c>
      <c r="H25" s="327"/>
    </row>
    <row r="26" spans="1:8" s="199" customFormat="1" ht="23.25" customHeight="1" x14ac:dyDescent="0.15">
      <c r="A26" s="337"/>
      <c r="B26" s="484" t="s">
        <v>211</v>
      </c>
      <c r="C26" s="484"/>
      <c r="D26" s="483">
        <v>25252980</v>
      </c>
      <c r="E26" s="483">
        <v>24698470</v>
      </c>
      <c r="F26" s="487"/>
      <c r="G26" s="486">
        <v>-2.1958200576724014</v>
      </c>
      <c r="H26" s="342"/>
    </row>
    <row r="27" spans="1:8" ht="23.25" customHeight="1" x14ac:dyDescent="0.15">
      <c r="A27" s="332"/>
      <c r="B27" s="336" t="s">
        <v>7</v>
      </c>
      <c r="C27" s="186" t="s">
        <v>30</v>
      </c>
      <c r="D27" s="485">
        <v>624795</v>
      </c>
      <c r="E27" s="485">
        <v>725871</v>
      </c>
      <c r="F27" s="188"/>
      <c r="G27" s="189">
        <v>16.177466208916524</v>
      </c>
      <c r="H27" s="327"/>
    </row>
    <row r="28" spans="1:8" ht="23.25" customHeight="1" x14ac:dyDescent="0.15">
      <c r="A28" s="332"/>
      <c r="B28" s="336"/>
      <c r="C28" s="191" t="s">
        <v>45</v>
      </c>
      <c r="D28" s="188">
        <v>18456905</v>
      </c>
      <c r="E28" s="188">
        <v>17604052</v>
      </c>
      <c r="F28" s="188"/>
      <c r="G28" s="193">
        <v>-4.6207801362146039</v>
      </c>
      <c r="H28" s="327"/>
    </row>
    <row r="29" spans="1:8" s="199" customFormat="1" ht="23.25" customHeight="1" x14ac:dyDescent="0.15">
      <c r="A29" s="337"/>
      <c r="B29" s="484" t="s">
        <v>212</v>
      </c>
      <c r="C29" s="484"/>
      <c r="D29" s="483">
        <v>19081700</v>
      </c>
      <c r="E29" s="483">
        <v>18329923</v>
      </c>
      <c r="F29" s="487"/>
      <c r="G29" s="486">
        <v>-3.9397799986374382</v>
      </c>
      <c r="H29" s="342"/>
    </row>
    <row r="30" spans="1:8" ht="23.25" customHeight="1" x14ac:dyDescent="0.15">
      <c r="A30" s="332"/>
      <c r="B30" s="336" t="s">
        <v>8</v>
      </c>
      <c r="C30" s="186" t="s">
        <v>266</v>
      </c>
      <c r="D30" s="485">
        <v>12214927</v>
      </c>
      <c r="E30" s="485">
        <v>13142858</v>
      </c>
      <c r="F30" s="188"/>
      <c r="G30" s="189">
        <v>7.5966970576246586</v>
      </c>
      <c r="H30" s="327"/>
    </row>
    <row r="31" spans="1:8" ht="23.25" customHeight="1" x14ac:dyDescent="0.15">
      <c r="A31" s="332"/>
      <c r="B31" s="336"/>
      <c r="C31" s="191" t="s">
        <v>267</v>
      </c>
      <c r="D31" s="188">
        <v>16263572</v>
      </c>
      <c r="E31" s="188">
        <v>15320315</v>
      </c>
      <c r="F31" s="188"/>
      <c r="G31" s="189">
        <v>-5.7998144565043885</v>
      </c>
      <c r="H31" s="327"/>
    </row>
    <row r="32" spans="1:8" s="199" customFormat="1" ht="23.25" customHeight="1" x14ac:dyDescent="0.15">
      <c r="A32" s="337"/>
      <c r="B32" s="484" t="s">
        <v>213</v>
      </c>
      <c r="C32" s="484"/>
      <c r="D32" s="483">
        <v>28478499</v>
      </c>
      <c r="E32" s="483">
        <v>28463173</v>
      </c>
      <c r="F32" s="482"/>
      <c r="G32" s="481">
        <v>-5.3816038548941784E-2</v>
      </c>
      <c r="H32" s="342"/>
    </row>
    <row r="33" spans="1:8" ht="23.25" customHeight="1" x14ac:dyDescent="0.15">
      <c r="A33" s="332"/>
      <c r="B33" s="336" t="s">
        <v>9</v>
      </c>
      <c r="C33" s="191" t="s">
        <v>31</v>
      </c>
      <c r="D33" s="188">
        <v>1746983</v>
      </c>
      <c r="E33" s="188">
        <v>1909966</v>
      </c>
      <c r="F33" s="188"/>
      <c r="G33" s="193">
        <v>9.3293981681561871</v>
      </c>
      <c r="H33" s="327"/>
    </row>
    <row r="34" spans="1:8" s="199" customFormat="1" ht="23.25" customHeight="1" x14ac:dyDescent="0.15">
      <c r="A34" s="337"/>
      <c r="B34" s="484" t="s">
        <v>214</v>
      </c>
      <c r="C34" s="484"/>
      <c r="D34" s="483">
        <v>1746983</v>
      </c>
      <c r="E34" s="483">
        <v>1909966</v>
      </c>
      <c r="F34" s="482"/>
      <c r="G34" s="481">
        <v>9.3293981681561871</v>
      </c>
      <c r="H34" s="342"/>
    </row>
    <row r="35" spans="1:8" ht="23.25" customHeight="1" x14ac:dyDescent="0.15">
      <c r="A35" s="332"/>
      <c r="B35" s="480" t="s">
        <v>53</v>
      </c>
      <c r="C35" s="479"/>
      <c r="D35" s="478">
        <v>240624672</v>
      </c>
      <c r="E35" s="478">
        <v>232830273</v>
      </c>
      <c r="F35" s="477"/>
      <c r="G35" s="476">
        <v>-3.2392351687029004</v>
      </c>
      <c r="H35" s="327"/>
    </row>
    <row r="36" spans="1:8" ht="6" customHeight="1" x14ac:dyDescent="0.15">
      <c r="A36" s="348"/>
      <c r="B36" s="349"/>
      <c r="C36" s="349"/>
      <c r="D36" s="349"/>
      <c r="E36" s="349"/>
      <c r="F36" s="349"/>
      <c r="G36" s="350"/>
      <c r="H36" s="351"/>
    </row>
  </sheetData>
  <mergeCells count="3">
    <mergeCell ref="G3:G4"/>
    <mergeCell ref="C1:D1"/>
    <mergeCell ref="A1:B1"/>
  </mergeCells>
  <conditionalFormatting sqref="G5:G3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0" orientation="portrait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140" customWidth="1"/>
    <col min="2" max="2" width="41.1640625" style="140" customWidth="1"/>
    <col min="3" max="3" width="28.83203125" style="140" customWidth="1"/>
    <col min="4" max="5" width="12.5" style="140" customWidth="1"/>
    <col min="6" max="6" width="2.5" style="141" customWidth="1"/>
    <col min="7" max="7" width="9.83203125" style="475" customWidth="1"/>
    <col min="8" max="8" width="1.33203125" style="140" customWidth="1"/>
    <col min="9" max="9" width="0.6640625" style="140" customWidth="1"/>
    <col min="10" max="16384" width="9.1640625" style="140"/>
  </cols>
  <sheetData>
    <row r="1" spans="1:8" ht="50" customHeight="1" x14ac:dyDescent="0.15">
      <c r="A1" s="694" t="s">
        <v>443</v>
      </c>
      <c r="B1" s="694"/>
      <c r="C1" s="688" t="s">
        <v>205</v>
      </c>
      <c r="D1" s="688"/>
    </row>
    <row r="2" spans="1:8" ht="20" customHeight="1" x14ac:dyDescent="0.15"/>
    <row r="3" spans="1:8" ht="57" customHeight="1" x14ac:dyDescent="0.15">
      <c r="A3" s="512"/>
      <c r="B3" s="511" t="s">
        <v>436</v>
      </c>
      <c r="C3" s="511"/>
      <c r="D3" s="511"/>
      <c r="E3" s="511"/>
      <c r="F3" s="510"/>
      <c r="G3" s="692"/>
      <c r="H3" s="156"/>
    </row>
    <row r="4" spans="1:8" ht="21" customHeight="1" x14ac:dyDescent="0.15">
      <c r="A4" s="184"/>
      <c r="B4" s="509" t="s">
        <v>206</v>
      </c>
      <c r="C4" s="509" t="s">
        <v>54</v>
      </c>
      <c r="D4" s="508"/>
      <c r="E4" s="508"/>
      <c r="F4" s="507"/>
      <c r="G4" s="693"/>
      <c r="H4" s="177"/>
    </row>
    <row r="5" spans="1:8" ht="23.25" customHeight="1" x14ac:dyDescent="0.15">
      <c r="A5" s="184"/>
      <c r="B5" s="185" t="s">
        <v>3</v>
      </c>
      <c r="C5" s="186" t="s">
        <v>12</v>
      </c>
      <c r="D5" s="485">
        <v>542213</v>
      </c>
      <c r="E5" s="485">
        <v>509876</v>
      </c>
      <c r="F5" s="485"/>
      <c r="G5" s="189">
        <v>-5.9638924186620388</v>
      </c>
      <c r="H5" s="177"/>
    </row>
    <row r="6" spans="1:8" s="199" customFormat="1" ht="23.25" customHeight="1" x14ac:dyDescent="0.15">
      <c r="A6" s="204"/>
      <c r="B6" s="504" t="s">
        <v>207</v>
      </c>
      <c r="C6" s="504"/>
      <c r="D6" s="503">
        <v>542213</v>
      </c>
      <c r="E6" s="503">
        <v>509876</v>
      </c>
      <c r="F6" s="506"/>
      <c r="G6" s="501">
        <v>-5.9638924186620388</v>
      </c>
      <c r="H6" s="198"/>
    </row>
    <row r="7" spans="1:8" ht="23.25" customHeight="1" x14ac:dyDescent="0.15">
      <c r="A7" s="184"/>
      <c r="B7" s="185" t="s">
        <v>4</v>
      </c>
      <c r="C7" s="191" t="s">
        <v>32</v>
      </c>
      <c r="D7" s="188">
        <v>523720</v>
      </c>
      <c r="E7" s="188">
        <v>265916</v>
      </c>
      <c r="F7" s="188"/>
      <c r="G7" s="193">
        <v>-49.225540365080576</v>
      </c>
      <c r="H7" s="177"/>
    </row>
    <row r="8" spans="1:8" ht="23.25" customHeight="1" x14ac:dyDescent="0.15">
      <c r="A8" s="184"/>
      <c r="B8" s="505"/>
      <c r="C8" s="186" t="s">
        <v>33</v>
      </c>
      <c r="D8" s="485">
        <v>2068</v>
      </c>
      <c r="E8" s="485">
        <v>25845</v>
      </c>
      <c r="F8" s="188"/>
      <c r="G8" s="189">
        <v>1149.7582205029014</v>
      </c>
      <c r="H8" s="177"/>
    </row>
    <row r="9" spans="1:8" ht="23.25" customHeight="1" x14ac:dyDescent="0.15">
      <c r="A9" s="184"/>
      <c r="B9" s="185"/>
      <c r="C9" s="191" t="s">
        <v>34</v>
      </c>
      <c r="D9" s="188">
        <v>6824</v>
      </c>
      <c r="E9" s="188">
        <v>2932</v>
      </c>
      <c r="F9" s="188"/>
      <c r="G9" s="193">
        <v>-57.033997655334112</v>
      </c>
      <c r="H9" s="177"/>
    </row>
    <row r="10" spans="1:8" ht="23.25" customHeight="1" x14ac:dyDescent="0.15">
      <c r="A10" s="184"/>
      <c r="B10" s="185"/>
      <c r="C10" s="186" t="s">
        <v>35</v>
      </c>
      <c r="D10" s="485">
        <v>42651</v>
      </c>
      <c r="E10" s="485">
        <v>34815</v>
      </c>
      <c r="F10" s="188"/>
      <c r="G10" s="189">
        <v>-18.372371105015123</v>
      </c>
      <c r="H10" s="177"/>
    </row>
    <row r="11" spans="1:8" ht="23.25" customHeight="1" x14ac:dyDescent="0.15">
      <c r="A11" s="184"/>
      <c r="B11" s="185"/>
      <c r="C11" s="191" t="s">
        <v>36</v>
      </c>
      <c r="D11" s="188">
        <v>9590</v>
      </c>
      <c r="E11" s="188">
        <v>11823</v>
      </c>
      <c r="F11" s="188"/>
      <c r="G11" s="193">
        <v>23.284671532846716</v>
      </c>
      <c r="H11" s="177"/>
    </row>
    <row r="12" spans="1:8" ht="23.25" customHeight="1" x14ac:dyDescent="0.15">
      <c r="A12" s="184"/>
      <c r="B12" s="185"/>
      <c r="C12" s="186" t="s">
        <v>37</v>
      </c>
      <c r="D12" s="485">
        <v>890875</v>
      </c>
      <c r="E12" s="485">
        <v>866070</v>
      </c>
      <c r="F12" s="188"/>
      <c r="G12" s="189">
        <v>-2.7843412375473555</v>
      </c>
      <c r="H12" s="177"/>
    </row>
    <row r="13" spans="1:8" ht="23.25" customHeight="1" x14ac:dyDescent="0.15">
      <c r="A13" s="184"/>
      <c r="B13" s="185"/>
      <c r="C13" s="191" t="s">
        <v>27</v>
      </c>
      <c r="D13" s="188">
        <v>15944</v>
      </c>
      <c r="E13" s="188">
        <v>5034</v>
      </c>
      <c r="F13" s="188"/>
      <c r="G13" s="193">
        <v>-68.426994480682396</v>
      </c>
      <c r="H13" s="177"/>
    </row>
    <row r="14" spans="1:8" s="199" customFormat="1" ht="23.25" customHeight="1" x14ac:dyDescent="0.15">
      <c r="A14" s="204"/>
      <c r="B14" s="504" t="s">
        <v>208</v>
      </c>
      <c r="C14" s="504"/>
      <c r="D14" s="503">
        <v>1491672</v>
      </c>
      <c r="E14" s="503">
        <v>1212435</v>
      </c>
      <c r="F14" s="502"/>
      <c r="G14" s="501">
        <v>-18.719731951796373</v>
      </c>
      <c r="H14" s="198"/>
    </row>
    <row r="15" spans="1:8" ht="23.25" customHeight="1" x14ac:dyDescent="0.15">
      <c r="A15" s="184"/>
      <c r="B15" s="185" t="s">
        <v>5</v>
      </c>
      <c r="C15" s="186" t="s">
        <v>38</v>
      </c>
      <c r="D15" s="485">
        <v>52349</v>
      </c>
      <c r="E15" s="485">
        <v>37165</v>
      </c>
      <c r="F15" s="188"/>
      <c r="G15" s="189">
        <v>-29.005329614701331</v>
      </c>
      <c r="H15" s="177"/>
    </row>
    <row r="16" spans="1:8" ht="23.25" customHeight="1" x14ac:dyDescent="0.15">
      <c r="A16" s="184"/>
      <c r="B16" s="185"/>
      <c r="C16" s="191" t="s">
        <v>39</v>
      </c>
      <c r="D16" s="188">
        <v>1445860</v>
      </c>
      <c r="E16" s="188">
        <v>790269</v>
      </c>
      <c r="F16" s="188"/>
      <c r="G16" s="193">
        <v>-45.342633449988242</v>
      </c>
      <c r="H16" s="177"/>
    </row>
    <row r="17" spans="1:8" ht="23.25" customHeight="1" x14ac:dyDescent="0.15">
      <c r="A17" s="184"/>
      <c r="B17" s="185"/>
      <c r="C17" s="186" t="s">
        <v>28</v>
      </c>
      <c r="D17" s="485">
        <v>123164</v>
      </c>
      <c r="E17" s="485">
        <v>110403</v>
      </c>
      <c r="F17" s="188"/>
      <c r="G17" s="189">
        <v>-10.360982105160598</v>
      </c>
      <c r="H17" s="177"/>
    </row>
    <row r="18" spans="1:8" s="199" customFormat="1" ht="23.25" customHeight="1" x14ac:dyDescent="0.15">
      <c r="A18" s="204"/>
      <c r="B18" s="504" t="s">
        <v>209</v>
      </c>
      <c r="C18" s="504"/>
      <c r="D18" s="503">
        <v>1621373</v>
      </c>
      <c r="E18" s="503">
        <v>937837</v>
      </c>
      <c r="F18" s="502"/>
      <c r="G18" s="501">
        <v>-42.157850167728213</v>
      </c>
      <c r="H18" s="198"/>
    </row>
    <row r="19" spans="1:8" ht="23.25" customHeight="1" x14ac:dyDescent="0.15">
      <c r="A19" s="184"/>
      <c r="B19" s="185" t="s">
        <v>6</v>
      </c>
      <c r="C19" s="191" t="s">
        <v>40</v>
      </c>
      <c r="D19" s="188">
        <v>35793</v>
      </c>
      <c r="E19" s="188">
        <v>59755</v>
      </c>
      <c r="F19" s="188"/>
      <c r="G19" s="193">
        <v>66.946050903808015</v>
      </c>
      <c r="H19" s="177"/>
    </row>
    <row r="20" spans="1:8" ht="23.25" customHeight="1" x14ac:dyDescent="0.15">
      <c r="A20" s="184"/>
      <c r="B20" s="185"/>
      <c r="C20" s="186" t="s">
        <v>41</v>
      </c>
      <c r="D20" s="485">
        <v>22966</v>
      </c>
      <c r="E20" s="485">
        <v>11160</v>
      </c>
      <c r="F20" s="188"/>
      <c r="G20" s="189">
        <v>-51.40642689192719</v>
      </c>
      <c r="H20" s="177"/>
    </row>
    <row r="21" spans="1:8" ht="23.25" customHeight="1" x14ac:dyDescent="0.15">
      <c r="A21" s="184"/>
      <c r="B21" s="185"/>
      <c r="C21" s="191" t="s">
        <v>42</v>
      </c>
      <c r="D21" s="188">
        <v>6401</v>
      </c>
      <c r="E21" s="188">
        <v>2846</v>
      </c>
      <c r="F21" s="188"/>
      <c r="G21" s="193">
        <v>-55.538197156694267</v>
      </c>
      <c r="H21" s="177"/>
    </row>
    <row r="22" spans="1:8" ht="23.25" customHeight="1" x14ac:dyDescent="0.15">
      <c r="A22" s="184"/>
      <c r="B22" s="185"/>
      <c r="C22" s="186" t="s">
        <v>43</v>
      </c>
      <c r="D22" s="485">
        <v>52095</v>
      </c>
      <c r="E22" s="485">
        <v>27116</v>
      </c>
      <c r="F22" s="188"/>
      <c r="G22" s="189">
        <v>-47.948939437565983</v>
      </c>
      <c r="H22" s="177"/>
    </row>
    <row r="23" spans="1:8" s="199" customFormat="1" ht="23.25" customHeight="1" x14ac:dyDescent="0.15">
      <c r="A23" s="204"/>
      <c r="B23" s="504" t="s">
        <v>210</v>
      </c>
      <c r="C23" s="504"/>
      <c r="D23" s="503">
        <v>117255</v>
      </c>
      <c r="E23" s="503">
        <v>100877</v>
      </c>
      <c r="F23" s="502"/>
      <c r="G23" s="501">
        <v>-13.967847852970023</v>
      </c>
      <c r="H23" s="198"/>
    </row>
    <row r="24" spans="1:8" ht="23.25" customHeight="1" x14ac:dyDescent="0.15">
      <c r="A24" s="184"/>
      <c r="B24" s="185" t="s">
        <v>55</v>
      </c>
      <c r="C24" s="186" t="s">
        <v>44</v>
      </c>
      <c r="D24" s="485">
        <v>23755000</v>
      </c>
      <c r="E24" s="485">
        <v>18934767</v>
      </c>
      <c r="F24" s="188"/>
      <c r="G24" s="189">
        <v>-20.29144601136603</v>
      </c>
      <c r="H24" s="177"/>
    </row>
    <row r="25" spans="1:8" ht="23.25" customHeight="1" x14ac:dyDescent="0.15">
      <c r="A25" s="184"/>
      <c r="B25" s="185"/>
      <c r="C25" s="191" t="s">
        <v>29</v>
      </c>
      <c r="D25" s="188">
        <v>25905620</v>
      </c>
      <c r="E25" s="188">
        <v>24454590</v>
      </c>
      <c r="F25" s="188"/>
      <c r="G25" s="193">
        <v>-5.6012170332151872</v>
      </c>
      <c r="H25" s="177"/>
    </row>
    <row r="26" spans="1:8" s="199" customFormat="1" ht="23.25" customHeight="1" x14ac:dyDescent="0.15">
      <c r="A26" s="204"/>
      <c r="B26" s="504" t="s">
        <v>211</v>
      </c>
      <c r="C26" s="504"/>
      <c r="D26" s="503">
        <v>49660620</v>
      </c>
      <c r="E26" s="503">
        <v>43389357</v>
      </c>
      <c r="F26" s="502"/>
      <c r="G26" s="501">
        <v>-12.628241451677406</v>
      </c>
      <c r="H26" s="198"/>
    </row>
    <row r="27" spans="1:8" ht="23.25" customHeight="1" x14ac:dyDescent="0.15">
      <c r="A27" s="184"/>
      <c r="B27" s="185" t="s">
        <v>7</v>
      </c>
      <c r="C27" s="186" t="s">
        <v>30</v>
      </c>
      <c r="D27" s="485">
        <v>107961</v>
      </c>
      <c r="E27" s="485">
        <v>63165</v>
      </c>
      <c r="F27" s="188"/>
      <c r="G27" s="189">
        <v>-41.492761274904829</v>
      </c>
      <c r="H27" s="177"/>
    </row>
    <row r="28" spans="1:8" ht="23.25" customHeight="1" x14ac:dyDescent="0.15">
      <c r="A28" s="184"/>
      <c r="B28" s="185"/>
      <c r="C28" s="191" t="s">
        <v>45</v>
      </c>
      <c r="D28" s="188">
        <v>419194</v>
      </c>
      <c r="E28" s="188">
        <v>83815</v>
      </c>
      <c r="F28" s="188"/>
      <c r="G28" s="193">
        <v>-80.005677562178846</v>
      </c>
      <c r="H28" s="177"/>
    </row>
    <row r="29" spans="1:8" s="199" customFormat="1" ht="23.25" customHeight="1" x14ac:dyDescent="0.15">
      <c r="A29" s="204"/>
      <c r="B29" s="504" t="s">
        <v>212</v>
      </c>
      <c r="C29" s="504"/>
      <c r="D29" s="503">
        <v>527155</v>
      </c>
      <c r="E29" s="503">
        <v>146980</v>
      </c>
      <c r="F29" s="502"/>
      <c r="G29" s="501">
        <v>-72.118257438514291</v>
      </c>
      <c r="H29" s="198"/>
    </row>
    <row r="30" spans="1:8" s="199" customFormat="1" ht="23.25" customHeight="1" x14ac:dyDescent="0.15">
      <c r="A30" s="204"/>
      <c r="B30" s="185" t="s">
        <v>8</v>
      </c>
      <c r="C30" s="186" t="s">
        <v>266</v>
      </c>
      <c r="D30" s="485">
        <v>105934</v>
      </c>
      <c r="E30" s="485">
        <v>127804</v>
      </c>
      <c r="F30" s="188"/>
      <c r="G30" s="189">
        <v>20.644929861989542</v>
      </c>
      <c r="H30" s="198"/>
    </row>
    <row r="31" spans="1:8" s="199" customFormat="1" ht="23.25" customHeight="1" x14ac:dyDescent="0.15">
      <c r="A31" s="204"/>
      <c r="B31" s="185"/>
      <c r="C31" s="191" t="s">
        <v>267</v>
      </c>
      <c r="D31" s="188">
        <v>105778</v>
      </c>
      <c r="E31" s="188">
        <v>216818</v>
      </c>
      <c r="F31" s="188"/>
      <c r="G31" s="193">
        <v>104.97456938115677</v>
      </c>
      <c r="H31" s="198"/>
    </row>
    <row r="32" spans="1:8" s="199" customFormat="1" ht="23.25" customHeight="1" x14ac:dyDescent="0.15">
      <c r="A32" s="204"/>
      <c r="B32" s="504" t="s">
        <v>213</v>
      </c>
      <c r="C32" s="504"/>
      <c r="D32" s="503">
        <v>211712</v>
      </c>
      <c r="E32" s="503">
        <v>344622</v>
      </c>
      <c r="F32" s="502"/>
      <c r="G32" s="501">
        <v>62.778680471584039</v>
      </c>
      <c r="H32" s="198"/>
    </row>
    <row r="33" spans="1:8" ht="23.25" customHeight="1" x14ac:dyDescent="0.15">
      <c r="A33" s="184"/>
      <c r="B33" s="185" t="s">
        <v>9</v>
      </c>
      <c r="C33" s="191" t="s">
        <v>31</v>
      </c>
      <c r="D33" s="188">
        <v>16266385</v>
      </c>
      <c r="E33" s="188">
        <v>13956337</v>
      </c>
      <c r="F33" s="188"/>
      <c r="G33" s="193">
        <v>-14.20136065880649</v>
      </c>
      <c r="H33" s="177"/>
    </row>
    <row r="34" spans="1:8" s="199" customFormat="1" ht="23.25" customHeight="1" x14ac:dyDescent="0.15">
      <c r="A34" s="204"/>
      <c r="B34" s="504" t="s">
        <v>214</v>
      </c>
      <c r="C34" s="504"/>
      <c r="D34" s="503">
        <v>16266385</v>
      </c>
      <c r="E34" s="503">
        <v>13956337</v>
      </c>
      <c r="F34" s="502"/>
      <c r="G34" s="501">
        <v>-14.20136065880649</v>
      </c>
      <c r="H34" s="198"/>
    </row>
    <row r="35" spans="1:8" ht="23.25" customHeight="1" x14ac:dyDescent="0.15">
      <c r="A35" s="184"/>
      <c r="B35" s="500" t="s">
        <v>53</v>
      </c>
      <c r="C35" s="499"/>
      <c r="D35" s="498">
        <v>70438385</v>
      </c>
      <c r="E35" s="498">
        <v>60598321</v>
      </c>
      <c r="F35" s="497"/>
      <c r="G35" s="496">
        <v>-13.969746751007991</v>
      </c>
      <c r="H35" s="177"/>
    </row>
    <row r="36" spans="1:8" ht="7.5" customHeight="1" x14ac:dyDescent="0.15">
      <c r="A36" s="218"/>
      <c r="B36" s="219"/>
      <c r="C36" s="219"/>
      <c r="D36" s="219"/>
      <c r="E36" s="219"/>
      <c r="F36" s="219"/>
      <c r="G36" s="220"/>
      <c r="H36" s="221"/>
    </row>
  </sheetData>
  <mergeCells count="3">
    <mergeCell ref="G3:G4"/>
    <mergeCell ref="C1:D1"/>
    <mergeCell ref="A1:B1"/>
  </mergeCells>
  <conditionalFormatting sqref="G5:G29 G33:G35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0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2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1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0" orientation="portrait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513" customWidth="1"/>
    <col min="2" max="2" width="34.33203125" style="513" customWidth="1"/>
    <col min="3" max="3" width="28.83203125" style="513" customWidth="1"/>
    <col min="4" max="5" width="16.5" style="513" bestFit="1" customWidth="1"/>
    <col min="6" max="6" width="2.6640625" style="515" customWidth="1"/>
    <col min="7" max="7" width="9" style="514" customWidth="1"/>
    <col min="8" max="8" width="1.33203125" style="513" customWidth="1"/>
    <col min="9" max="9" width="0.6640625" style="513" customWidth="1"/>
    <col min="10" max="16384" width="9.1640625" style="513"/>
  </cols>
  <sheetData>
    <row r="1" spans="1:8" ht="50" customHeight="1" x14ac:dyDescent="0.15">
      <c r="A1" s="697" t="s">
        <v>442</v>
      </c>
      <c r="B1" s="697"/>
      <c r="C1" s="688" t="s">
        <v>205</v>
      </c>
      <c r="D1" s="688"/>
    </row>
    <row r="2" spans="1:8" ht="20" customHeight="1" x14ac:dyDescent="0.15"/>
    <row r="3" spans="1:8" ht="57" customHeight="1" x14ac:dyDescent="0.15">
      <c r="A3" s="546"/>
      <c r="B3" s="545" t="s">
        <v>437</v>
      </c>
      <c r="C3" s="545"/>
      <c r="D3" s="544" t="s">
        <v>355</v>
      </c>
      <c r="E3" s="544"/>
      <c r="F3" s="543"/>
      <c r="G3" s="695" t="s">
        <v>435</v>
      </c>
      <c r="H3" s="542"/>
    </row>
    <row r="4" spans="1:8" ht="27" customHeight="1" x14ac:dyDescent="0.15">
      <c r="A4" s="526"/>
      <c r="B4" s="541" t="s">
        <v>206</v>
      </c>
      <c r="C4" s="541" t="s">
        <v>54</v>
      </c>
      <c r="D4" s="540">
        <v>2006</v>
      </c>
      <c r="E4" s="540">
        <v>2007</v>
      </c>
      <c r="F4" s="539"/>
      <c r="G4" s="696"/>
      <c r="H4" s="520"/>
    </row>
    <row r="5" spans="1:8" ht="23.25" customHeight="1" x14ac:dyDescent="0.15">
      <c r="A5" s="526"/>
      <c r="B5" s="536" t="s">
        <v>3</v>
      </c>
      <c r="C5" s="460" t="s">
        <v>12</v>
      </c>
      <c r="D5" s="537">
        <v>619419123.85000002</v>
      </c>
      <c r="E5" s="537">
        <v>579498824.34000003</v>
      </c>
      <c r="F5" s="461"/>
      <c r="G5" s="453">
        <v>-6.444796095715505</v>
      </c>
      <c r="H5" s="520"/>
    </row>
    <row r="6" spans="1:8" s="527" customFormat="1" ht="23.25" customHeight="1" x14ac:dyDescent="0.15">
      <c r="A6" s="534"/>
      <c r="B6" s="533" t="s">
        <v>207</v>
      </c>
      <c r="C6" s="532"/>
      <c r="D6" s="531">
        <v>619419123.85000002</v>
      </c>
      <c r="E6" s="531">
        <v>579498824.34000003</v>
      </c>
      <c r="F6" s="530"/>
      <c r="G6" s="529">
        <v>-6.444796095715505</v>
      </c>
      <c r="H6" s="528"/>
    </row>
    <row r="7" spans="1:8" ht="23.25" customHeight="1" x14ac:dyDescent="0.15">
      <c r="A7" s="526"/>
      <c r="B7" s="536" t="s">
        <v>4</v>
      </c>
      <c r="C7" s="462" t="s">
        <v>32</v>
      </c>
      <c r="D7" s="535">
        <v>196684823.29000002</v>
      </c>
      <c r="E7" s="535">
        <v>197244016.20000005</v>
      </c>
      <c r="F7" s="452"/>
      <c r="G7" s="459">
        <v>0.28430913003161901</v>
      </c>
      <c r="H7" s="520"/>
    </row>
    <row r="8" spans="1:8" ht="23.25" customHeight="1" x14ac:dyDescent="0.15">
      <c r="A8" s="526"/>
      <c r="B8" s="536"/>
      <c r="C8" s="460" t="s">
        <v>33</v>
      </c>
      <c r="D8" s="537">
        <v>102447798.14</v>
      </c>
      <c r="E8" s="537">
        <v>106669469.52000001</v>
      </c>
      <c r="F8" s="452"/>
      <c r="G8" s="453">
        <v>4.1208024541736732</v>
      </c>
      <c r="H8" s="520"/>
    </row>
    <row r="9" spans="1:8" ht="23.25" customHeight="1" x14ac:dyDescent="0.15">
      <c r="A9" s="526"/>
      <c r="B9" s="536"/>
      <c r="C9" s="462" t="s">
        <v>34</v>
      </c>
      <c r="D9" s="535">
        <v>34044774.009999998</v>
      </c>
      <c r="E9" s="535">
        <v>37217372.270000003</v>
      </c>
      <c r="F9" s="452"/>
      <c r="G9" s="459">
        <v>9.3188994559579559</v>
      </c>
      <c r="H9" s="520"/>
    </row>
    <row r="10" spans="1:8" ht="23.25" customHeight="1" x14ac:dyDescent="0.15">
      <c r="A10" s="526"/>
      <c r="B10" s="536"/>
      <c r="C10" s="460" t="s">
        <v>35</v>
      </c>
      <c r="D10" s="537">
        <v>35437325.520000003</v>
      </c>
      <c r="E10" s="537">
        <v>32195157.760000002</v>
      </c>
      <c r="F10" s="452"/>
      <c r="G10" s="453">
        <v>-9.1490193247517997</v>
      </c>
      <c r="H10" s="520"/>
    </row>
    <row r="11" spans="1:8" ht="23.25" customHeight="1" x14ac:dyDescent="0.15">
      <c r="A11" s="526"/>
      <c r="B11" s="536"/>
      <c r="C11" s="462" t="s">
        <v>36</v>
      </c>
      <c r="D11" s="535">
        <v>1013200.74</v>
      </c>
      <c r="E11" s="535">
        <v>1143187.22</v>
      </c>
      <c r="F11" s="452"/>
      <c r="G11" s="459">
        <v>12.829291853853164</v>
      </c>
      <c r="H11" s="520"/>
    </row>
    <row r="12" spans="1:8" ht="23.25" customHeight="1" x14ac:dyDescent="0.15">
      <c r="A12" s="526"/>
      <c r="B12" s="536"/>
      <c r="C12" s="460" t="s">
        <v>37</v>
      </c>
      <c r="D12" s="537">
        <v>12785605.950000001</v>
      </c>
      <c r="E12" s="537">
        <v>15435858.310000001</v>
      </c>
      <c r="F12" s="452"/>
      <c r="G12" s="453">
        <v>20.728406384212079</v>
      </c>
      <c r="H12" s="520"/>
    </row>
    <row r="13" spans="1:8" ht="23.25" customHeight="1" x14ac:dyDescent="0.15">
      <c r="A13" s="526"/>
      <c r="B13" s="536"/>
      <c r="C13" s="462" t="s">
        <v>27</v>
      </c>
      <c r="D13" s="535">
        <v>7780396.7400000002</v>
      </c>
      <c r="E13" s="535">
        <v>8316507.7000000011</v>
      </c>
      <c r="F13" s="452"/>
      <c r="G13" s="459">
        <v>6.8905349934635973</v>
      </c>
      <c r="H13" s="520"/>
    </row>
    <row r="14" spans="1:8" s="527" customFormat="1" ht="23.25" customHeight="1" x14ac:dyDescent="0.15">
      <c r="A14" s="534"/>
      <c r="B14" s="533" t="s">
        <v>208</v>
      </c>
      <c r="C14" s="532"/>
      <c r="D14" s="531">
        <v>390193924.3900001</v>
      </c>
      <c r="E14" s="531">
        <v>398221568.9799999</v>
      </c>
      <c r="F14" s="530"/>
      <c r="G14" s="529">
        <v>2.0573474080996039</v>
      </c>
      <c r="H14" s="528"/>
    </row>
    <row r="15" spans="1:8" ht="23.25" customHeight="1" x14ac:dyDescent="0.15">
      <c r="A15" s="526"/>
      <c r="B15" s="536" t="s">
        <v>5</v>
      </c>
      <c r="C15" s="460" t="s">
        <v>38</v>
      </c>
      <c r="D15" s="537">
        <v>46588652.609999999</v>
      </c>
      <c r="E15" s="537">
        <v>49180091.280000001</v>
      </c>
      <c r="F15" s="452"/>
      <c r="G15" s="453">
        <v>5.5623816633919212</v>
      </c>
      <c r="H15" s="520"/>
    </row>
    <row r="16" spans="1:8" ht="23.25" customHeight="1" x14ac:dyDescent="0.15">
      <c r="A16" s="526"/>
      <c r="B16" s="536"/>
      <c r="C16" s="462" t="s">
        <v>39</v>
      </c>
      <c r="D16" s="535">
        <v>309021212.62999994</v>
      </c>
      <c r="E16" s="535">
        <v>365458517.49000001</v>
      </c>
      <c r="F16" s="452"/>
      <c r="G16" s="459">
        <v>18.2632461958442</v>
      </c>
      <c r="H16" s="520"/>
    </row>
    <row r="17" spans="1:8" ht="23.25" customHeight="1" x14ac:dyDescent="0.15">
      <c r="A17" s="526"/>
      <c r="B17" s="536"/>
      <c r="C17" s="460" t="s">
        <v>28</v>
      </c>
      <c r="D17" s="537">
        <v>8604535.1399999987</v>
      </c>
      <c r="E17" s="537">
        <v>8742424.3699999992</v>
      </c>
      <c r="F17" s="452"/>
      <c r="G17" s="453">
        <v>1.6025180646772335</v>
      </c>
      <c r="H17" s="520"/>
    </row>
    <row r="18" spans="1:8" s="527" customFormat="1" ht="23.25" customHeight="1" x14ac:dyDescent="0.15">
      <c r="A18" s="534"/>
      <c r="B18" s="533" t="s">
        <v>209</v>
      </c>
      <c r="C18" s="532"/>
      <c r="D18" s="531">
        <v>364214400.38</v>
      </c>
      <c r="E18" s="531">
        <v>423381033.1400001</v>
      </c>
      <c r="F18" s="530"/>
      <c r="G18" s="529">
        <v>16.245000938532115</v>
      </c>
      <c r="H18" s="528"/>
    </row>
    <row r="19" spans="1:8" ht="23.25" customHeight="1" x14ac:dyDescent="0.15">
      <c r="A19" s="526"/>
      <c r="B19" s="536" t="s">
        <v>6</v>
      </c>
      <c r="C19" s="462" t="s">
        <v>40</v>
      </c>
      <c r="D19" s="535">
        <v>356544672.51999998</v>
      </c>
      <c r="E19" s="535">
        <v>383627529.41000003</v>
      </c>
      <c r="F19" s="452"/>
      <c r="G19" s="459">
        <v>7.5959224684477258</v>
      </c>
      <c r="H19" s="520"/>
    </row>
    <row r="20" spans="1:8" ht="23.25" customHeight="1" x14ac:dyDescent="0.15">
      <c r="A20" s="526"/>
      <c r="B20" s="536"/>
      <c r="C20" s="460" t="s">
        <v>41</v>
      </c>
      <c r="D20" s="537">
        <v>42179112.209999993</v>
      </c>
      <c r="E20" s="537">
        <v>46713542.07</v>
      </c>
      <c r="F20" s="452"/>
      <c r="G20" s="453">
        <v>10.750415602453021</v>
      </c>
      <c r="H20" s="520"/>
    </row>
    <row r="21" spans="1:8" ht="23.25" customHeight="1" x14ac:dyDescent="0.15">
      <c r="A21" s="526"/>
      <c r="B21" s="536"/>
      <c r="C21" s="462" t="s">
        <v>42</v>
      </c>
      <c r="D21" s="535">
        <v>47392653.759999998</v>
      </c>
      <c r="E21" s="535">
        <v>44674415.780000001</v>
      </c>
      <c r="F21" s="452"/>
      <c r="G21" s="459">
        <v>-5.7355682038093088</v>
      </c>
      <c r="H21" s="520"/>
    </row>
    <row r="22" spans="1:8" ht="23.25" customHeight="1" x14ac:dyDescent="0.15">
      <c r="A22" s="526"/>
      <c r="B22" s="536"/>
      <c r="C22" s="460" t="s">
        <v>43</v>
      </c>
      <c r="D22" s="537">
        <v>13551419.210000001</v>
      </c>
      <c r="E22" s="537">
        <v>18704440.379999999</v>
      </c>
      <c r="F22" s="452"/>
      <c r="G22" s="453">
        <v>38.025693767907562</v>
      </c>
      <c r="H22" s="520"/>
    </row>
    <row r="23" spans="1:8" s="527" customFormat="1" ht="23.25" customHeight="1" x14ac:dyDescent="0.15">
      <c r="A23" s="534"/>
      <c r="B23" s="533" t="s">
        <v>210</v>
      </c>
      <c r="C23" s="532"/>
      <c r="D23" s="531">
        <v>459667857.69999987</v>
      </c>
      <c r="E23" s="531">
        <v>493719927.63999993</v>
      </c>
      <c r="F23" s="530"/>
      <c r="G23" s="538">
        <v>7.407972815498443</v>
      </c>
      <c r="H23" s="528"/>
    </row>
    <row r="24" spans="1:8" ht="23.25" customHeight="1" x14ac:dyDescent="0.15">
      <c r="A24" s="526"/>
      <c r="B24" s="536" t="s">
        <v>55</v>
      </c>
      <c r="C24" s="460" t="s">
        <v>44</v>
      </c>
      <c r="D24" s="537">
        <v>243952487.74999997</v>
      </c>
      <c r="E24" s="537">
        <v>240035270.19000003</v>
      </c>
      <c r="F24" s="452"/>
      <c r="G24" s="453">
        <v>-1.6057297042259586</v>
      </c>
      <c r="H24" s="520"/>
    </row>
    <row r="25" spans="1:8" ht="23.25" customHeight="1" x14ac:dyDescent="0.15">
      <c r="A25" s="526"/>
      <c r="B25" s="536"/>
      <c r="C25" s="462" t="s">
        <v>29</v>
      </c>
      <c r="D25" s="535">
        <v>5220213.4099999992</v>
      </c>
      <c r="E25" s="535">
        <v>6580636.1299999999</v>
      </c>
      <c r="F25" s="452"/>
      <c r="G25" s="459">
        <v>26.060672488866711</v>
      </c>
      <c r="H25" s="520"/>
    </row>
    <row r="26" spans="1:8" s="527" customFormat="1" ht="23.25" customHeight="1" x14ac:dyDescent="0.15">
      <c r="A26" s="534"/>
      <c r="B26" s="533" t="s">
        <v>211</v>
      </c>
      <c r="C26" s="532"/>
      <c r="D26" s="531">
        <v>249172701.16</v>
      </c>
      <c r="E26" s="531">
        <v>246615906.31999999</v>
      </c>
      <c r="F26" s="530"/>
      <c r="G26" s="538">
        <v>-1.026113546185873</v>
      </c>
      <c r="H26" s="528"/>
    </row>
    <row r="27" spans="1:8" ht="23.25" customHeight="1" x14ac:dyDescent="0.15">
      <c r="A27" s="526"/>
      <c r="B27" s="536" t="s">
        <v>7</v>
      </c>
      <c r="C27" s="460" t="s">
        <v>30</v>
      </c>
      <c r="D27" s="537">
        <v>8469506.5599999987</v>
      </c>
      <c r="E27" s="537">
        <v>9279986.1999999993</v>
      </c>
      <c r="F27" s="452"/>
      <c r="G27" s="453">
        <v>9.5693844057899966</v>
      </c>
      <c r="H27" s="520"/>
    </row>
    <row r="28" spans="1:8" ht="23.25" customHeight="1" x14ac:dyDescent="0.15">
      <c r="A28" s="526"/>
      <c r="B28" s="536"/>
      <c r="C28" s="462" t="s">
        <v>45</v>
      </c>
      <c r="D28" s="535">
        <v>254138685.17999995</v>
      </c>
      <c r="E28" s="535">
        <v>260720632.00999999</v>
      </c>
      <c r="F28" s="452"/>
      <c r="G28" s="459">
        <v>2.5899035502360523</v>
      </c>
      <c r="H28" s="520"/>
    </row>
    <row r="29" spans="1:8" s="527" customFormat="1" ht="23.25" customHeight="1" x14ac:dyDescent="0.15">
      <c r="A29" s="534"/>
      <c r="B29" s="533" t="s">
        <v>212</v>
      </c>
      <c r="C29" s="532"/>
      <c r="D29" s="531">
        <v>262608191.73999995</v>
      </c>
      <c r="E29" s="531">
        <v>270000618.20999998</v>
      </c>
      <c r="F29" s="530"/>
      <c r="G29" s="529">
        <v>2.815002236228425</v>
      </c>
      <c r="H29" s="528"/>
    </row>
    <row r="30" spans="1:8" ht="23.25" customHeight="1" x14ac:dyDescent="0.15">
      <c r="A30" s="526"/>
      <c r="B30" s="536" t="s">
        <v>8</v>
      </c>
      <c r="C30" s="460" t="s">
        <v>266</v>
      </c>
      <c r="D30" s="537">
        <v>67727754.620000005</v>
      </c>
      <c r="E30" s="537">
        <v>79525509.949999988</v>
      </c>
      <c r="F30" s="452"/>
      <c r="G30" s="453">
        <v>17.419380571810816</v>
      </c>
      <c r="H30" s="520"/>
    </row>
    <row r="31" spans="1:8" ht="23.25" customHeight="1" x14ac:dyDescent="0.15">
      <c r="A31" s="526"/>
      <c r="B31" s="536"/>
      <c r="C31" s="462" t="s">
        <v>267</v>
      </c>
      <c r="D31" s="535">
        <v>131766312.45999999</v>
      </c>
      <c r="E31" s="535">
        <v>126558757.09000002</v>
      </c>
      <c r="F31" s="452"/>
      <c r="G31" s="453">
        <v>-3.9521143703409178</v>
      </c>
      <c r="H31" s="520"/>
    </row>
    <row r="32" spans="1:8" s="527" customFormat="1" ht="23.25" customHeight="1" x14ac:dyDescent="0.15">
      <c r="A32" s="534"/>
      <c r="B32" s="533" t="s">
        <v>213</v>
      </c>
      <c r="C32" s="532"/>
      <c r="D32" s="531">
        <v>199494067.08000001</v>
      </c>
      <c r="E32" s="531">
        <v>206084267.03999996</v>
      </c>
      <c r="F32" s="530"/>
      <c r="G32" s="529">
        <v>3.3034566172622988</v>
      </c>
      <c r="H32" s="528"/>
    </row>
    <row r="33" spans="1:8" ht="23.25" customHeight="1" x14ac:dyDescent="0.15">
      <c r="A33" s="526"/>
      <c r="B33" s="536" t="s">
        <v>9</v>
      </c>
      <c r="C33" s="462" t="s">
        <v>31</v>
      </c>
      <c r="D33" s="535">
        <v>14674096.460000001</v>
      </c>
      <c r="E33" s="535">
        <v>16525973.439999999</v>
      </c>
      <c r="F33" s="452"/>
      <c r="G33" s="459">
        <v>12.62004093436359</v>
      </c>
      <c r="H33" s="520"/>
    </row>
    <row r="34" spans="1:8" s="527" customFormat="1" ht="23.25" customHeight="1" x14ac:dyDescent="0.15">
      <c r="A34" s="534"/>
      <c r="B34" s="533" t="s">
        <v>214</v>
      </c>
      <c r="C34" s="532"/>
      <c r="D34" s="531">
        <v>14674096.460000001</v>
      </c>
      <c r="E34" s="531">
        <v>16525973.439999999</v>
      </c>
      <c r="F34" s="530"/>
      <c r="G34" s="529">
        <v>12.62004093436359</v>
      </c>
      <c r="H34" s="528"/>
    </row>
    <row r="35" spans="1:8" ht="23.25" customHeight="1" x14ac:dyDescent="0.15">
      <c r="A35" s="526"/>
      <c r="B35" s="525" t="s">
        <v>53</v>
      </c>
      <c r="C35" s="524"/>
      <c r="D35" s="523">
        <v>2559444362.7600002</v>
      </c>
      <c r="E35" s="523">
        <v>2634048119.1099997</v>
      </c>
      <c r="F35" s="522"/>
      <c r="G35" s="521">
        <v>2.9148418866018946</v>
      </c>
      <c r="H35" s="520"/>
    </row>
    <row r="36" spans="1:8" ht="6" customHeight="1" x14ac:dyDescent="0.15">
      <c r="A36" s="519"/>
      <c r="B36" s="518"/>
      <c r="C36" s="518"/>
      <c r="D36" s="518"/>
      <c r="E36" s="518"/>
      <c r="F36" s="518"/>
      <c r="G36" s="517"/>
      <c r="H36" s="516"/>
    </row>
  </sheetData>
  <mergeCells count="3">
    <mergeCell ref="G3:G4"/>
    <mergeCell ref="C1:D1"/>
    <mergeCell ref="A1:B1"/>
  </mergeCells>
  <conditionalFormatting sqref="G5:G3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1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rgb="FFFF0000"/>
  </sheetPr>
  <dimension ref="A1:G113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5.5" style="6" bestFit="1" customWidth="1"/>
    <col min="3" max="3" width="9.5" style="6" bestFit="1" customWidth="1"/>
    <col min="4" max="4" width="7.83203125" style="6" bestFit="1" customWidth="1"/>
    <col min="5" max="5" width="16" style="6" bestFit="1" customWidth="1"/>
    <col min="6" max="6" width="15.6640625" style="6" bestFit="1" customWidth="1"/>
    <col min="7" max="7" width="12.83203125" style="6" bestFit="1" customWidth="1"/>
    <col min="8" max="16384" width="9.1640625" style="6"/>
  </cols>
  <sheetData>
    <row r="1" spans="1:7" ht="50" customHeight="1" x14ac:dyDescent="0.15">
      <c r="A1" s="661" t="s">
        <v>417</v>
      </c>
      <c r="B1" s="662"/>
      <c r="C1" s="654" t="s">
        <v>236</v>
      </c>
      <c r="D1" s="654"/>
      <c r="E1" s="654"/>
      <c r="F1" s="654"/>
      <c r="G1" s="654"/>
    </row>
    <row r="2" spans="1:7" ht="30" customHeight="1" x14ac:dyDescent="0.15"/>
    <row r="3" spans="1:7" ht="21" customHeight="1" x14ac:dyDescent="0.15">
      <c r="A3" s="7" t="s">
        <v>32</v>
      </c>
      <c r="C3" s="8"/>
      <c r="D3" s="8"/>
      <c r="E3" s="8"/>
      <c r="F3" s="7" t="s">
        <v>46</v>
      </c>
    </row>
    <row r="4" spans="1:7" ht="21" customHeight="1" x14ac:dyDescent="0.15">
      <c r="A4" s="643" t="s">
        <v>14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1" customHeight="1" x14ac:dyDescent="0.15">
      <c r="A5" s="9" t="s">
        <v>15</v>
      </c>
      <c r="B5" s="435">
        <v>9560</v>
      </c>
      <c r="C5" s="435">
        <v>1845051</v>
      </c>
      <c r="D5" s="435">
        <v>17093</v>
      </c>
      <c r="E5" s="434">
        <v>18511266.68</v>
      </c>
      <c r="F5" s="434">
        <v>22071416.220000006</v>
      </c>
      <c r="G5" s="434">
        <v>22615392.330000009</v>
      </c>
    </row>
    <row r="6" spans="1:7" ht="21" customHeight="1" x14ac:dyDescent="0.15">
      <c r="A6" s="9" t="s">
        <v>16</v>
      </c>
      <c r="B6" s="435">
        <v>10723</v>
      </c>
      <c r="C6" s="435">
        <v>2019204</v>
      </c>
      <c r="D6" s="435">
        <v>19965</v>
      </c>
      <c r="E6" s="434">
        <v>18018849.870000001</v>
      </c>
      <c r="F6" s="434">
        <v>22010828.790000014</v>
      </c>
      <c r="G6" s="434">
        <v>22671210.070000023</v>
      </c>
    </row>
    <row r="7" spans="1:7" ht="21" customHeight="1" x14ac:dyDescent="0.15">
      <c r="A7" s="9" t="s">
        <v>17</v>
      </c>
      <c r="B7" s="435">
        <v>11650</v>
      </c>
      <c r="C7" s="435">
        <v>2202041</v>
      </c>
      <c r="D7" s="435">
        <v>11008</v>
      </c>
      <c r="E7" s="434">
        <v>19296898.52</v>
      </c>
      <c r="F7" s="434">
        <v>22467717.449999981</v>
      </c>
      <c r="G7" s="434">
        <v>23102867.119999975</v>
      </c>
    </row>
    <row r="8" spans="1:7" ht="21" customHeight="1" x14ac:dyDescent="0.15">
      <c r="A8" s="9" t="s">
        <v>18</v>
      </c>
      <c r="B8" s="435">
        <v>8849</v>
      </c>
      <c r="C8" s="435">
        <v>1505447</v>
      </c>
      <c r="D8" s="435">
        <v>11104</v>
      </c>
      <c r="E8" s="434">
        <v>13591423.720000001</v>
      </c>
      <c r="F8" s="434">
        <v>16132767.059999999</v>
      </c>
      <c r="G8" s="434">
        <v>16546993.530000001</v>
      </c>
    </row>
    <row r="9" spans="1:7" ht="21" customHeight="1" x14ac:dyDescent="0.15">
      <c r="A9" s="9" t="s">
        <v>19</v>
      </c>
      <c r="B9" s="435">
        <v>6633</v>
      </c>
      <c r="C9" s="435">
        <v>1029601</v>
      </c>
      <c r="D9" s="435">
        <v>16973</v>
      </c>
      <c r="E9" s="434">
        <v>12515684.960000001</v>
      </c>
      <c r="F9" s="434">
        <v>14310750.119999995</v>
      </c>
      <c r="G9" s="434">
        <v>15073112.529999992</v>
      </c>
    </row>
    <row r="10" spans="1:7" ht="21" customHeight="1" x14ac:dyDescent="0.15">
      <c r="A10" s="9" t="s">
        <v>20</v>
      </c>
      <c r="B10" s="435">
        <v>3653</v>
      </c>
      <c r="C10" s="435">
        <v>433981</v>
      </c>
      <c r="D10" s="435">
        <v>14321</v>
      </c>
      <c r="E10" s="434">
        <v>9998024.6600000001</v>
      </c>
      <c r="F10" s="434">
        <v>11576573.339999998</v>
      </c>
      <c r="G10" s="434">
        <v>12093838.280000001</v>
      </c>
    </row>
    <row r="11" spans="1:7" ht="21" customHeight="1" x14ac:dyDescent="0.15">
      <c r="A11" s="9" t="s">
        <v>21</v>
      </c>
      <c r="B11" s="435">
        <v>3637</v>
      </c>
      <c r="C11" s="435">
        <v>473500</v>
      </c>
      <c r="D11" s="435">
        <v>47168</v>
      </c>
      <c r="E11" s="434">
        <v>10009575.09</v>
      </c>
      <c r="F11" s="434">
        <v>11644593.299999991</v>
      </c>
      <c r="G11" s="434">
        <v>12413464.639999991</v>
      </c>
    </row>
    <row r="12" spans="1:7" ht="21" customHeight="1" x14ac:dyDescent="0.15">
      <c r="A12" s="9" t="s">
        <v>22</v>
      </c>
      <c r="B12" s="435">
        <v>2023</v>
      </c>
      <c r="C12" s="435">
        <v>344522</v>
      </c>
      <c r="D12" s="435">
        <v>33216</v>
      </c>
      <c r="E12" s="434">
        <v>6376368.5700000003</v>
      </c>
      <c r="F12" s="434">
        <v>7547198.1500000032</v>
      </c>
      <c r="G12" s="434">
        <v>8107639.8400000017</v>
      </c>
    </row>
    <row r="13" spans="1:7" ht="21" customHeight="1" x14ac:dyDescent="0.15">
      <c r="A13" s="9" t="s">
        <v>23</v>
      </c>
      <c r="B13" s="435">
        <v>2617</v>
      </c>
      <c r="C13" s="435">
        <v>304087</v>
      </c>
      <c r="D13" s="435">
        <v>40427</v>
      </c>
      <c r="E13" s="434">
        <v>21354237.030000001</v>
      </c>
      <c r="F13" s="434">
        <v>23337134.269999996</v>
      </c>
      <c r="G13" s="434">
        <v>23880100.850000001</v>
      </c>
    </row>
    <row r="14" spans="1:7" ht="21" customHeight="1" x14ac:dyDescent="0.15">
      <c r="A14" s="9" t="s">
        <v>24</v>
      </c>
      <c r="B14" s="435">
        <v>6691</v>
      </c>
      <c r="C14" s="435">
        <v>903955</v>
      </c>
      <c r="D14" s="435">
        <v>28549</v>
      </c>
      <c r="E14" s="434">
        <v>23689830.329999998</v>
      </c>
      <c r="F14" s="434">
        <v>25265832.640000008</v>
      </c>
      <c r="G14" s="434">
        <v>25961003.190000001</v>
      </c>
    </row>
    <row r="15" spans="1:7" ht="21" customHeight="1" x14ac:dyDescent="0.15">
      <c r="A15" s="9" t="s">
        <v>25</v>
      </c>
      <c r="B15" s="435">
        <v>10199</v>
      </c>
      <c r="C15" s="435">
        <v>1782669</v>
      </c>
      <c r="D15" s="435">
        <v>15766</v>
      </c>
      <c r="E15" s="434">
        <v>21508907.93</v>
      </c>
      <c r="F15" s="434">
        <v>23219336.070000011</v>
      </c>
      <c r="G15" s="434">
        <v>23738784.199999992</v>
      </c>
    </row>
    <row r="16" spans="1:7" ht="21" customHeight="1" x14ac:dyDescent="0.15">
      <c r="A16" s="9" t="s">
        <v>26</v>
      </c>
      <c r="B16" s="435">
        <v>9675</v>
      </c>
      <c r="C16" s="435">
        <v>1737444</v>
      </c>
      <c r="D16" s="435">
        <v>10326</v>
      </c>
      <c r="E16" s="434">
        <v>22372948.84</v>
      </c>
      <c r="F16" s="434">
        <v>24535171.050000031</v>
      </c>
      <c r="G16" s="434">
        <v>25052794.940000027</v>
      </c>
    </row>
    <row r="17" spans="1:7" ht="21" customHeight="1" x14ac:dyDescent="0.15">
      <c r="A17" s="4" t="s">
        <v>13</v>
      </c>
      <c r="B17" s="436">
        <f t="shared" ref="B17:G17" si="0">SUM(B5:B16)</f>
        <v>85910</v>
      </c>
      <c r="C17" s="436">
        <f t="shared" si="0"/>
        <v>14581502</v>
      </c>
      <c r="D17" s="436">
        <f t="shared" si="0"/>
        <v>265916</v>
      </c>
      <c r="E17" s="15">
        <f t="shared" si="0"/>
        <v>197244016.20000002</v>
      </c>
      <c r="F17" s="15">
        <f t="shared" si="0"/>
        <v>224119318.46000007</v>
      </c>
      <c r="G17" s="15">
        <f t="shared" si="0"/>
        <v>231257201.52000001</v>
      </c>
    </row>
    <row r="18" spans="1:7" ht="21" customHeight="1" x14ac:dyDescent="0.15"/>
    <row r="19" spans="1:7" ht="21" customHeight="1" x14ac:dyDescent="0.15">
      <c r="A19" s="25" t="s">
        <v>33</v>
      </c>
      <c r="C19" s="25"/>
      <c r="D19" s="25"/>
      <c r="F19" s="7" t="s">
        <v>47</v>
      </c>
    </row>
    <row r="20" spans="1:7" ht="21" customHeight="1" x14ac:dyDescent="0.15">
      <c r="A20" s="643" t="s">
        <v>14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1" customHeight="1" x14ac:dyDescent="0.15">
      <c r="A21" s="9" t="s">
        <v>15</v>
      </c>
      <c r="B21" s="435">
        <v>348</v>
      </c>
      <c r="C21" s="435">
        <v>184666</v>
      </c>
      <c r="D21" s="435">
        <v>0</v>
      </c>
      <c r="E21" s="434">
        <v>6052224.7000000002</v>
      </c>
      <c r="F21" s="434">
        <v>6441358.6199999982</v>
      </c>
      <c r="G21" s="434">
        <v>6684776.7199999979</v>
      </c>
    </row>
    <row r="22" spans="1:7" ht="21" customHeight="1" x14ac:dyDescent="0.15">
      <c r="A22" s="9" t="s">
        <v>16</v>
      </c>
      <c r="B22" s="435">
        <v>391</v>
      </c>
      <c r="C22" s="435">
        <v>184426</v>
      </c>
      <c r="D22" s="435">
        <v>0</v>
      </c>
      <c r="E22" s="434">
        <v>4680487.5599999996</v>
      </c>
      <c r="F22" s="434">
        <v>5071174.6599999964</v>
      </c>
      <c r="G22" s="434">
        <v>5223722.1599999964</v>
      </c>
    </row>
    <row r="23" spans="1:7" ht="21" customHeight="1" x14ac:dyDescent="0.15">
      <c r="A23" s="9" t="s">
        <v>17</v>
      </c>
      <c r="B23" s="435">
        <v>388</v>
      </c>
      <c r="C23" s="435">
        <v>232247</v>
      </c>
      <c r="D23" s="435">
        <v>29</v>
      </c>
      <c r="E23" s="434">
        <v>5757172.3799999999</v>
      </c>
      <c r="F23" s="434">
        <v>6193468.4899999993</v>
      </c>
      <c r="G23" s="434">
        <v>6370908.9899999984</v>
      </c>
    </row>
    <row r="24" spans="1:7" ht="21" customHeight="1" x14ac:dyDescent="0.15">
      <c r="A24" s="9" t="s">
        <v>18</v>
      </c>
      <c r="B24" s="435">
        <v>330</v>
      </c>
      <c r="C24" s="435">
        <v>182997</v>
      </c>
      <c r="D24" s="435">
        <v>114</v>
      </c>
      <c r="E24" s="434">
        <v>4808259.7</v>
      </c>
      <c r="F24" s="434">
        <v>5185675.6500000013</v>
      </c>
      <c r="G24" s="434">
        <v>5413259.1500000013</v>
      </c>
    </row>
    <row r="25" spans="1:7" ht="21" customHeight="1" x14ac:dyDescent="0.15">
      <c r="A25" s="9" t="s">
        <v>19</v>
      </c>
      <c r="B25" s="435">
        <v>347</v>
      </c>
      <c r="C25" s="435">
        <v>206095</v>
      </c>
      <c r="D25" s="435">
        <v>290</v>
      </c>
      <c r="E25" s="434">
        <v>6205842.6200000001</v>
      </c>
      <c r="F25" s="434">
        <v>6755025.9700000016</v>
      </c>
      <c r="G25" s="434">
        <v>7094857.6700000009</v>
      </c>
    </row>
    <row r="26" spans="1:7" ht="21" customHeight="1" x14ac:dyDescent="0.15">
      <c r="A26" s="9" t="s">
        <v>20</v>
      </c>
      <c r="B26" s="435">
        <v>235</v>
      </c>
      <c r="C26" s="435">
        <v>190066</v>
      </c>
      <c r="D26" s="435">
        <v>407</v>
      </c>
      <c r="E26" s="434">
        <v>8842683.6400000006</v>
      </c>
      <c r="F26" s="434">
        <v>9162038.4900000002</v>
      </c>
      <c r="G26" s="434">
        <v>9289169.9899999984</v>
      </c>
    </row>
    <row r="27" spans="1:7" ht="21" customHeight="1" x14ac:dyDescent="0.15">
      <c r="A27" s="9" t="s">
        <v>21</v>
      </c>
      <c r="B27" s="435">
        <v>264</v>
      </c>
      <c r="C27" s="435">
        <v>327988</v>
      </c>
      <c r="D27" s="435">
        <v>10189</v>
      </c>
      <c r="E27" s="434">
        <v>21988001.199999999</v>
      </c>
      <c r="F27" s="434">
        <v>23063305.470000003</v>
      </c>
      <c r="G27" s="434">
        <v>23229720.010000002</v>
      </c>
    </row>
    <row r="28" spans="1:7" ht="21" customHeight="1" x14ac:dyDescent="0.15">
      <c r="A28" s="9" t="s">
        <v>22</v>
      </c>
      <c r="B28" s="435">
        <v>166</v>
      </c>
      <c r="C28" s="435">
        <v>248029</v>
      </c>
      <c r="D28" s="435">
        <v>13356</v>
      </c>
      <c r="E28" s="434">
        <v>14947766.99</v>
      </c>
      <c r="F28" s="434">
        <v>15189167.170000002</v>
      </c>
      <c r="G28" s="434">
        <v>15267475.170000002</v>
      </c>
    </row>
    <row r="29" spans="1:7" ht="21" customHeight="1" x14ac:dyDescent="0.15">
      <c r="A29" s="9" t="s">
        <v>23</v>
      </c>
      <c r="B29" s="435">
        <v>198</v>
      </c>
      <c r="C29" s="435">
        <v>113902</v>
      </c>
      <c r="D29" s="435">
        <v>1028</v>
      </c>
      <c r="E29" s="434">
        <v>11105978.84</v>
      </c>
      <c r="F29" s="434">
        <v>11470706.02</v>
      </c>
      <c r="G29" s="434">
        <v>11681589.02</v>
      </c>
    </row>
    <row r="30" spans="1:7" ht="21" customHeight="1" x14ac:dyDescent="0.15">
      <c r="A30" s="9" t="s">
        <v>24</v>
      </c>
      <c r="B30" s="435">
        <v>314</v>
      </c>
      <c r="C30" s="435">
        <v>156835</v>
      </c>
      <c r="D30" s="435">
        <v>426</v>
      </c>
      <c r="E30" s="434">
        <v>8928119.8399999999</v>
      </c>
      <c r="F30" s="434">
        <v>9273750.6799999997</v>
      </c>
      <c r="G30" s="434">
        <v>9753178.8300000001</v>
      </c>
    </row>
    <row r="31" spans="1:7" ht="21" customHeight="1" x14ac:dyDescent="0.15">
      <c r="A31" s="9" t="s">
        <v>25</v>
      </c>
      <c r="B31" s="435">
        <v>414</v>
      </c>
      <c r="C31" s="435">
        <v>188626</v>
      </c>
      <c r="D31" s="435">
        <v>6</v>
      </c>
      <c r="E31" s="434">
        <v>5194008.51</v>
      </c>
      <c r="F31" s="434">
        <v>5341774.6999999993</v>
      </c>
      <c r="G31" s="434">
        <v>5666866.2199999997</v>
      </c>
    </row>
    <row r="32" spans="1:7" ht="21" customHeight="1" x14ac:dyDescent="0.15">
      <c r="A32" s="9" t="s">
        <v>26</v>
      </c>
      <c r="B32" s="435">
        <v>319</v>
      </c>
      <c r="C32" s="435">
        <v>179552</v>
      </c>
      <c r="D32" s="435">
        <v>0</v>
      </c>
      <c r="E32" s="434">
        <v>8158923.54</v>
      </c>
      <c r="F32" s="434">
        <v>8676510.4199999999</v>
      </c>
      <c r="G32" s="434">
        <v>9272900.4199999999</v>
      </c>
    </row>
    <row r="33" spans="1:7" ht="21" customHeight="1" x14ac:dyDescent="0.15">
      <c r="A33" s="4" t="s">
        <v>13</v>
      </c>
      <c r="B33" s="436">
        <f t="shared" ref="B33:G33" si="1">SUM(B21:B32)</f>
        <v>3714</v>
      </c>
      <c r="C33" s="436">
        <f t="shared" si="1"/>
        <v>2395429</v>
      </c>
      <c r="D33" s="436">
        <f t="shared" si="1"/>
        <v>25845</v>
      </c>
      <c r="E33" s="15">
        <f t="shared" si="1"/>
        <v>106669469.52000001</v>
      </c>
      <c r="F33" s="15">
        <f t="shared" si="1"/>
        <v>111823956.34</v>
      </c>
      <c r="G33" s="15">
        <f t="shared" si="1"/>
        <v>114948424.34999999</v>
      </c>
    </row>
    <row r="34" spans="1:7" ht="21" customHeight="1" x14ac:dyDescent="0.15"/>
    <row r="35" spans="1:7" ht="21" customHeight="1" x14ac:dyDescent="0.15">
      <c r="A35" s="25" t="s">
        <v>34</v>
      </c>
      <c r="F35" s="7" t="s">
        <v>48</v>
      </c>
    </row>
    <row r="36" spans="1:7" ht="21" customHeight="1" x14ac:dyDescent="0.15">
      <c r="A36" s="643" t="s">
        <v>14</v>
      </c>
      <c r="B36" s="624" t="s">
        <v>11</v>
      </c>
      <c r="C36" s="624" t="s">
        <v>2</v>
      </c>
      <c r="D36" s="624" t="s">
        <v>198</v>
      </c>
      <c r="E36" s="624" t="s">
        <v>1</v>
      </c>
      <c r="F36" s="624" t="s">
        <v>0</v>
      </c>
      <c r="G36" s="624" t="s">
        <v>10</v>
      </c>
    </row>
    <row r="37" spans="1:7" ht="21" customHeight="1" x14ac:dyDescent="0.15">
      <c r="A37" s="9" t="s">
        <v>15</v>
      </c>
      <c r="B37" s="435">
        <v>322</v>
      </c>
      <c r="C37" s="435">
        <v>176161</v>
      </c>
      <c r="D37" s="435">
        <v>0</v>
      </c>
      <c r="E37" s="434">
        <v>3678139.01</v>
      </c>
      <c r="F37" s="434">
        <v>4141984.189999999</v>
      </c>
      <c r="G37" s="434">
        <v>4210614.1899999995</v>
      </c>
    </row>
    <row r="38" spans="1:7" ht="21" customHeight="1" x14ac:dyDescent="0.15">
      <c r="A38" s="9" t="s">
        <v>16</v>
      </c>
      <c r="B38" s="435">
        <v>340</v>
      </c>
      <c r="C38" s="435">
        <v>184363</v>
      </c>
      <c r="D38" s="435">
        <v>35</v>
      </c>
      <c r="E38" s="434">
        <v>3768057.04</v>
      </c>
      <c r="F38" s="434">
        <v>4313853.3399999989</v>
      </c>
      <c r="G38" s="434">
        <v>4429068.0899999989</v>
      </c>
    </row>
    <row r="39" spans="1:7" ht="21" customHeight="1" x14ac:dyDescent="0.15">
      <c r="A39" s="9" t="s">
        <v>17</v>
      </c>
      <c r="B39" s="435">
        <v>389</v>
      </c>
      <c r="C39" s="435">
        <v>211384</v>
      </c>
      <c r="D39" s="435">
        <v>0</v>
      </c>
      <c r="E39" s="434">
        <v>5054897.47</v>
      </c>
      <c r="F39" s="434">
        <v>5818139.3300000001</v>
      </c>
      <c r="G39" s="434">
        <v>5905582.0700000003</v>
      </c>
    </row>
    <row r="40" spans="1:7" ht="21" customHeight="1" x14ac:dyDescent="0.15">
      <c r="A40" s="9" t="s">
        <v>18</v>
      </c>
      <c r="B40" s="435">
        <v>231</v>
      </c>
      <c r="C40" s="435">
        <v>142741</v>
      </c>
      <c r="D40" s="435">
        <v>83</v>
      </c>
      <c r="E40" s="434">
        <v>3300059.8</v>
      </c>
      <c r="F40" s="434">
        <v>3814058.87</v>
      </c>
      <c r="G40" s="434">
        <v>3842280.37</v>
      </c>
    </row>
    <row r="41" spans="1:7" ht="21" customHeight="1" x14ac:dyDescent="0.15">
      <c r="A41" s="9" t="s">
        <v>19</v>
      </c>
      <c r="B41" s="435">
        <v>176</v>
      </c>
      <c r="C41" s="435">
        <v>83106</v>
      </c>
      <c r="D41" s="435">
        <v>324</v>
      </c>
      <c r="E41" s="434">
        <v>1842438.27</v>
      </c>
      <c r="F41" s="434">
        <v>2099295.0499999998</v>
      </c>
      <c r="G41" s="434">
        <v>2123697.17</v>
      </c>
    </row>
    <row r="42" spans="1:7" ht="21" customHeight="1" x14ac:dyDescent="0.15">
      <c r="A42" s="9" t="s">
        <v>20</v>
      </c>
      <c r="B42" s="435">
        <v>73</v>
      </c>
      <c r="C42" s="435">
        <v>24940</v>
      </c>
      <c r="D42" s="435">
        <v>230</v>
      </c>
      <c r="E42" s="434">
        <v>1034685.6</v>
      </c>
      <c r="F42" s="434">
        <v>1083788.6600000001</v>
      </c>
      <c r="G42" s="434">
        <v>1145846.3599999999</v>
      </c>
    </row>
    <row r="43" spans="1:7" ht="21" customHeight="1" x14ac:dyDescent="0.15">
      <c r="A43" s="9" t="s">
        <v>21</v>
      </c>
      <c r="B43" s="435">
        <v>42</v>
      </c>
      <c r="C43" s="435">
        <v>12170</v>
      </c>
      <c r="D43" s="435">
        <v>500</v>
      </c>
      <c r="E43" s="434">
        <v>237248.74</v>
      </c>
      <c r="F43" s="434">
        <v>254242.84000000003</v>
      </c>
      <c r="G43" s="434">
        <v>262886.84000000003</v>
      </c>
    </row>
    <row r="44" spans="1:7" ht="21" customHeight="1" x14ac:dyDescent="0.15">
      <c r="A44" s="9" t="s">
        <v>22</v>
      </c>
      <c r="B44" s="435">
        <v>61</v>
      </c>
      <c r="C44" s="435">
        <v>23339</v>
      </c>
      <c r="D44" s="435">
        <v>281</v>
      </c>
      <c r="E44" s="434">
        <v>609847.31000000006</v>
      </c>
      <c r="F44" s="434">
        <v>662893.80000000005</v>
      </c>
      <c r="G44" s="434">
        <v>669976.80000000005</v>
      </c>
    </row>
    <row r="45" spans="1:7" ht="21" customHeight="1" x14ac:dyDescent="0.15">
      <c r="A45" s="9" t="s">
        <v>23</v>
      </c>
      <c r="B45" s="435">
        <v>62</v>
      </c>
      <c r="C45" s="435">
        <v>6246</v>
      </c>
      <c r="D45" s="435">
        <v>1090</v>
      </c>
      <c r="E45" s="434">
        <v>319758.17</v>
      </c>
      <c r="F45" s="434">
        <v>361074.95</v>
      </c>
      <c r="G45" s="434">
        <v>361316.95</v>
      </c>
    </row>
    <row r="46" spans="1:7" ht="21" customHeight="1" x14ac:dyDescent="0.15">
      <c r="A46" s="9" t="s">
        <v>24</v>
      </c>
      <c r="B46" s="435">
        <v>232</v>
      </c>
      <c r="C46" s="435">
        <v>109009</v>
      </c>
      <c r="D46" s="435">
        <v>288</v>
      </c>
      <c r="E46" s="434">
        <v>2690862.27</v>
      </c>
      <c r="F46" s="434">
        <v>3031422.8199999989</v>
      </c>
      <c r="G46" s="434">
        <v>3073278.669999999</v>
      </c>
    </row>
    <row r="47" spans="1:7" ht="21" customHeight="1" x14ac:dyDescent="0.15">
      <c r="A47" s="9" t="s">
        <v>25</v>
      </c>
      <c r="B47" s="435">
        <v>373</v>
      </c>
      <c r="C47" s="435">
        <v>246234</v>
      </c>
      <c r="D47" s="435">
        <v>1</v>
      </c>
      <c r="E47" s="434">
        <v>7635910.0999999996</v>
      </c>
      <c r="F47" s="434">
        <v>8660550.7199999988</v>
      </c>
      <c r="G47" s="434">
        <v>8728478.049999997</v>
      </c>
    </row>
    <row r="48" spans="1:7" ht="21" customHeight="1" x14ac:dyDescent="0.15">
      <c r="A48" s="9" t="s">
        <v>26</v>
      </c>
      <c r="B48" s="435">
        <v>408</v>
      </c>
      <c r="C48" s="435">
        <v>271710</v>
      </c>
      <c r="D48" s="435">
        <v>100</v>
      </c>
      <c r="E48" s="434">
        <v>7045468.4900000002</v>
      </c>
      <c r="F48" s="434">
        <v>7962002.0899999999</v>
      </c>
      <c r="G48" s="434">
        <v>8110460.1499999985</v>
      </c>
    </row>
    <row r="49" spans="1:7" ht="21" customHeight="1" x14ac:dyDescent="0.15">
      <c r="A49" s="4" t="s">
        <v>13</v>
      </c>
      <c r="B49" s="436">
        <f t="shared" ref="B49:G49" si="2">SUM(B37:B48)</f>
        <v>2709</v>
      </c>
      <c r="C49" s="436">
        <f t="shared" si="2"/>
        <v>1491403</v>
      </c>
      <c r="D49" s="436">
        <f t="shared" si="2"/>
        <v>2932</v>
      </c>
      <c r="E49" s="15">
        <f t="shared" si="2"/>
        <v>37217372.270000003</v>
      </c>
      <c r="F49" s="15">
        <f t="shared" si="2"/>
        <v>42203306.659999996</v>
      </c>
      <c r="G49" s="15">
        <f t="shared" si="2"/>
        <v>42863485.709999993</v>
      </c>
    </row>
    <row r="50" spans="1:7" ht="21" customHeight="1" x14ac:dyDescent="0.15"/>
    <row r="51" spans="1:7" ht="21" customHeight="1" x14ac:dyDescent="0.15">
      <c r="A51" s="25" t="s">
        <v>35</v>
      </c>
      <c r="B51" s="25"/>
      <c r="C51" s="25"/>
      <c r="D51" s="25"/>
      <c r="F51" s="7" t="s">
        <v>49</v>
      </c>
    </row>
    <row r="52" spans="1:7" ht="21" customHeight="1" x14ac:dyDescent="0.15">
      <c r="A52" s="643" t="s">
        <v>14</v>
      </c>
      <c r="B52" s="624" t="s">
        <v>11</v>
      </c>
      <c r="C52" s="624" t="s">
        <v>2</v>
      </c>
      <c r="D52" s="624" t="s">
        <v>198</v>
      </c>
      <c r="E52" s="624" t="s">
        <v>1</v>
      </c>
      <c r="F52" s="624" t="s">
        <v>0</v>
      </c>
      <c r="G52" s="624" t="s">
        <v>10</v>
      </c>
    </row>
    <row r="53" spans="1:7" ht="21" customHeight="1" x14ac:dyDescent="0.15">
      <c r="A53" s="9" t="s">
        <v>15</v>
      </c>
      <c r="B53" s="435">
        <v>439</v>
      </c>
      <c r="C53" s="435">
        <v>130942</v>
      </c>
      <c r="D53" s="435">
        <v>883</v>
      </c>
      <c r="E53" s="434">
        <v>2345986.7200000002</v>
      </c>
      <c r="F53" s="434">
        <v>2501545.9000000013</v>
      </c>
      <c r="G53" s="434">
        <v>2529971.4500000016</v>
      </c>
    </row>
    <row r="54" spans="1:7" ht="21" customHeight="1" x14ac:dyDescent="0.15">
      <c r="A54" s="9" t="s">
        <v>16</v>
      </c>
      <c r="B54" s="435">
        <v>585</v>
      </c>
      <c r="C54" s="435">
        <v>140776</v>
      </c>
      <c r="D54" s="435">
        <v>721</v>
      </c>
      <c r="E54" s="434">
        <v>1857573.69</v>
      </c>
      <c r="F54" s="434">
        <v>2020352.7199999995</v>
      </c>
      <c r="G54" s="434">
        <v>2076806.7199999995</v>
      </c>
    </row>
    <row r="55" spans="1:7" ht="21" customHeight="1" x14ac:dyDescent="0.15">
      <c r="A55" s="9" t="s">
        <v>17</v>
      </c>
      <c r="B55" s="435">
        <v>647</v>
      </c>
      <c r="C55" s="435">
        <v>150201</v>
      </c>
      <c r="D55" s="435">
        <v>1544</v>
      </c>
      <c r="E55" s="434">
        <v>2052594.6</v>
      </c>
      <c r="F55" s="434">
        <v>2183691.9999999995</v>
      </c>
      <c r="G55" s="434">
        <v>2238116.0999999996</v>
      </c>
    </row>
    <row r="56" spans="1:7" ht="21" customHeight="1" x14ac:dyDescent="0.15">
      <c r="A56" s="9" t="s">
        <v>18</v>
      </c>
      <c r="B56" s="435">
        <v>687</v>
      </c>
      <c r="C56" s="435">
        <v>133713</v>
      </c>
      <c r="D56" s="435">
        <v>3388</v>
      </c>
      <c r="E56" s="434">
        <v>1632654.17</v>
      </c>
      <c r="F56" s="434">
        <v>1716914.7499999998</v>
      </c>
      <c r="G56" s="434">
        <v>1769921.1799999997</v>
      </c>
    </row>
    <row r="57" spans="1:7" ht="21" customHeight="1" x14ac:dyDescent="0.15">
      <c r="A57" s="9" t="s">
        <v>19</v>
      </c>
      <c r="B57" s="435">
        <v>941</v>
      </c>
      <c r="C57" s="435">
        <v>179494</v>
      </c>
      <c r="D57" s="435">
        <v>4602</v>
      </c>
      <c r="E57" s="434">
        <v>1746898.12</v>
      </c>
      <c r="F57" s="434">
        <v>1841343.74</v>
      </c>
      <c r="G57" s="434">
        <v>1938267.15</v>
      </c>
    </row>
    <row r="58" spans="1:7" ht="21" customHeight="1" x14ac:dyDescent="0.15">
      <c r="A58" s="9" t="s">
        <v>20</v>
      </c>
      <c r="B58" s="435">
        <v>1846</v>
      </c>
      <c r="C58" s="435">
        <v>510948</v>
      </c>
      <c r="D58" s="435">
        <v>12260</v>
      </c>
      <c r="E58" s="434">
        <v>6051798.8499999996</v>
      </c>
      <c r="F58" s="434">
        <v>6406858.9099999992</v>
      </c>
      <c r="G58" s="434">
        <v>6691495.8999999994</v>
      </c>
    </row>
    <row r="59" spans="1:7" ht="21" customHeight="1" x14ac:dyDescent="0.15">
      <c r="A59" s="9" t="s">
        <v>21</v>
      </c>
      <c r="B59" s="435">
        <v>560</v>
      </c>
      <c r="C59" s="435">
        <v>130706</v>
      </c>
      <c r="D59" s="435">
        <v>4944</v>
      </c>
      <c r="E59" s="434">
        <v>3494593.13</v>
      </c>
      <c r="F59" s="434">
        <v>3879939.04</v>
      </c>
      <c r="G59" s="434">
        <v>4012465.82</v>
      </c>
    </row>
    <row r="60" spans="1:7" ht="21" customHeight="1" x14ac:dyDescent="0.15">
      <c r="A60" s="9" t="s">
        <v>22</v>
      </c>
      <c r="B60" s="435">
        <v>219</v>
      </c>
      <c r="C60" s="435">
        <v>64386</v>
      </c>
      <c r="D60" s="435">
        <v>2601</v>
      </c>
      <c r="E60" s="434">
        <v>1443382.49</v>
      </c>
      <c r="F60" s="434">
        <v>1507807.6599999997</v>
      </c>
      <c r="G60" s="434">
        <v>1551374.8399999999</v>
      </c>
    </row>
    <row r="61" spans="1:7" ht="21" customHeight="1" x14ac:dyDescent="0.15">
      <c r="A61" s="9" t="s">
        <v>23</v>
      </c>
      <c r="B61" s="435">
        <v>364</v>
      </c>
      <c r="C61" s="435">
        <v>94842</v>
      </c>
      <c r="D61" s="435">
        <v>1648</v>
      </c>
      <c r="E61" s="434">
        <v>2679033.4</v>
      </c>
      <c r="F61" s="434">
        <v>2815395.34</v>
      </c>
      <c r="G61" s="434">
        <v>2890634.4000000004</v>
      </c>
    </row>
    <row r="62" spans="1:7" ht="21" customHeight="1" x14ac:dyDescent="0.15">
      <c r="A62" s="9" t="s">
        <v>24</v>
      </c>
      <c r="B62" s="435">
        <v>493</v>
      </c>
      <c r="C62" s="435">
        <v>85075</v>
      </c>
      <c r="D62" s="435">
        <v>403</v>
      </c>
      <c r="E62" s="434">
        <v>1674546.11</v>
      </c>
      <c r="F62" s="434">
        <v>1839077.1600000001</v>
      </c>
      <c r="G62" s="434">
        <v>1894264.9400000002</v>
      </c>
    </row>
    <row r="63" spans="1:7" ht="21" customHeight="1" x14ac:dyDescent="0.15">
      <c r="A63" s="9" t="s">
        <v>25</v>
      </c>
      <c r="B63" s="435">
        <v>665</v>
      </c>
      <c r="C63" s="435">
        <v>123742</v>
      </c>
      <c r="D63" s="435">
        <v>809</v>
      </c>
      <c r="E63" s="434">
        <v>1714869.47</v>
      </c>
      <c r="F63" s="434">
        <v>1849694.5500000003</v>
      </c>
      <c r="G63" s="434">
        <v>1917829.49</v>
      </c>
    </row>
    <row r="64" spans="1:7" ht="21" customHeight="1" x14ac:dyDescent="0.15">
      <c r="A64" s="9" t="s">
        <v>26</v>
      </c>
      <c r="B64" s="435">
        <v>1058</v>
      </c>
      <c r="C64" s="435">
        <v>278313</v>
      </c>
      <c r="D64" s="435">
        <v>1012</v>
      </c>
      <c r="E64" s="434">
        <v>5501227.0099999998</v>
      </c>
      <c r="F64" s="434">
        <v>5901426.3299999991</v>
      </c>
      <c r="G64" s="434">
        <v>5986082.549999998</v>
      </c>
    </row>
    <row r="65" spans="1:7" ht="21" customHeight="1" x14ac:dyDescent="0.15">
      <c r="A65" s="4" t="s">
        <v>13</v>
      </c>
      <c r="B65" s="436">
        <f t="shared" ref="B65:G65" si="3">SUM(B53:B64)</f>
        <v>8504</v>
      </c>
      <c r="C65" s="436">
        <f t="shared" si="3"/>
        <v>2023138</v>
      </c>
      <c r="D65" s="436">
        <f t="shared" si="3"/>
        <v>34815</v>
      </c>
      <c r="E65" s="15">
        <f t="shared" si="3"/>
        <v>32195157.759999998</v>
      </c>
      <c r="F65" s="15">
        <f t="shared" si="3"/>
        <v>34464048.100000001</v>
      </c>
      <c r="G65" s="15">
        <f t="shared" si="3"/>
        <v>35497230.539999999</v>
      </c>
    </row>
    <row r="66" spans="1:7" ht="21" customHeight="1" x14ac:dyDescent="0.15"/>
    <row r="67" spans="1:7" ht="21" customHeight="1" x14ac:dyDescent="0.15">
      <c r="A67" s="659" t="s">
        <v>36</v>
      </c>
      <c r="B67" s="660"/>
      <c r="C67" s="660"/>
      <c r="D67" s="660"/>
      <c r="F67" s="7" t="s">
        <v>50</v>
      </c>
    </row>
    <row r="68" spans="1:7" ht="21" customHeight="1" x14ac:dyDescent="0.15">
      <c r="A68" s="643" t="s">
        <v>14</v>
      </c>
      <c r="B68" s="624" t="s">
        <v>11</v>
      </c>
      <c r="C68" s="624" t="s">
        <v>2</v>
      </c>
      <c r="D68" s="624" t="s">
        <v>198</v>
      </c>
      <c r="E68" s="624" t="s">
        <v>1</v>
      </c>
      <c r="F68" s="624" t="s">
        <v>0</v>
      </c>
      <c r="G68" s="624" t="s">
        <v>10</v>
      </c>
    </row>
    <row r="69" spans="1:7" ht="21" customHeight="1" x14ac:dyDescent="0.15">
      <c r="A69" s="9" t="s">
        <v>15</v>
      </c>
      <c r="B69" s="435">
        <v>289</v>
      </c>
      <c r="C69" s="435">
        <v>27028</v>
      </c>
      <c r="D69" s="435">
        <v>279</v>
      </c>
      <c r="E69" s="434">
        <v>157908.1</v>
      </c>
      <c r="F69" s="434">
        <v>161800.51</v>
      </c>
      <c r="G69" s="434">
        <v>163915.01</v>
      </c>
    </row>
    <row r="70" spans="1:7" ht="21" customHeight="1" x14ac:dyDescent="0.15">
      <c r="A70" s="9" t="s">
        <v>16</v>
      </c>
      <c r="B70" s="435">
        <v>284</v>
      </c>
      <c r="C70" s="435">
        <v>23716</v>
      </c>
      <c r="D70" s="435">
        <v>364</v>
      </c>
      <c r="E70" s="434">
        <v>116287.4</v>
      </c>
      <c r="F70" s="434">
        <v>121814.65</v>
      </c>
      <c r="G70" s="434">
        <v>122547.65</v>
      </c>
    </row>
    <row r="71" spans="1:7" ht="21" customHeight="1" x14ac:dyDescent="0.15">
      <c r="A71" s="9" t="s">
        <v>17</v>
      </c>
      <c r="B71" s="435">
        <v>328</v>
      </c>
      <c r="C71" s="435">
        <v>29225</v>
      </c>
      <c r="D71" s="435">
        <v>635</v>
      </c>
      <c r="E71" s="434">
        <v>154206.39999999999</v>
      </c>
      <c r="F71" s="434">
        <v>162809.9</v>
      </c>
      <c r="G71" s="434">
        <v>164072.9</v>
      </c>
    </row>
    <row r="72" spans="1:7" ht="21" customHeight="1" x14ac:dyDescent="0.15">
      <c r="A72" s="9" t="s">
        <v>18</v>
      </c>
      <c r="B72" s="435">
        <v>229</v>
      </c>
      <c r="C72" s="435">
        <v>16391</v>
      </c>
      <c r="D72" s="435">
        <v>1117</v>
      </c>
      <c r="E72" s="434">
        <v>88776</v>
      </c>
      <c r="F72" s="434">
        <v>109661.70999999999</v>
      </c>
      <c r="G72" s="434">
        <v>111160.70999999999</v>
      </c>
    </row>
    <row r="73" spans="1:7" ht="21" customHeight="1" x14ac:dyDescent="0.15">
      <c r="A73" s="9" t="s">
        <v>19</v>
      </c>
      <c r="B73" s="435">
        <v>172</v>
      </c>
      <c r="C73" s="435">
        <v>13189</v>
      </c>
      <c r="D73" s="435">
        <v>1394</v>
      </c>
      <c r="E73" s="434">
        <v>68914</v>
      </c>
      <c r="F73" s="434">
        <v>88790.59</v>
      </c>
      <c r="G73" s="434">
        <v>90876.59</v>
      </c>
    </row>
    <row r="74" spans="1:7" ht="21" customHeight="1" x14ac:dyDescent="0.15">
      <c r="A74" s="9" t="s">
        <v>20</v>
      </c>
      <c r="B74" s="435">
        <v>110</v>
      </c>
      <c r="C74" s="435">
        <v>5182</v>
      </c>
      <c r="D74" s="435">
        <v>1513</v>
      </c>
      <c r="E74" s="434">
        <v>39194.199999999997</v>
      </c>
      <c r="F74" s="434">
        <v>54213.600000000006</v>
      </c>
      <c r="G74" s="434">
        <v>57473.600000000006</v>
      </c>
    </row>
    <row r="75" spans="1:7" ht="21" customHeight="1" x14ac:dyDescent="0.15">
      <c r="A75" s="9" t="s">
        <v>21</v>
      </c>
      <c r="B75" s="435">
        <v>164</v>
      </c>
      <c r="C75" s="435">
        <v>7833</v>
      </c>
      <c r="D75" s="435">
        <v>1036</v>
      </c>
      <c r="E75" s="434">
        <v>41060.5</v>
      </c>
      <c r="F75" s="434">
        <v>55412.15</v>
      </c>
      <c r="G75" s="434">
        <v>59563.15</v>
      </c>
    </row>
    <row r="76" spans="1:7" ht="21" customHeight="1" x14ac:dyDescent="0.15">
      <c r="A76" s="9" t="s">
        <v>22</v>
      </c>
      <c r="B76" s="435">
        <v>176</v>
      </c>
      <c r="C76" s="435">
        <v>10258</v>
      </c>
      <c r="D76" s="435">
        <v>1921</v>
      </c>
      <c r="E76" s="434">
        <v>58971</v>
      </c>
      <c r="F76" s="434">
        <v>77186.290000000008</v>
      </c>
      <c r="G76" s="434">
        <v>83114.47</v>
      </c>
    </row>
    <row r="77" spans="1:7" ht="21" customHeight="1" x14ac:dyDescent="0.15">
      <c r="A77" s="9" t="s">
        <v>23</v>
      </c>
      <c r="B77" s="435">
        <v>102</v>
      </c>
      <c r="C77" s="435">
        <v>4273</v>
      </c>
      <c r="D77" s="435">
        <v>1160</v>
      </c>
      <c r="E77" s="434">
        <v>28393.599999999999</v>
      </c>
      <c r="F77" s="434">
        <v>40906.75</v>
      </c>
      <c r="G77" s="434">
        <v>40906.75</v>
      </c>
    </row>
    <row r="78" spans="1:7" ht="21" customHeight="1" x14ac:dyDescent="0.15">
      <c r="A78" s="9" t="s">
        <v>24</v>
      </c>
      <c r="B78" s="435">
        <v>198</v>
      </c>
      <c r="C78" s="435">
        <v>13579</v>
      </c>
      <c r="D78" s="435">
        <v>1171</v>
      </c>
      <c r="E78" s="434">
        <v>86956.6</v>
      </c>
      <c r="F78" s="434">
        <v>102275.5</v>
      </c>
      <c r="G78" s="434">
        <v>107271.83</v>
      </c>
    </row>
    <row r="79" spans="1:7" ht="21" customHeight="1" x14ac:dyDescent="0.15">
      <c r="A79" s="9" t="s">
        <v>25</v>
      </c>
      <c r="B79" s="435">
        <v>272</v>
      </c>
      <c r="C79" s="435">
        <v>24095</v>
      </c>
      <c r="D79" s="435">
        <v>1021</v>
      </c>
      <c r="E79" s="434">
        <v>143321</v>
      </c>
      <c r="F79" s="434">
        <v>176943.31</v>
      </c>
      <c r="G79" s="434">
        <v>179042.81</v>
      </c>
    </row>
    <row r="80" spans="1:7" ht="21" customHeight="1" x14ac:dyDescent="0.15">
      <c r="A80" s="9" t="s">
        <v>26</v>
      </c>
      <c r="B80" s="435">
        <v>246</v>
      </c>
      <c r="C80" s="435">
        <v>26816</v>
      </c>
      <c r="D80" s="435">
        <v>212</v>
      </c>
      <c r="E80" s="434">
        <v>159198.42000000001</v>
      </c>
      <c r="F80" s="434">
        <v>170030.9</v>
      </c>
      <c r="G80" s="434">
        <v>172622.05</v>
      </c>
    </row>
    <row r="81" spans="1:7" ht="21" customHeight="1" x14ac:dyDescent="0.15">
      <c r="A81" s="4" t="s">
        <v>13</v>
      </c>
      <c r="B81" s="436">
        <f t="shared" ref="B81:G81" si="4">SUM(B69:B80)</f>
        <v>2570</v>
      </c>
      <c r="C81" s="436">
        <f t="shared" si="4"/>
        <v>201585</v>
      </c>
      <c r="D81" s="436">
        <f t="shared" si="4"/>
        <v>11823</v>
      </c>
      <c r="E81" s="15">
        <f t="shared" si="4"/>
        <v>1143187.22</v>
      </c>
      <c r="F81" s="15">
        <f t="shared" si="4"/>
        <v>1321845.8599999999</v>
      </c>
      <c r="G81" s="15">
        <f t="shared" si="4"/>
        <v>1352567.52</v>
      </c>
    </row>
    <row r="82" spans="1:7" ht="21" customHeight="1" x14ac:dyDescent="0.15"/>
    <row r="83" spans="1:7" ht="21" customHeight="1" x14ac:dyDescent="0.15">
      <c r="A83" s="659" t="s">
        <v>37</v>
      </c>
      <c r="B83" s="660"/>
      <c r="C83" s="660"/>
      <c r="D83" s="660"/>
      <c r="F83" s="7" t="s">
        <v>51</v>
      </c>
    </row>
    <row r="84" spans="1:7" ht="21" customHeight="1" x14ac:dyDescent="0.15">
      <c r="A84" s="643" t="s">
        <v>14</v>
      </c>
      <c r="B84" s="624" t="s">
        <v>11</v>
      </c>
      <c r="C84" s="624" t="s">
        <v>2</v>
      </c>
      <c r="D84" s="624" t="s">
        <v>198</v>
      </c>
      <c r="E84" s="624" t="s">
        <v>1</v>
      </c>
      <c r="F84" s="624" t="s">
        <v>0</v>
      </c>
      <c r="G84" s="624" t="s">
        <v>10</v>
      </c>
    </row>
    <row r="85" spans="1:7" ht="21" customHeight="1" x14ac:dyDescent="0.15">
      <c r="A85" s="9" t="s">
        <v>15</v>
      </c>
      <c r="B85" s="435">
        <v>1461</v>
      </c>
      <c r="C85" s="435">
        <v>87735</v>
      </c>
      <c r="D85" s="435">
        <v>15492</v>
      </c>
      <c r="E85" s="434">
        <v>1100510.82</v>
      </c>
      <c r="F85" s="434">
        <v>2496400.2800000003</v>
      </c>
      <c r="G85" s="434">
        <v>2528811.3800000008</v>
      </c>
    </row>
    <row r="86" spans="1:7" ht="21" customHeight="1" x14ac:dyDescent="0.15">
      <c r="A86" s="9" t="s">
        <v>16</v>
      </c>
      <c r="B86" s="435">
        <v>1447</v>
      </c>
      <c r="C86" s="435">
        <v>125431</v>
      </c>
      <c r="D86" s="435">
        <v>22946</v>
      </c>
      <c r="E86" s="434">
        <v>1750263.68</v>
      </c>
      <c r="F86" s="434">
        <v>3213957.1299999994</v>
      </c>
      <c r="G86" s="434">
        <v>3292888.8099999996</v>
      </c>
    </row>
    <row r="87" spans="1:7" ht="21" customHeight="1" x14ac:dyDescent="0.15">
      <c r="A87" s="9" t="s">
        <v>17</v>
      </c>
      <c r="B87" s="435">
        <v>1480</v>
      </c>
      <c r="C87" s="435">
        <v>87587</v>
      </c>
      <c r="D87" s="435">
        <v>20216</v>
      </c>
      <c r="E87" s="434">
        <v>1577794.27</v>
      </c>
      <c r="F87" s="434">
        <v>3250056.1500000004</v>
      </c>
      <c r="G87" s="434">
        <v>3262950.17</v>
      </c>
    </row>
    <row r="88" spans="1:7" ht="21" customHeight="1" x14ac:dyDescent="0.15">
      <c r="A88" s="9" t="s">
        <v>18</v>
      </c>
      <c r="B88" s="435">
        <v>1416</v>
      </c>
      <c r="C88" s="435">
        <v>111974</v>
      </c>
      <c r="D88" s="435">
        <v>19873</v>
      </c>
      <c r="E88" s="434">
        <v>1807094.28</v>
      </c>
      <c r="F88" s="434">
        <v>3468115.7200000007</v>
      </c>
      <c r="G88" s="434">
        <v>3559145.2800000003</v>
      </c>
    </row>
    <row r="89" spans="1:7" ht="21" customHeight="1" x14ac:dyDescent="0.15">
      <c r="A89" s="9" t="s">
        <v>19</v>
      </c>
      <c r="B89" s="435">
        <v>1447</v>
      </c>
      <c r="C89" s="435">
        <v>87058</v>
      </c>
      <c r="D89" s="435">
        <v>61755</v>
      </c>
      <c r="E89" s="434">
        <v>994128.8</v>
      </c>
      <c r="F89" s="434">
        <v>2705775.17</v>
      </c>
      <c r="G89" s="434">
        <v>2781041.36</v>
      </c>
    </row>
    <row r="90" spans="1:7" ht="21" customHeight="1" x14ac:dyDescent="0.15">
      <c r="A90" s="9" t="s">
        <v>20</v>
      </c>
      <c r="B90" s="435">
        <v>1522</v>
      </c>
      <c r="C90" s="435">
        <v>80372</v>
      </c>
      <c r="D90" s="435">
        <v>120366</v>
      </c>
      <c r="E90" s="434">
        <v>738175.04</v>
      </c>
      <c r="F90" s="434">
        <v>2772302.5300000007</v>
      </c>
      <c r="G90" s="434">
        <v>2836105.0500000012</v>
      </c>
    </row>
    <row r="91" spans="1:7" ht="21" customHeight="1" x14ac:dyDescent="0.15">
      <c r="A91" s="9" t="s">
        <v>21</v>
      </c>
      <c r="B91" s="435">
        <v>1468</v>
      </c>
      <c r="C91" s="435">
        <v>127488</v>
      </c>
      <c r="D91" s="435">
        <v>169206</v>
      </c>
      <c r="E91" s="434">
        <v>1317459.83</v>
      </c>
      <c r="F91" s="434">
        <v>4103438.4400000004</v>
      </c>
      <c r="G91" s="434">
        <v>4197844.4800000004</v>
      </c>
    </row>
    <row r="92" spans="1:7" ht="21" customHeight="1" x14ac:dyDescent="0.15">
      <c r="A92" s="9" t="s">
        <v>22</v>
      </c>
      <c r="B92" s="435">
        <v>1393</v>
      </c>
      <c r="C92" s="435">
        <v>79002</v>
      </c>
      <c r="D92" s="435">
        <v>218854</v>
      </c>
      <c r="E92" s="434">
        <v>1011781.6</v>
      </c>
      <c r="F92" s="434">
        <v>3854090.8000000003</v>
      </c>
      <c r="G92" s="434">
        <v>3914481.8000000007</v>
      </c>
    </row>
    <row r="93" spans="1:7" ht="21" customHeight="1" x14ac:dyDescent="0.15">
      <c r="A93" s="9" t="s">
        <v>23</v>
      </c>
      <c r="B93" s="435">
        <v>1261</v>
      </c>
      <c r="C93" s="435">
        <v>57547</v>
      </c>
      <c r="D93" s="435">
        <v>151853</v>
      </c>
      <c r="E93" s="434">
        <v>798505.8</v>
      </c>
      <c r="F93" s="434">
        <v>2776091.4099999992</v>
      </c>
      <c r="G93" s="434">
        <v>2812992.4099999992</v>
      </c>
    </row>
    <row r="94" spans="1:7" ht="21" customHeight="1" x14ac:dyDescent="0.15">
      <c r="A94" s="9" t="s">
        <v>24</v>
      </c>
      <c r="B94" s="435">
        <v>1239</v>
      </c>
      <c r="C94" s="435">
        <v>79467</v>
      </c>
      <c r="D94" s="435">
        <v>22959</v>
      </c>
      <c r="E94" s="434">
        <v>867673.9</v>
      </c>
      <c r="F94" s="434">
        <v>2205656.9300000002</v>
      </c>
      <c r="G94" s="434">
        <v>2287741.5300000003</v>
      </c>
    </row>
    <row r="95" spans="1:7" ht="21" customHeight="1" x14ac:dyDescent="0.15">
      <c r="A95" s="9" t="s">
        <v>25</v>
      </c>
      <c r="B95" s="435">
        <v>1317</v>
      </c>
      <c r="C95" s="435">
        <v>100341</v>
      </c>
      <c r="D95" s="435">
        <v>20140</v>
      </c>
      <c r="E95" s="434">
        <v>1424376.32</v>
      </c>
      <c r="F95" s="434">
        <v>2761964.25</v>
      </c>
      <c r="G95" s="434">
        <v>2788360.3499999996</v>
      </c>
    </row>
    <row r="96" spans="1:7" ht="21" customHeight="1" x14ac:dyDescent="0.15">
      <c r="A96" s="9" t="s">
        <v>26</v>
      </c>
      <c r="B96" s="435">
        <v>1350</v>
      </c>
      <c r="C96" s="435">
        <v>153162</v>
      </c>
      <c r="D96" s="435">
        <v>22410</v>
      </c>
      <c r="E96" s="434">
        <v>2048093.97</v>
      </c>
      <c r="F96" s="434">
        <v>3733567.1699999995</v>
      </c>
      <c r="G96" s="434">
        <v>3764946.0099999993</v>
      </c>
    </row>
    <row r="97" spans="1:7" ht="21" customHeight="1" x14ac:dyDescent="0.15">
      <c r="A97" s="4" t="s">
        <v>13</v>
      </c>
      <c r="B97" s="436">
        <f t="shared" ref="B97:G97" si="5">SUM(B85:B96)</f>
        <v>16801</v>
      </c>
      <c r="C97" s="436">
        <f t="shared" si="5"/>
        <v>1177164</v>
      </c>
      <c r="D97" s="436">
        <f t="shared" si="5"/>
        <v>866070</v>
      </c>
      <c r="E97" s="15">
        <f t="shared" si="5"/>
        <v>15435858.310000001</v>
      </c>
      <c r="F97" s="15">
        <f t="shared" si="5"/>
        <v>37341415.980000004</v>
      </c>
      <c r="G97" s="15">
        <f t="shared" si="5"/>
        <v>38027308.630000003</v>
      </c>
    </row>
    <row r="98" spans="1:7" ht="21" customHeight="1" x14ac:dyDescent="0.15"/>
    <row r="99" spans="1:7" ht="21" customHeight="1" x14ac:dyDescent="0.15">
      <c r="A99" s="659" t="s">
        <v>27</v>
      </c>
      <c r="B99" s="660"/>
      <c r="C99" s="660"/>
      <c r="D99" s="660"/>
      <c r="F99" s="7" t="s">
        <v>52</v>
      </c>
    </row>
    <row r="100" spans="1:7" ht="21" customHeight="1" x14ac:dyDescent="0.15">
      <c r="A100" s="643" t="s">
        <v>14</v>
      </c>
      <c r="B100" s="624" t="s">
        <v>11</v>
      </c>
      <c r="C100" s="624" t="s">
        <v>2</v>
      </c>
      <c r="D100" s="624" t="s">
        <v>198</v>
      </c>
      <c r="E100" s="624" t="s">
        <v>1</v>
      </c>
      <c r="F100" s="624" t="s">
        <v>0</v>
      </c>
      <c r="G100" s="624" t="s">
        <v>10</v>
      </c>
    </row>
    <row r="101" spans="1:7" ht="21" customHeight="1" x14ac:dyDescent="0.15">
      <c r="A101" s="9" t="s">
        <v>15</v>
      </c>
      <c r="B101" s="435">
        <v>1629</v>
      </c>
      <c r="C101" s="435">
        <v>106290</v>
      </c>
      <c r="D101" s="435">
        <v>407</v>
      </c>
      <c r="E101" s="434">
        <v>1131968.3</v>
      </c>
      <c r="F101" s="434">
        <v>1175521.1100000001</v>
      </c>
      <c r="G101" s="434">
        <v>1187416.25</v>
      </c>
    </row>
    <row r="102" spans="1:7" ht="21" customHeight="1" x14ac:dyDescent="0.15">
      <c r="A102" s="9" t="s">
        <v>16</v>
      </c>
      <c r="B102" s="435">
        <v>1141</v>
      </c>
      <c r="C102" s="435">
        <v>56939</v>
      </c>
      <c r="D102" s="435">
        <v>484</v>
      </c>
      <c r="E102" s="434">
        <v>467707.5</v>
      </c>
      <c r="F102" s="434">
        <v>481816.20999999996</v>
      </c>
      <c r="G102" s="434">
        <v>496745.70999999996</v>
      </c>
    </row>
    <row r="103" spans="1:7" ht="21" customHeight="1" x14ac:dyDescent="0.15">
      <c r="A103" s="9" t="s">
        <v>17</v>
      </c>
      <c r="B103" s="435">
        <v>1321</v>
      </c>
      <c r="C103" s="435">
        <v>60422</v>
      </c>
      <c r="D103" s="435">
        <v>535</v>
      </c>
      <c r="E103" s="434">
        <v>450976.5</v>
      </c>
      <c r="F103" s="434">
        <v>462681.25</v>
      </c>
      <c r="G103" s="434">
        <v>466451.25</v>
      </c>
    </row>
    <row r="104" spans="1:7" ht="21" customHeight="1" x14ac:dyDescent="0.15">
      <c r="A104" s="9" t="s">
        <v>18</v>
      </c>
      <c r="B104" s="435">
        <v>1364</v>
      </c>
      <c r="C104" s="435">
        <v>80154</v>
      </c>
      <c r="D104" s="435">
        <v>834</v>
      </c>
      <c r="E104" s="434">
        <v>1267671.68</v>
      </c>
      <c r="F104" s="434">
        <v>1380170.6500000001</v>
      </c>
      <c r="G104" s="434">
        <v>1388749.6500000001</v>
      </c>
    </row>
    <row r="105" spans="1:7" ht="21" customHeight="1" x14ac:dyDescent="0.15">
      <c r="A105" s="9" t="s">
        <v>19</v>
      </c>
      <c r="B105" s="435">
        <v>1222</v>
      </c>
      <c r="C105" s="435">
        <v>53219</v>
      </c>
      <c r="D105" s="435">
        <v>68</v>
      </c>
      <c r="E105" s="434">
        <v>374004.75</v>
      </c>
      <c r="F105" s="434">
        <v>384304.44999999995</v>
      </c>
      <c r="G105" s="434">
        <v>388173.44999999995</v>
      </c>
    </row>
    <row r="106" spans="1:7" ht="21" customHeight="1" x14ac:dyDescent="0.15">
      <c r="A106" s="9" t="s">
        <v>20</v>
      </c>
      <c r="B106" s="435">
        <v>1050</v>
      </c>
      <c r="C106" s="435">
        <v>48222</v>
      </c>
      <c r="D106" s="435">
        <v>459</v>
      </c>
      <c r="E106" s="434">
        <v>366421.02</v>
      </c>
      <c r="F106" s="434">
        <v>371962.27</v>
      </c>
      <c r="G106" s="434">
        <v>375009.27</v>
      </c>
    </row>
    <row r="107" spans="1:7" ht="21" customHeight="1" x14ac:dyDescent="0.15">
      <c r="A107" s="9" t="s">
        <v>21</v>
      </c>
      <c r="B107" s="435">
        <v>1201</v>
      </c>
      <c r="C107" s="435">
        <v>60717</v>
      </c>
      <c r="D107" s="435">
        <v>540</v>
      </c>
      <c r="E107" s="434">
        <v>495932</v>
      </c>
      <c r="F107" s="434">
        <v>535901.85</v>
      </c>
      <c r="G107" s="434">
        <v>539305.85</v>
      </c>
    </row>
    <row r="108" spans="1:7" ht="21" customHeight="1" x14ac:dyDescent="0.15">
      <c r="A108" s="9" t="s">
        <v>22</v>
      </c>
      <c r="B108" s="435">
        <v>1257</v>
      </c>
      <c r="C108" s="435">
        <v>62268</v>
      </c>
      <c r="D108" s="435">
        <v>605</v>
      </c>
      <c r="E108" s="434">
        <v>494956.62</v>
      </c>
      <c r="F108" s="434">
        <v>512896.2</v>
      </c>
      <c r="G108" s="434">
        <v>516101.4</v>
      </c>
    </row>
    <row r="109" spans="1:7" ht="21" customHeight="1" x14ac:dyDescent="0.15">
      <c r="A109" s="9" t="s">
        <v>23</v>
      </c>
      <c r="B109" s="435">
        <v>1336</v>
      </c>
      <c r="C109" s="435">
        <v>59238</v>
      </c>
      <c r="D109" s="435">
        <v>32</v>
      </c>
      <c r="E109" s="434">
        <v>434207.66</v>
      </c>
      <c r="F109" s="434">
        <v>438089.37</v>
      </c>
      <c r="G109" s="434">
        <v>441924.87</v>
      </c>
    </row>
    <row r="110" spans="1:7" ht="21" customHeight="1" x14ac:dyDescent="0.15">
      <c r="A110" s="9" t="s">
        <v>24</v>
      </c>
      <c r="B110" s="435">
        <v>1197</v>
      </c>
      <c r="C110" s="435">
        <v>68943</v>
      </c>
      <c r="D110" s="435">
        <v>588</v>
      </c>
      <c r="E110" s="434">
        <v>758124</v>
      </c>
      <c r="F110" s="434">
        <v>773202.5</v>
      </c>
      <c r="G110" s="434">
        <v>843583.5</v>
      </c>
    </row>
    <row r="111" spans="1:7" ht="21" customHeight="1" x14ac:dyDescent="0.15">
      <c r="A111" s="9" t="s">
        <v>25</v>
      </c>
      <c r="B111" s="435">
        <v>1296</v>
      </c>
      <c r="C111" s="435">
        <v>59065</v>
      </c>
      <c r="D111" s="435">
        <v>283</v>
      </c>
      <c r="E111" s="434">
        <v>520076.6</v>
      </c>
      <c r="F111" s="434">
        <v>532467.69999999995</v>
      </c>
      <c r="G111" s="434">
        <v>538917.45000000007</v>
      </c>
    </row>
    <row r="112" spans="1:7" ht="21" customHeight="1" x14ac:dyDescent="0.15">
      <c r="A112" s="9" t="s">
        <v>26</v>
      </c>
      <c r="B112" s="435">
        <v>1584</v>
      </c>
      <c r="C112" s="435">
        <v>105926</v>
      </c>
      <c r="D112" s="435">
        <v>199</v>
      </c>
      <c r="E112" s="434">
        <v>1554461.07</v>
      </c>
      <c r="F112" s="434">
        <v>1634248.4</v>
      </c>
      <c r="G112" s="434">
        <v>1643628.3199999998</v>
      </c>
    </row>
    <row r="113" spans="1:7" ht="21" customHeight="1" x14ac:dyDescent="0.15">
      <c r="A113" s="4" t="s">
        <v>13</v>
      </c>
      <c r="B113" s="436">
        <f t="shared" ref="B113:G113" si="6">SUM(B101:B112)</f>
        <v>15598</v>
      </c>
      <c r="C113" s="436">
        <f t="shared" si="6"/>
        <v>821403</v>
      </c>
      <c r="D113" s="436">
        <f t="shared" si="6"/>
        <v>5034</v>
      </c>
      <c r="E113" s="15">
        <f t="shared" si="6"/>
        <v>8316507.7000000002</v>
      </c>
      <c r="F113" s="15">
        <f t="shared" si="6"/>
        <v>8683261.9600000009</v>
      </c>
      <c r="G113" s="15">
        <f t="shared" si="6"/>
        <v>8826006.9700000007</v>
      </c>
    </row>
  </sheetData>
  <mergeCells count="5">
    <mergeCell ref="A67:D67"/>
    <mergeCell ref="A83:D83"/>
    <mergeCell ref="A99:D99"/>
    <mergeCell ref="C1:G1"/>
    <mergeCell ref="A1:B1"/>
  </mergeCells>
  <phoneticPr fontId="2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513" customWidth="1"/>
    <col min="2" max="2" width="34" style="513" customWidth="1"/>
    <col min="3" max="3" width="29" style="513" bestFit="1" customWidth="1"/>
    <col min="4" max="5" width="16.5" style="513" bestFit="1" customWidth="1"/>
    <col min="6" max="6" width="1.83203125" style="515" customWidth="1"/>
    <col min="7" max="7" width="9" style="514" customWidth="1"/>
    <col min="8" max="8" width="1.33203125" style="513" customWidth="1"/>
    <col min="9" max="9" width="0.6640625" style="513" customWidth="1"/>
    <col min="10" max="16384" width="9.1640625" style="513"/>
  </cols>
  <sheetData>
    <row r="1" spans="1:8" ht="50" customHeight="1" x14ac:dyDescent="0.15">
      <c r="A1" s="700" t="s">
        <v>441</v>
      </c>
      <c r="B1" s="700"/>
      <c r="C1" s="688" t="s">
        <v>205</v>
      </c>
      <c r="D1" s="688"/>
    </row>
    <row r="2" spans="1:8" ht="20" customHeight="1" x14ac:dyDescent="0.15"/>
    <row r="3" spans="1:8" ht="52.5" customHeight="1" x14ac:dyDescent="0.15">
      <c r="A3" s="580"/>
      <c r="B3" s="579" t="s">
        <v>438</v>
      </c>
      <c r="C3" s="579"/>
      <c r="D3" s="578"/>
      <c r="E3" s="578"/>
      <c r="F3" s="577"/>
      <c r="G3" s="698"/>
      <c r="H3" s="576"/>
    </row>
    <row r="4" spans="1:8" ht="21" customHeight="1" x14ac:dyDescent="0.15">
      <c r="A4" s="558"/>
      <c r="B4" s="575" t="s">
        <v>206</v>
      </c>
      <c r="C4" s="575" t="s">
        <v>54</v>
      </c>
      <c r="D4" s="574"/>
      <c r="E4" s="574"/>
      <c r="F4" s="573"/>
      <c r="G4" s="699"/>
      <c r="H4" s="572"/>
    </row>
    <row r="5" spans="1:8" ht="23.25" customHeight="1" x14ac:dyDescent="0.15">
      <c r="A5" s="558"/>
      <c r="B5" s="565" t="s">
        <v>3</v>
      </c>
      <c r="C5" s="460" t="s">
        <v>12</v>
      </c>
      <c r="D5" s="136">
        <v>732889604.68000007</v>
      </c>
      <c r="E5" s="136">
        <v>682410753.08000004</v>
      </c>
      <c r="F5" s="461"/>
      <c r="G5" s="453">
        <v>-6.887647372490771</v>
      </c>
      <c r="H5" s="552"/>
    </row>
    <row r="6" spans="1:8" s="527" customFormat="1" ht="23.25" customHeight="1" x14ac:dyDescent="0.15">
      <c r="A6" s="564"/>
      <c r="B6" s="563" t="s">
        <v>207</v>
      </c>
      <c r="C6" s="562"/>
      <c r="D6" s="263">
        <v>732889604.68000007</v>
      </c>
      <c r="E6" s="263">
        <v>682410753.08000004</v>
      </c>
      <c r="F6" s="561"/>
      <c r="G6" s="571">
        <v>-6.887647372490771</v>
      </c>
      <c r="H6" s="566"/>
    </row>
    <row r="7" spans="1:8" ht="23.25" customHeight="1" x14ac:dyDescent="0.15">
      <c r="A7" s="558"/>
      <c r="B7" s="565" t="s">
        <v>4</v>
      </c>
      <c r="C7" s="462" t="s">
        <v>32</v>
      </c>
      <c r="D7" s="137">
        <v>219844440.03000003</v>
      </c>
      <c r="E7" s="137">
        <v>224119318.46000004</v>
      </c>
      <c r="F7" s="452"/>
      <c r="G7" s="459">
        <v>1.9445014981578139</v>
      </c>
      <c r="H7" s="552"/>
    </row>
    <row r="8" spans="1:8" ht="23.25" customHeight="1" x14ac:dyDescent="0.15">
      <c r="A8" s="558"/>
      <c r="B8" s="565"/>
      <c r="C8" s="460" t="s">
        <v>33</v>
      </c>
      <c r="D8" s="136">
        <v>107140062.76000001</v>
      </c>
      <c r="E8" s="136">
        <v>111823956.33999999</v>
      </c>
      <c r="F8" s="452"/>
      <c r="G8" s="453">
        <v>4.3717480271522513</v>
      </c>
      <c r="H8" s="552"/>
    </row>
    <row r="9" spans="1:8" ht="23.25" customHeight="1" x14ac:dyDescent="0.15">
      <c r="A9" s="558"/>
      <c r="B9" s="565"/>
      <c r="C9" s="462" t="s">
        <v>34</v>
      </c>
      <c r="D9" s="137">
        <v>38649273.610000007</v>
      </c>
      <c r="E9" s="137">
        <v>42203306.660000004</v>
      </c>
      <c r="F9" s="452"/>
      <c r="G9" s="459">
        <v>9.1956011537573534</v>
      </c>
      <c r="H9" s="552"/>
    </row>
    <row r="10" spans="1:8" ht="23.25" customHeight="1" x14ac:dyDescent="0.15">
      <c r="A10" s="558"/>
      <c r="B10" s="565"/>
      <c r="C10" s="460" t="s">
        <v>35</v>
      </c>
      <c r="D10" s="136">
        <v>38059193.290000007</v>
      </c>
      <c r="E10" s="136">
        <v>34464048.099999994</v>
      </c>
      <c r="F10" s="452"/>
      <c r="G10" s="453">
        <v>-9.446193886996106</v>
      </c>
      <c r="H10" s="552"/>
    </row>
    <row r="11" spans="1:8" ht="23.25" customHeight="1" x14ac:dyDescent="0.15">
      <c r="A11" s="558"/>
      <c r="B11" s="565"/>
      <c r="C11" s="462" t="s">
        <v>36</v>
      </c>
      <c r="D11" s="137">
        <v>1147890.3299999998</v>
      </c>
      <c r="E11" s="137">
        <v>1321845.8599999999</v>
      </c>
      <c r="F11" s="452"/>
      <c r="G11" s="459">
        <v>15.15436844911831</v>
      </c>
      <c r="H11" s="552"/>
    </row>
    <row r="12" spans="1:8" ht="23.25" customHeight="1" x14ac:dyDescent="0.15">
      <c r="A12" s="558"/>
      <c r="B12" s="565"/>
      <c r="C12" s="460" t="s">
        <v>37</v>
      </c>
      <c r="D12" s="136">
        <v>34245798.219999999</v>
      </c>
      <c r="E12" s="136">
        <v>37341415.979999989</v>
      </c>
      <c r="F12" s="452"/>
      <c r="G12" s="453">
        <v>9.0394089812516292</v>
      </c>
      <c r="H12" s="552"/>
    </row>
    <row r="13" spans="1:8" ht="23.25" customHeight="1" x14ac:dyDescent="0.15">
      <c r="A13" s="558"/>
      <c r="B13" s="565"/>
      <c r="C13" s="462" t="s">
        <v>27</v>
      </c>
      <c r="D13" s="137">
        <v>8168532.8000000007</v>
      </c>
      <c r="E13" s="137">
        <v>8683261.9600000009</v>
      </c>
      <c r="F13" s="452"/>
      <c r="G13" s="459">
        <v>6.3013661400735277</v>
      </c>
      <c r="H13" s="552"/>
    </row>
    <row r="14" spans="1:8" s="527" customFormat="1" ht="23.25" customHeight="1" x14ac:dyDescent="0.15">
      <c r="A14" s="564"/>
      <c r="B14" s="563" t="s">
        <v>208</v>
      </c>
      <c r="C14" s="562"/>
      <c r="D14" s="263">
        <v>447255191.0399999</v>
      </c>
      <c r="E14" s="263">
        <v>459957153.36000007</v>
      </c>
      <c r="F14" s="561"/>
      <c r="G14" s="560">
        <v>2.839980971593504</v>
      </c>
      <c r="H14" s="566"/>
    </row>
    <row r="15" spans="1:8" ht="23.25" customHeight="1" x14ac:dyDescent="0.15">
      <c r="A15" s="558"/>
      <c r="B15" s="565" t="s">
        <v>5</v>
      </c>
      <c r="C15" s="460" t="s">
        <v>38</v>
      </c>
      <c r="D15" s="136">
        <v>49033307.710000008</v>
      </c>
      <c r="E15" s="136">
        <v>52991486.830000013</v>
      </c>
      <c r="F15" s="452"/>
      <c r="G15" s="453">
        <v>8.0724293441716188</v>
      </c>
      <c r="H15" s="552"/>
    </row>
    <row r="16" spans="1:8" ht="23.25" customHeight="1" x14ac:dyDescent="0.15">
      <c r="A16" s="558"/>
      <c r="B16" s="565"/>
      <c r="C16" s="462" t="s">
        <v>39</v>
      </c>
      <c r="D16" s="137">
        <v>367410577.85000002</v>
      </c>
      <c r="E16" s="137">
        <v>430907118.90999997</v>
      </c>
      <c r="F16" s="452"/>
      <c r="G16" s="459">
        <v>17.282175551821808</v>
      </c>
      <c r="H16" s="552"/>
    </row>
    <row r="17" spans="1:8" ht="23.25" customHeight="1" x14ac:dyDescent="0.15">
      <c r="A17" s="558"/>
      <c r="B17" s="565"/>
      <c r="C17" s="460" t="s">
        <v>28</v>
      </c>
      <c r="D17" s="136">
        <v>11037501.470000001</v>
      </c>
      <c r="E17" s="136">
        <v>11181760.580000002</v>
      </c>
      <c r="F17" s="452"/>
      <c r="G17" s="453">
        <v>1.3069906300089604</v>
      </c>
      <c r="H17" s="552"/>
    </row>
    <row r="18" spans="1:8" s="527" customFormat="1" ht="23.25" customHeight="1" x14ac:dyDescent="0.15">
      <c r="A18" s="564"/>
      <c r="B18" s="563" t="s">
        <v>209</v>
      </c>
      <c r="C18" s="562"/>
      <c r="D18" s="263">
        <v>427481387.03000003</v>
      </c>
      <c r="E18" s="263">
        <v>495080366.32000011</v>
      </c>
      <c r="F18" s="561"/>
      <c r="G18" s="560">
        <v>15.813315232191872</v>
      </c>
      <c r="H18" s="566"/>
    </row>
    <row r="19" spans="1:8" ht="23.25" customHeight="1" x14ac:dyDescent="0.15">
      <c r="A19" s="558"/>
      <c r="B19" s="565" t="s">
        <v>6</v>
      </c>
      <c r="C19" s="462" t="s">
        <v>40</v>
      </c>
      <c r="D19" s="137">
        <v>712293822.84000015</v>
      </c>
      <c r="E19" s="137">
        <v>850929715.18999994</v>
      </c>
      <c r="F19" s="452"/>
      <c r="G19" s="459">
        <v>19.463301225502981</v>
      </c>
      <c r="H19" s="552"/>
    </row>
    <row r="20" spans="1:8" ht="23.25" customHeight="1" x14ac:dyDescent="0.15">
      <c r="A20" s="558"/>
      <c r="B20" s="565"/>
      <c r="C20" s="460" t="s">
        <v>41</v>
      </c>
      <c r="D20" s="136">
        <v>62342116.100000016</v>
      </c>
      <c r="E20" s="136">
        <v>67631352.419999987</v>
      </c>
      <c r="F20" s="452"/>
      <c r="G20" s="453">
        <v>8.4842104357121251</v>
      </c>
      <c r="H20" s="552"/>
    </row>
    <row r="21" spans="1:8" ht="23.25" customHeight="1" x14ac:dyDescent="0.15">
      <c r="A21" s="558"/>
      <c r="B21" s="565"/>
      <c r="C21" s="462" t="s">
        <v>42</v>
      </c>
      <c r="D21" s="137">
        <v>96483723.590000018</v>
      </c>
      <c r="E21" s="137">
        <v>83479936.810000002</v>
      </c>
      <c r="F21" s="452"/>
      <c r="G21" s="459">
        <v>-13.477699964460932</v>
      </c>
      <c r="H21" s="552"/>
    </row>
    <row r="22" spans="1:8" ht="23.25" customHeight="1" x14ac:dyDescent="0.15">
      <c r="A22" s="558"/>
      <c r="B22" s="565"/>
      <c r="C22" s="460" t="s">
        <v>43</v>
      </c>
      <c r="D22" s="136">
        <v>33841703.419999994</v>
      </c>
      <c r="E22" s="136">
        <v>42735589.149999991</v>
      </c>
      <c r="F22" s="452"/>
      <c r="G22" s="453">
        <v>26.280845321585762</v>
      </c>
      <c r="H22" s="552"/>
    </row>
    <row r="23" spans="1:8" s="527" customFormat="1" ht="23.25" customHeight="1" x14ac:dyDescent="0.15">
      <c r="A23" s="564"/>
      <c r="B23" s="563" t="s">
        <v>210</v>
      </c>
      <c r="C23" s="562"/>
      <c r="D23" s="263">
        <v>904961365.95000005</v>
      </c>
      <c r="E23" s="263">
        <v>1044776593.5700001</v>
      </c>
      <c r="F23" s="561"/>
      <c r="G23" s="560">
        <v>15.449855969622126</v>
      </c>
      <c r="H23" s="566"/>
    </row>
    <row r="24" spans="1:8" ht="23.25" customHeight="1" x14ac:dyDescent="0.15">
      <c r="A24" s="558"/>
      <c r="B24" s="565" t="s">
        <v>55</v>
      </c>
      <c r="C24" s="460" t="s">
        <v>44</v>
      </c>
      <c r="D24" s="136">
        <v>723003333.56000018</v>
      </c>
      <c r="E24" s="136">
        <v>721436717.89999986</v>
      </c>
      <c r="F24" s="452"/>
      <c r="G24" s="453">
        <v>-0.21668166483914489</v>
      </c>
      <c r="H24" s="552"/>
    </row>
    <row r="25" spans="1:8" ht="23.25" customHeight="1" x14ac:dyDescent="0.15">
      <c r="A25" s="558"/>
      <c r="B25" s="565"/>
      <c r="C25" s="462" t="s">
        <v>29</v>
      </c>
      <c r="D25" s="137">
        <v>330446884.65999997</v>
      </c>
      <c r="E25" s="137">
        <v>346183045.48999995</v>
      </c>
      <c r="F25" s="452"/>
      <c r="G25" s="459">
        <v>4.7620847889642155</v>
      </c>
      <c r="H25" s="552"/>
    </row>
    <row r="26" spans="1:8" s="527" customFormat="1" ht="23.25" customHeight="1" x14ac:dyDescent="0.15">
      <c r="A26" s="564"/>
      <c r="B26" s="563" t="s">
        <v>211</v>
      </c>
      <c r="C26" s="562"/>
      <c r="D26" s="263">
        <v>1053450218.22</v>
      </c>
      <c r="E26" s="263">
        <v>1067619763.3899997</v>
      </c>
      <c r="F26" s="561"/>
      <c r="G26" s="560">
        <v>1.3450607275910769</v>
      </c>
      <c r="H26" s="559"/>
    </row>
    <row r="27" spans="1:8" ht="23.25" customHeight="1" x14ac:dyDescent="0.15">
      <c r="A27" s="558"/>
      <c r="B27" s="565" t="s">
        <v>7</v>
      </c>
      <c r="C27" s="460" t="s">
        <v>30</v>
      </c>
      <c r="D27" s="136">
        <v>16938928.739999998</v>
      </c>
      <c r="E27" s="136">
        <v>17693905</v>
      </c>
      <c r="F27" s="452"/>
      <c r="G27" s="453">
        <v>4.4570484449656034</v>
      </c>
      <c r="H27" s="552"/>
    </row>
    <row r="28" spans="1:8" ht="23.25" customHeight="1" x14ac:dyDescent="0.15">
      <c r="A28" s="558"/>
      <c r="B28" s="565"/>
      <c r="C28" s="462" t="s">
        <v>45</v>
      </c>
      <c r="D28" s="137">
        <v>374248348.72999996</v>
      </c>
      <c r="E28" s="137">
        <v>378628070.91000003</v>
      </c>
      <c r="F28" s="452"/>
      <c r="G28" s="459">
        <v>1.1702716110471876</v>
      </c>
      <c r="H28" s="552"/>
    </row>
    <row r="29" spans="1:8" s="527" customFormat="1" ht="23.25" customHeight="1" x14ac:dyDescent="0.15">
      <c r="A29" s="564"/>
      <c r="B29" s="563" t="s">
        <v>212</v>
      </c>
      <c r="C29" s="562"/>
      <c r="D29" s="263">
        <v>391187277.46999997</v>
      </c>
      <c r="E29" s="263">
        <v>396321975.91000015</v>
      </c>
      <c r="F29" s="561"/>
      <c r="G29" s="560">
        <v>1.3125934138780766</v>
      </c>
      <c r="H29" s="566"/>
    </row>
    <row r="30" spans="1:8" ht="23.25" customHeight="1" x14ac:dyDescent="0.15">
      <c r="A30" s="558"/>
      <c r="B30" s="565" t="s">
        <v>8</v>
      </c>
      <c r="C30" s="460" t="s">
        <v>266</v>
      </c>
      <c r="D30" s="136">
        <v>414856399.22999996</v>
      </c>
      <c r="E30" s="136">
        <v>399563218.16000003</v>
      </c>
      <c r="F30" s="452"/>
      <c r="G30" s="453">
        <v>-3.6863794552488658</v>
      </c>
      <c r="H30" s="552"/>
    </row>
    <row r="31" spans="1:8" ht="23.25" customHeight="1" x14ac:dyDescent="0.15">
      <c r="A31" s="558"/>
      <c r="B31" s="565"/>
      <c r="C31" s="570" t="s">
        <v>267</v>
      </c>
      <c r="D31" s="569">
        <v>150059044.69</v>
      </c>
      <c r="E31" s="569">
        <v>145814165.30999997</v>
      </c>
      <c r="F31" s="568"/>
      <c r="G31" s="567">
        <v>-2.8288060801462009</v>
      </c>
      <c r="H31" s="552"/>
    </row>
    <row r="32" spans="1:8" s="527" customFormat="1" ht="23.25" customHeight="1" x14ac:dyDescent="0.15">
      <c r="A32" s="564"/>
      <c r="B32" s="563" t="s">
        <v>213</v>
      </c>
      <c r="C32" s="562"/>
      <c r="D32" s="263">
        <v>564915443.91999996</v>
      </c>
      <c r="E32" s="263">
        <v>545377383.47000015</v>
      </c>
      <c r="F32" s="561"/>
      <c r="G32" s="560">
        <v>-3.4585813966110432</v>
      </c>
      <c r="H32" s="566"/>
    </row>
    <row r="33" spans="1:8" ht="23.25" customHeight="1" x14ac:dyDescent="0.15">
      <c r="A33" s="558"/>
      <c r="B33" s="565" t="s">
        <v>9</v>
      </c>
      <c r="C33" s="462" t="s">
        <v>31</v>
      </c>
      <c r="D33" s="137">
        <v>154247078.44999999</v>
      </c>
      <c r="E33" s="137">
        <v>159324857.92999998</v>
      </c>
      <c r="F33" s="452"/>
      <c r="G33" s="459">
        <v>3.2919777353487953</v>
      </c>
      <c r="H33" s="552"/>
    </row>
    <row r="34" spans="1:8" s="527" customFormat="1" ht="23.25" customHeight="1" x14ac:dyDescent="0.15">
      <c r="A34" s="564"/>
      <c r="B34" s="563" t="s">
        <v>214</v>
      </c>
      <c r="C34" s="562"/>
      <c r="D34" s="263">
        <v>154247078.44999999</v>
      </c>
      <c r="E34" s="263">
        <v>159324857.92999998</v>
      </c>
      <c r="F34" s="561"/>
      <c r="G34" s="560">
        <v>3.2919777353487953</v>
      </c>
      <c r="H34" s="559"/>
    </row>
    <row r="35" spans="1:8" ht="23.25" customHeight="1" x14ac:dyDescent="0.15">
      <c r="A35" s="558"/>
      <c r="B35" s="557" t="s">
        <v>53</v>
      </c>
      <c r="C35" s="556"/>
      <c r="D35" s="555">
        <v>4676387566.7600021</v>
      </c>
      <c r="E35" s="555">
        <v>4850868847.0299997</v>
      </c>
      <c r="F35" s="554"/>
      <c r="G35" s="553">
        <v>3.731112483281311</v>
      </c>
      <c r="H35" s="552"/>
    </row>
    <row r="36" spans="1:8" ht="6" customHeight="1" x14ac:dyDescent="0.15">
      <c r="A36" s="551"/>
      <c r="B36" s="549"/>
      <c r="C36" s="549"/>
      <c r="D36" s="550"/>
      <c r="E36" s="550"/>
      <c r="F36" s="549"/>
      <c r="G36" s="548"/>
      <c r="H36" s="547"/>
    </row>
  </sheetData>
  <mergeCells count="3">
    <mergeCell ref="G3:G4"/>
    <mergeCell ref="C1:D1"/>
    <mergeCell ref="A1:B1"/>
  </mergeCells>
  <conditionalFormatting sqref="G5:G3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1" orientation="portrait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515" customWidth="1"/>
    <col min="2" max="2" width="34.5" style="515" customWidth="1"/>
    <col min="3" max="3" width="28.83203125" style="515" customWidth="1"/>
    <col min="4" max="5" width="16.83203125" style="515" customWidth="1"/>
    <col min="6" max="6" width="1.33203125" style="515" customWidth="1"/>
    <col min="7" max="7" width="8.6640625" style="581" customWidth="1"/>
    <col min="8" max="8" width="1.33203125" style="515" customWidth="1"/>
    <col min="9" max="9" width="0.6640625" style="515" customWidth="1"/>
    <col min="10" max="16384" width="9.1640625" style="515"/>
  </cols>
  <sheetData>
    <row r="1" spans="1:8" ht="50" customHeight="1" x14ac:dyDescent="0.15">
      <c r="A1" s="703" t="s">
        <v>446</v>
      </c>
      <c r="B1" s="703"/>
      <c r="C1" s="688" t="s">
        <v>205</v>
      </c>
      <c r="D1" s="688"/>
    </row>
    <row r="2" spans="1:8" ht="20" customHeight="1" x14ac:dyDescent="0.15"/>
    <row r="3" spans="1:8" ht="52.5" customHeight="1" x14ac:dyDescent="0.15">
      <c r="A3" s="620"/>
      <c r="B3" s="619" t="s">
        <v>439</v>
      </c>
      <c r="C3" s="619"/>
      <c r="D3" s="618" t="s">
        <v>355</v>
      </c>
      <c r="E3" s="617"/>
      <c r="F3" s="616"/>
      <c r="G3" s="701" t="s">
        <v>435</v>
      </c>
      <c r="H3" s="615"/>
    </row>
    <row r="4" spans="1:8" ht="24.75" customHeight="1" x14ac:dyDescent="0.15">
      <c r="A4" s="592"/>
      <c r="B4" s="614" t="s">
        <v>206</v>
      </c>
      <c r="C4" s="614" t="s">
        <v>54</v>
      </c>
      <c r="D4" s="613">
        <v>2006</v>
      </c>
      <c r="E4" s="613">
        <v>2007</v>
      </c>
      <c r="F4" s="612"/>
      <c r="G4" s="702"/>
      <c r="H4" s="586"/>
    </row>
    <row r="5" spans="1:8" ht="23.25" customHeight="1" x14ac:dyDescent="0.15">
      <c r="A5" s="592"/>
      <c r="B5" s="602" t="s">
        <v>3</v>
      </c>
      <c r="C5" s="460" t="s">
        <v>12</v>
      </c>
      <c r="D5" s="537">
        <v>734716911.36000001</v>
      </c>
      <c r="E5" s="537">
        <v>684292697.44999993</v>
      </c>
      <c r="F5" s="611"/>
      <c r="G5" s="453">
        <v>-6.8630806138192986</v>
      </c>
      <c r="H5" s="586"/>
    </row>
    <row r="6" spans="1:8" s="593" customFormat="1" ht="23.25" customHeight="1" x14ac:dyDescent="0.15">
      <c r="A6" s="600"/>
      <c r="B6" s="599" t="s">
        <v>207</v>
      </c>
      <c r="C6" s="598"/>
      <c r="D6" s="597">
        <v>734716911.36000001</v>
      </c>
      <c r="E6" s="597">
        <v>684292697.44999993</v>
      </c>
      <c r="F6" s="596"/>
      <c r="G6" s="608">
        <v>-6.8630806138192986</v>
      </c>
      <c r="H6" s="594"/>
    </row>
    <row r="7" spans="1:8" ht="23.25" customHeight="1" x14ac:dyDescent="0.15">
      <c r="A7" s="592"/>
      <c r="B7" s="602" t="s">
        <v>4</v>
      </c>
      <c r="C7" s="462" t="s">
        <v>32</v>
      </c>
      <c r="D7" s="137">
        <v>227292510.75</v>
      </c>
      <c r="E7" s="137">
        <v>231257201.52000004</v>
      </c>
      <c r="F7" s="601"/>
      <c r="G7" s="459">
        <v>1.7443121011412561</v>
      </c>
      <c r="H7" s="586"/>
    </row>
    <row r="8" spans="1:8" ht="23.25" customHeight="1" x14ac:dyDescent="0.15">
      <c r="A8" s="592"/>
      <c r="B8" s="602"/>
      <c r="C8" s="460" t="s">
        <v>33</v>
      </c>
      <c r="D8" s="136">
        <v>110191112.25</v>
      </c>
      <c r="E8" s="136">
        <v>114948424.34999998</v>
      </c>
      <c r="F8" s="601"/>
      <c r="G8" s="453">
        <v>4.3173283242723413</v>
      </c>
      <c r="H8" s="586"/>
    </row>
    <row r="9" spans="1:8" ht="23.25" customHeight="1" x14ac:dyDescent="0.15">
      <c r="A9" s="592"/>
      <c r="B9" s="602"/>
      <c r="C9" s="462" t="s">
        <v>34</v>
      </c>
      <c r="D9" s="137">
        <v>39215923.310000002</v>
      </c>
      <c r="E9" s="137">
        <v>42863485.710000001</v>
      </c>
      <c r="F9" s="601"/>
      <c r="G9" s="459">
        <v>9.3012278996115736</v>
      </c>
      <c r="H9" s="586"/>
    </row>
    <row r="10" spans="1:8" ht="23.25" customHeight="1" x14ac:dyDescent="0.15">
      <c r="A10" s="592"/>
      <c r="B10" s="602"/>
      <c r="C10" s="460" t="s">
        <v>35</v>
      </c>
      <c r="D10" s="136">
        <v>39332964.62000002</v>
      </c>
      <c r="E10" s="136">
        <v>35497230.539999992</v>
      </c>
      <c r="F10" s="601"/>
      <c r="G10" s="453">
        <v>-9.751957720597634</v>
      </c>
      <c r="H10" s="586"/>
    </row>
    <row r="11" spans="1:8" ht="23.25" customHeight="1" x14ac:dyDescent="0.15">
      <c r="A11" s="592"/>
      <c r="B11" s="602"/>
      <c r="C11" s="462" t="s">
        <v>36</v>
      </c>
      <c r="D11" s="137">
        <v>1178636.6499999999</v>
      </c>
      <c r="E11" s="137">
        <v>1352567.5199999998</v>
      </c>
      <c r="F11" s="601"/>
      <c r="G11" s="459">
        <v>14.756954146979895</v>
      </c>
      <c r="H11" s="586"/>
    </row>
    <row r="12" spans="1:8" ht="23.25" customHeight="1" x14ac:dyDescent="0.15">
      <c r="A12" s="592"/>
      <c r="B12" s="602"/>
      <c r="C12" s="460" t="s">
        <v>37</v>
      </c>
      <c r="D12" s="136">
        <v>34903660.640000001</v>
      </c>
      <c r="E12" s="136">
        <v>38027308.629999995</v>
      </c>
      <c r="F12" s="601"/>
      <c r="G12" s="453">
        <v>8.9493420825329082</v>
      </c>
      <c r="H12" s="586"/>
    </row>
    <row r="13" spans="1:8" ht="23.25" customHeight="1" x14ac:dyDescent="0.15">
      <c r="A13" s="592"/>
      <c r="B13" s="602"/>
      <c r="C13" s="462" t="s">
        <v>27</v>
      </c>
      <c r="D13" s="137">
        <v>8308104.0500000007</v>
      </c>
      <c r="E13" s="137">
        <v>8826006.9700000007</v>
      </c>
      <c r="F13" s="601"/>
      <c r="G13" s="459">
        <v>6.2337076772648254</v>
      </c>
      <c r="H13" s="586"/>
    </row>
    <row r="14" spans="1:8" s="593" customFormat="1" ht="23.25" customHeight="1" x14ac:dyDescent="0.15">
      <c r="A14" s="600"/>
      <c r="B14" s="599" t="s">
        <v>208</v>
      </c>
      <c r="C14" s="598"/>
      <c r="D14" s="597">
        <v>460422912.27000004</v>
      </c>
      <c r="E14" s="597">
        <v>472772225.24000007</v>
      </c>
      <c r="F14" s="596"/>
      <c r="G14" s="595">
        <v>2.6821673380924569</v>
      </c>
      <c r="H14" s="594"/>
    </row>
    <row r="15" spans="1:8" ht="23.25" customHeight="1" x14ac:dyDescent="0.15">
      <c r="A15" s="592"/>
      <c r="B15" s="602" t="s">
        <v>5</v>
      </c>
      <c r="C15" s="460" t="s">
        <v>38</v>
      </c>
      <c r="D15" s="609">
        <v>53124413.309999995</v>
      </c>
      <c r="E15" s="136">
        <v>57545189.520000011</v>
      </c>
      <c r="F15" s="601"/>
      <c r="G15" s="453">
        <v>8.3215530008834211</v>
      </c>
      <c r="H15" s="586"/>
    </row>
    <row r="16" spans="1:8" ht="23.25" customHeight="1" x14ac:dyDescent="0.15">
      <c r="A16" s="592"/>
      <c r="B16" s="602"/>
      <c r="C16" s="462" t="s">
        <v>39</v>
      </c>
      <c r="D16" s="610">
        <v>379771125.74000001</v>
      </c>
      <c r="E16" s="610">
        <v>443316903.99000001</v>
      </c>
      <c r="F16" s="601"/>
      <c r="G16" s="459">
        <v>16.732651311017495</v>
      </c>
      <c r="H16" s="586"/>
    </row>
    <row r="17" spans="1:8" ht="23.25" customHeight="1" x14ac:dyDescent="0.15">
      <c r="A17" s="592"/>
      <c r="B17" s="602"/>
      <c r="C17" s="460" t="s">
        <v>28</v>
      </c>
      <c r="D17" s="609">
        <v>12124963.689999996</v>
      </c>
      <c r="E17" s="609">
        <v>12866748.790000001</v>
      </c>
      <c r="F17" s="601"/>
      <c r="G17" s="453">
        <v>6.1178335784361053</v>
      </c>
      <c r="H17" s="586"/>
    </row>
    <row r="18" spans="1:8" s="593" customFormat="1" ht="23.25" customHeight="1" x14ac:dyDescent="0.15">
      <c r="A18" s="600"/>
      <c r="B18" s="599" t="s">
        <v>209</v>
      </c>
      <c r="C18" s="598"/>
      <c r="D18" s="597">
        <v>445020502.74000007</v>
      </c>
      <c r="E18" s="597">
        <v>513728842.30000007</v>
      </c>
      <c r="F18" s="596"/>
      <c r="G18" s="608">
        <v>15.439364958908946</v>
      </c>
      <c r="H18" s="594"/>
    </row>
    <row r="19" spans="1:8" ht="23.25" customHeight="1" x14ac:dyDescent="0.15">
      <c r="A19" s="592"/>
      <c r="B19" s="602" t="s">
        <v>6</v>
      </c>
      <c r="C19" s="462" t="s">
        <v>40</v>
      </c>
      <c r="D19" s="137">
        <v>2397839280.4100003</v>
      </c>
      <c r="E19" s="137">
        <v>2373742512.9100003</v>
      </c>
      <c r="F19" s="601"/>
      <c r="G19" s="459">
        <v>-1.0049367235271813</v>
      </c>
      <c r="H19" s="586"/>
    </row>
    <row r="20" spans="1:8" ht="23.25" customHeight="1" x14ac:dyDescent="0.15">
      <c r="A20" s="592"/>
      <c r="B20" s="602"/>
      <c r="C20" s="460" t="s">
        <v>41</v>
      </c>
      <c r="D20" s="136">
        <v>296428927.17000002</v>
      </c>
      <c r="E20" s="136">
        <v>280525918.26000005</v>
      </c>
      <c r="F20" s="601"/>
      <c r="G20" s="453">
        <v>-5.364864037334554</v>
      </c>
      <c r="H20" s="586"/>
    </row>
    <row r="21" spans="1:8" ht="23.25" customHeight="1" x14ac:dyDescent="0.15">
      <c r="A21" s="592"/>
      <c r="B21" s="602"/>
      <c r="C21" s="462" t="s">
        <v>42</v>
      </c>
      <c r="D21" s="137">
        <v>207466715.47999999</v>
      </c>
      <c r="E21" s="137">
        <v>197911186.61000001</v>
      </c>
      <c r="F21" s="601"/>
      <c r="G21" s="459">
        <v>-4.6058129603546636</v>
      </c>
      <c r="H21" s="586"/>
    </row>
    <row r="22" spans="1:8" ht="23.25" customHeight="1" x14ac:dyDescent="0.15">
      <c r="A22" s="592"/>
      <c r="B22" s="602"/>
      <c r="C22" s="460" t="s">
        <v>43</v>
      </c>
      <c r="D22" s="136">
        <v>75031613.070000008</v>
      </c>
      <c r="E22" s="136">
        <v>90720647.659999996</v>
      </c>
      <c r="F22" s="601"/>
      <c r="G22" s="453">
        <v>20.909899105278544</v>
      </c>
      <c r="H22" s="586"/>
    </row>
    <row r="23" spans="1:8" s="593" customFormat="1" ht="23.25" customHeight="1" x14ac:dyDescent="0.15">
      <c r="A23" s="600"/>
      <c r="B23" s="599" t="s">
        <v>210</v>
      </c>
      <c r="C23" s="598"/>
      <c r="D23" s="597">
        <v>2976766536.1300011</v>
      </c>
      <c r="E23" s="597">
        <v>2942900265.4399996</v>
      </c>
      <c r="F23" s="596"/>
      <c r="G23" s="595">
        <v>-1.1376864889790768</v>
      </c>
      <c r="H23" s="594"/>
    </row>
    <row r="24" spans="1:8" ht="23.25" customHeight="1" x14ac:dyDescent="0.15">
      <c r="A24" s="592"/>
      <c r="B24" s="602" t="s">
        <v>55</v>
      </c>
      <c r="C24" s="460" t="s">
        <v>44</v>
      </c>
      <c r="D24" s="136">
        <v>732367086.6500001</v>
      </c>
      <c r="E24" s="136">
        <v>730231695.75</v>
      </c>
      <c r="F24" s="601"/>
      <c r="G24" s="453">
        <v>-0.29157384854196805</v>
      </c>
      <c r="H24" s="586"/>
    </row>
    <row r="25" spans="1:8" ht="23.25" customHeight="1" x14ac:dyDescent="0.15">
      <c r="A25" s="592"/>
      <c r="B25" s="602"/>
      <c r="C25" s="462" t="s">
        <v>29</v>
      </c>
      <c r="D25" s="137">
        <v>332045320.48999995</v>
      </c>
      <c r="E25" s="137">
        <v>347419148.8499999</v>
      </c>
      <c r="F25" s="601"/>
      <c r="G25" s="459">
        <v>4.6300391577007511</v>
      </c>
      <c r="H25" s="586"/>
    </row>
    <row r="26" spans="1:8" s="593" customFormat="1" ht="23.25" customHeight="1" x14ac:dyDescent="0.15">
      <c r="A26" s="600"/>
      <c r="B26" s="599" t="s">
        <v>211</v>
      </c>
      <c r="C26" s="598"/>
      <c r="D26" s="597">
        <v>1064412407.1399999</v>
      </c>
      <c r="E26" s="603">
        <v>1077650844.5999999</v>
      </c>
      <c r="F26" s="596"/>
      <c r="G26" s="595">
        <v>1.2437319756137355</v>
      </c>
      <c r="H26" s="594"/>
    </row>
    <row r="27" spans="1:8" ht="23.25" customHeight="1" x14ac:dyDescent="0.15">
      <c r="A27" s="592"/>
      <c r="B27" s="602" t="s">
        <v>7</v>
      </c>
      <c r="C27" s="460" t="s">
        <v>30</v>
      </c>
      <c r="D27" s="136">
        <v>16983246.639999997</v>
      </c>
      <c r="E27" s="136">
        <v>17696641</v>
      </c>
      <c r="F27" s="601"/>
      <c r="G27" s="453">
        <v>4.200577045850423</v>
      </c>
      <c r="H27" s="586"/>
    </row>
    <row r="28" spans="1:8" ht="23.25" customHeight="1" x14ac:dyDescent="0.15">
      <c r="A28" s="592"/>
      <c r="B28" s="602"/>
      <c r="C28" s="462" t="s">
        <v>45</v>
      </c>
      <c r="D28" s="137">
        <v>376219610.43999994</v>
      </c>
      <c r="E28" s="137">
        <v>380272547.43000007</v>
      </c>
      <c r="F28" s="601"/>
      <c r="G28" s="459">
        <v>1.0772795669157436</v>
      </c>
      <c r="H28" s="586"/>
    </row>
    <row r="29" spans="1:8" s="593" customFormat="1" ht="23.25" customHeight="1" x14ac:dyDescent="0.15">
      <c r="A29" s="600"/>
      <c r="B29" s="599" t="s">
        <v>212</v>
      </c>
      <c r="C29" s="598"/>
      <c r="D29" s="597">
        <v>393202857.07999992</v>
      </c>
      <c r="E29" s="603">
        <v>397969188.43000013</v>
      </c>
      <c r="F29" s="596"/>
      <c r="G29" s="595">
        <v>1.2121812606845983</v>
      </c>
      <c r="H29" s="594"/>
    </row>
    <row r="30" spans="1:8" ht="23.25" customHeight="1" x14ac:dyDescent="0.15">
      <c r="A30" s="592"/>
      <c r="B30" s="602" t="s">
        <v>8</v>
      </c>
      <c r="C30" s="460" t="s">
        <v>266</v>
      </c>
      <c r="D30" s="607">
        <v>432293850.75000006</v>
      </c>
      <c r="E30" s="607">
        <v>420000104.95000005</v>
      </c>
      <c r="F30" s="601"/>
      <c r="G30" s="453">
        <v>-2.8438400820810217</v>
      </c>
      <c r="H30" s="586"/>
    </row>
    <row r="31" spans="1:8" ht="23.25" customHeight="1" x14ac:dyDescent="0.15">
      <c r="A31" s="592"/>
      <c r="B31" s="602"/>
      <c r="C31" s="606" t="s">
        <v>267</v>
      </c>
      <c r="D31" s="605">
        <v>158556433.29999998</v>
      </c>
      <c r="E31" s="605">
        <v>166564171.35999992</v>
      </c>
      <c r="F31" s="604"/>
      <c r="G31" s="453">
        <v>5.0504024928769278</v>
      </c>
      <c r="H31" s="586"/>
    </row>
    <row r="32" spans="1:8" s="593" customFormat="1" ht="23.25" customHeight="1" x14ac:dyDescent="0.15">
      <c r="A32" s="600"/>
      <c r="B32" s="599" t="s">
        <v>213</v>
      </c>
      <c r="C32" s="598"/>
      <c r="D32" s="597">
        <v>590850284.04999995</v>
      </c>
      <c r="E32" s="603">
        <v>586564276.31000006</v>
      </c>
      <c r="F32" s="596"/>
      <c r="G32" s="595">
        <v>-0.72539657772885024</v>
      </c>
      <c r="H32" s="594"/>
    </row>
    <row r="33" spans="1:8" ht="23.25" customHeight="1" x14ac:dyDescent="0.15">
      <c r="A33" s="592"/>
      <c r="B33" s="602" t="s">
        <v>9</v>
      </c>
      <c r="C33" s="462" t="s">
        <v>31</v>
      </c>
      <c r="D33" s="137">
        <v>171561689.06</v>
      </c>
      <c r="E33" s="137">
        <v>178998209</v>
      </c>
      <c r="F33" s="601"/>
      <c r="G33" s="459">
        <v>4.3346040603501139</v>
      </c>
      <c r="H33" s="586"/>
    </row>
    <row r="34" spans="1:8" s="593" customFormat="1" ht="23.25" customHeight="1" x14ac:dyDescent="0.15">
      <c r="A34" s="600"/>
      <c r="B34" s="599" t="s">
        <v>214</v>
      </c>
      <c r="C34" s="598"/>
      <c r="D34" s="597">
        <v>171561689.06</v>
      </c>
      <c r="E34" s="597">
        <v>178998209</v>
      </c>
      <c r="F34" s="596"/>
      <c r="G34" s="595">
        <v>4.3346040603501139</v>
      </c>
      <c r="H34" s="594"/>
    </row>
    <row r="35" spans="1:8" ht="23.25" customHeight="1" x14ac:dyDescent="0.15">
      <c r="A35" s="592"/>
      <c r="B35" s="591" t="s">
        <v>53</v>
      </c>
      <c r="C35" s="590"/>
      <c r="D35" s="589">
        <v>6836954099.8299971</v>
      </c>
      <c r="E35" s="589">
        <v>6854876548.7700005</v>
      </c>
      <c r="F35" s="588"/>
      <c r="G35" s="587">
        <v>0.26214084047235364</v>
      </c>
      <c r="H35" s="586"/>
    </row>
    <row r="36" spans="1:8" ht="6" customHeight="1" x14ac:dyDescent="0.15">
      <c r="A36" s="585"/>
      <c r="B36" s="584"/>
      <c r="C36" s="584"/>
      <c r="D36" s="584"/>
      <c r="E36" s="584"/>
      <c r="F36" s="584"/>
      <c r="G36" s="583"/>
      <c r="H36" s="582"/>
    </row>
  </sheetData>
  <mergeCells count="3">
    <mergeCell ref="G3:G4"/>
    <mergeCell ref="A1:B1"/>
    <mergeCell ref="C1:D1"/>
  </mergeCells>
  <conditionalFormatting sqref="G5:G3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1" orientation="portrait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H220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6640625" style="140" customWidth="1"/>
    <col min="2" max="2" width="25.6640625" style="140" customWidth="1"/>
    <col min="3" max="3" width="33.6640625" style="140" customWidth="1"/>
    <col min="4" max="5" width="16.6640625" style="140" customWidth="1"/>
    <col min="6" max="6" width="1.6640625" style="140" customWidth="1"/>
    <col min="7" max="7" width="10.83203125" style="140" customWidth="1"/>
    <col min="8" max="8" width="1.6640625" style="140" customWidth="1"/>
    <col min="9" max="16384" width="9.1640625" style="140"/>
  </cols>
  <sheetData>
    <row r="1" spans="1:8" ht="50" customHeight="1" x14ac:dyDescent="0.15">
      <c r="A1" s="687" t="s">
        <v>356</v>
      </c>
      <c r="B1" s="687"/>
      <c r="C1" s="279" t="s">
        <v>246</v>
      </c>
    </row>
    <row r="3" spans="1:8" s="146" customFormat="1" ht="18" customHeight="1" x14ac:dyDescent="0.25">
      <c r="A3" s="280"/>
      <c r="B3" s="281" t="s">
        <v>335</v>
      </c>
      <c r="C3" s="282" t="s" vm="2">
        <v>337</v>
      </c>
      <c r="D3" s="282"/>
      <c r="E3" s="282"/>
      <c r="F3" s="282"/>
      <c r="G3" s="395" t="s">
        <v>369</v>
      </c>
      <c r="H3" s="283"/>
    </row>
    <row r="4" spans="1:8" s="141" customFormat="1" ht="10" customHeight="1" x14ac:dyDescent="0.15">
      <c r="A4" s="284"/>
      <c r="B4" s="285"/>
      <c r="C4" s="285"/>
      <c r="D4" s="286"/>
      <c r="E4" s="286"/>
      <c r="F4" s="287"/>
      <c r="G4" s="288"/>
      <c r="H4" s="289"/>
    </row>
    <row r="5" spans="1:8" ht="52" customHeight="1" x14ac:dyDescent="0.15">
      <c r="A5" s="284"/>
      <c r="B5" s="290" t="s">
        <v>354</v>
      </c>
      <c r="C5" s="290"/>
      <c r="D5" s="291" t="s">
        <v>355</v>
      </c>
      <c r="E5" s="291"/>
      <c r="F5" s="291"/>
      <c r="G5" s="292"/>
      <c r="H5" s="289"/>
    </row>
    <row r="6" spans="1:8" ht="19" customHeight="1" x14ac:dyDescent="0.15">
      <c r="A6" s="293"/>
      <c r="B6" s="294" t="s">
        <v>67</v>
      </c>
      <c r="C6" s="294" t="s">
        <v>206</v>
      </c>
      <c r="D6" s="291">
        <v>2006</v>
      </c>
      <c r="E6" s="291">
        <v>2007</v>
      </c>
      <c r="F6" s="295"/>
      <c r="G6" s="292"/>
      <c r="H6" s="289"/>
    </row>
    <row r="7" spans="1:8" ht="19" customHeight="1" x14ac:dyDescent="0.15">
      <c r="A7" s="293"/>
      <c r="B7" s="296" t="s">
        <v>68</v>
      </c>
      <c r="C7" s="186" t="s">
        <v>3</v>
      </c>
      <c r="D7" s="297">
        <v>97561</v>
      </c>
      <c r="E7" s="297">
        <v>94582</v>
      </c>
      <c r="F7" s="188"/>
      <c r="G7" s="189">
        <v>-3.0534742366314411</v>
      </c>
      <c r="H7" s="289"/>
    </row>
    <row r="8" spans="1:8" ht="19" customHeight="1" x14ac:dyDescent="0.15">
      <c r="A8" s="293"/>
      <c r="B8" s="296"/>
      <c r="C8" s="191" t="s">
        <v>4</v>
      </c>
      <c r="D8" s="298">
        <v>3812</v>
      </c>
      <c r="E8" s="298">
        <v>3531</v>
      </c>
      <c r="F8" s="188"/>
      <c r="G8" s="193">
        <v>-7.371458551941239</v>
      </c>
      <c r="H8" s="289"/>
    </row>
    <row r="9" spans="1:8" ht="19" customHeight="1" x14ac:dyDescent="0.15">
      <c r="A9" s="293"/>
      <c r="B9" s="296"/>
      <c r="C9" s="186" t="s">
        <v>5</v>
      </c>
      <c r="D9" s="297">
        <v>1027</v>
      </c>
      <c r="E9" s="297">
        <v>910</v>
      </c>
      <c r="F9" s="188"/>
      <c r="G9" s="189">
        <v>-11.39240506329114</v>
      </c>
      <c r="H9" s="289"/>
    </row>
    <row r="10" spans="1:8" ht="19" customHeight="1" x14ac:dyDescent="0.15">
      <c r="A10" s="293"/>
      <c r="B10" s="296"/>
      <c r="C10" s="191" t="s">
        <v>6</v>
      </c>
      <c r="D10" s="298">
        <v>2206</v>
      </c>
      <c r="E10" s="298">
        <v>2110</v>
      </c>
      <c r="F10" s="188"/>
      <c r="G10" s="193">
        <v>-4.3517679057116956</v>
      </c>
      <c r="H10" s="289"/>
    </row>
    <row r="11" spans="1:8" ht="19" customHeight="1" x14ac:dyDescent="0.15">
      <c r="A11" s="293"/>
      <c r="B11" s="296"/>
      <c r="C11" s="186" t="s">
        <v>55</v>
      </c>
      <c r="D11" s="297">
        <v>28082</v>
      </c>
      <c r="E11" s="297">
        <v>25778</v>
      </c>
      <c r="F11" s="188"/>
      <c r="G11" s="189">
        <v>-8.2045438359091225</v>
      </c>
      <c r="H11" s="289"/>
    </row>
    <row r="12" spans="1:8" ht="19" customHeight="1" x14ac:dyDescent="0.15">
      <c r="A12" s="293"/>
      <c r="B12" s="296"/>
      <c r="C12" s="191" t="s">
        <v>7</v>
      </c>
      <c r="D12" s="298">
        <v>188</v>
      </c>
      <c r="E12" s="298">
        <v>279</v>
      </c>
      <c r="F12" s="188"/>
      <c r="G12" s="193">
        <v>48.404255319148938</v>
      </c>
      <c r="H12" s="289"/>
    </row>
    <row r="13" spans="1:8" ht="19" customHeight="1" x14ac:dyDescent="0.15">
      <c r="A13" s="293"/>
      <c r="B13" s="296"/>
      <c r="C13" s="186" t="s">
        <v>8</v>
      </c>
      <c r="D13" s="297">
        <v>2692</v>
      </c>
      <c r="E13" s="297">
        <v>2101</v>
      </c>
      <c r="F13" s="188"/>
      <c r="G13" s="189">
        <v>-21.953937592867756</v>
      </c>
      <c r="H13" s="289"/>
    </row>
    <row r="14" spans="1:8" ht="19" customHeight="1" x14ac:dyDescent="0.15">
      <c r="A14" s="293"/>
      <c r="B14" s="296"/>
      <c r="C14" s="191" t="s">
        <v>9</v>
      </c>
      <c r="D14" s="298">
        <v>938</v>
      </c>
      <c r="E14" s="298">
        <v>849</v>
      </c>
      <c r="F14" s="194"/>
      <c r="G14" s="193">
        <v>-9.4882729211087415</v>
      </c>
      <c r="H14" s="289"/>
    </row>
    <row r="15" spans="1:8" s="199" customFormat="1" ht="19" customHeight="1" x14ac:dyDescent="0.15">
      <c r="A15" s="299"/>
      <c r="B15" s="300" t="s">
        <v>215</v>
      </c>
      <c r="C15" s="300"/>
      <c r="D15" s="301">
        <v>136506</v>
      </c>
      <c r="E15" s="301">
        <v>130140</v>
      </c>
      <c r="F15" s="302"/>
      <c r="G15" s="303">
        <v>-4.663531273350622</v>
      </c>
      <c r="H15" s="304"/>
    </row>
    <row r="16" spans="1:8" ht="19" customHeight="1" x14ac:dyDescent="0.15">
      <c r="A16" s="293"/>
      <c r="B16" s="296" t="s">
        <v>69</v>
      </c>
      <c r="C16" s="186" t="s">
        <v>3</v>
      </c>
      <c r="D16" s="297">
        <v>513193</v>
      </c>
      <c r="E16" s="297">
        <v>542171</v>
      </c>
      <c r="F16" s="188"/>
      <c r="G16" s="189">
        <v>5.6466085858536648</v>
      </c>
      <c r="H16" s="289"/>
    </row>
    <row r="17" spans="1:8" ht="19" customHeight="1" x14ac:dyDescent="0.15">
      <c r="A17" s="293"/>
      <c r="B17" s="296"/>
      <c r="C17" s="191" t="s">
        <v>4</v>
      </c>
      <c r="D17" s="298">
        <v>21997</v>
      </c>
      <c r="E17" s="298">
        <v>21916</v>
      </c>
      <c r="F17" s="188"/>
      <c r="G17" s="193">
        <v>-0.3682320316406783</v>
      </c>
      <c r="H17" s="289"/>
    </row>
    <row r="18" spans="1:8" ht="19" customHeight="1" x14ac:dyDescent="0.15">
      <c r="A18" s="293"/>
      <c r="B18" s="296"/>
      <c r="C18" s="186" t="s">
        <v>5</v>
      </c>
      <c r="D18" s="297">
        <v>6892</v>
      </c>
      <c r="E18" s="297">
        <v>6859</v>
      </c>
      <c r="F18" s="305"/>
      <c r="G18" s="189">
        <v>-0.4788160185722577</v>
      </c>
      <c r="H18" s="289"/>
    </row>
    <row r="19" spans="1:8" ht="19" customHeight="1" x14ac:dyDescent="0.15">
      <c r="A19" s="293"/>
      <c r="B19" s="296"/>
      <c r="C19" s="191" t="s">
        <v>6</v>
      </c>
      <c r="D19" s="298">
        <v>36986</v>
      </c>
      <c r="E19" s="298">
        <v>35530</v>
      </c>
      <c r="F19" s="188"/>
      <c r="G19" s="193">
        <v>-3.9366246687935971</v>
      </c>
      <c r="H19" s="289"/>
    </row>
    <row r="20" spans="1:8" ht="19" customHeight="1" x14ac:dyDescent="0.15">
      <c r="A20" s="293"/>
      <c r="B20" s="296"/>
      <c r="C20" s="186" t="s">
        <v>55</v>
      </c>
      <c r="D20" s="297">
        <v>138077</v>
      </c>
      <c r="E20" s="297">
        <v>132813</v>
      </c>
      <c r="F20" s="188"/>
      <c r="G20" s="189">
        <v>-3.8123655641417469</v>
      </c>
      <c r="H20" s="289"/>
    </row>
    <row r="21" spans="1:8" ht="19" customHeight="1" x14ac:dyDescent="0.15">
      <c r="A21" s="293"/>
      <c r="B21" s="296"/>
      <c r="C21" s="191" t="s">
        <v>7</v>
      </c>
      <c r="D21" s="298">
        <v>4162</v>
      </c>
      <c r="E21" s="298">
        <v>3977</v>
      </c>
      <c r="F21" s="188"/>
      <c r="G21" s="193">
        <v>-4.4449783757808747</v>
      </c>
      <c r="H21" s="289"/>
    </row>
    <row r="22" spans="1:8" ht="19" customHeight="1" x14ac:dyDescent="0.15">
      <c r="A22" s="293"/>
      <c r="B22" s="296"/>
      <c r="C22" s="186" t="s">
        <v>8</v>
      </c>
      <c r="D22" s="297">
        <v>15167</v>
      </c>
      <c r="E22" s="297">
        <v>14685</v>
      </c>
      <c r="F22" s="188"/>
      <c r="G22" s="189">
        <v>-3.1779521329201552</v>
      </c>
      <c r="H22" s="289"/>
    </row>
    <row r="23" spans="1:8" ht="19" customHeight="1" x14ac:dyDescent="0.15">
      <c r="A23" s="293"/>
      <c r="B23" s="296"/>
      <c r="C23" s="191" t="s">
        <v>9</v>
      </c>
      <c r="D23" s="298">
        <v>10347</v>
      </c>
      <c r="E23" s="298">
        <v>10122</v>
      </c>
      <c r="F23" s="188"/>
      <c r="G23" s="193">
        <v>-2.1745433458973613</v>
      </c>
      <c r="H23" s="289"/>
    </row>
    <row r="24" spans="1:8" s="199" customFormat="1" ht="19" customHeight="1" x14ac:dyDescent="0.15">
      <c r="A24" s="299"/>
      <c r="B24" s="300" t="s">
        <v>216</v>
      </c>
      <c r="C24" s="300"/>
      <c r="D24" s="301">
        <v>746821</v>
      </c>
      <c r="E24" s="301">
        <v>768073</v>
      </c>
      <c r="F24" s="302"/>
      <c r="G24" s="303">
        <v>2.8456618118665649</v>
      </c>
      <c r="H24" s="304"/>
    </row>
    <row r="25" spans="1:8" ht="19" customHeight="1" x14ac:dyDescent="0.15">
      <c r="A25" s="293"/>
      <c r="B25" s="296" t="s">
        <v>70</v>
      </c>
      <c r="C25" s="186" t="s">
        <v>3</v>
      </c>
      <c r="D25" s="297">
        <v>226364</v>
      </c>
      <c r="E25" s="297">
        <v>224096</v>
      </c>
      <c r="F25" s="305"/>
      <c r="G25" s="189">
        <v>-1.0019261013235321</v>
      </c>
      <c r="H25" s="289"/>
    </row>
    <row r="26" spans="1:8" ht="19" customHeight="1" x14ac:dyDescent="0.15">
      <c r="A26" s="293"/>
      <c r="B26" s="296"/>
      <c r="C26" s="191" t="s">
        <v>4</v>
      </c>
      <c r="D26" s="298">
        <v>10285</v>
      </c>
      <c r="E26" s="298">
        <v>10445</v>
      </c>
      <c r="F26" s="188"/>
      <c r="G26" s="193">
        <v>1.5556635877491491</v>
      </c>
      <c r="H26" s="289"/>
    </row>
    <row r="27" spans="1:8" ht="19" customHeight="1" x14ac:dyDescent="0.15">
      <c r="A27" s="293"/>
      <c r="B27" s="296"/>
      <c r="C27" s="186" t="s">
        <v>5</v>
      </c>
      <c r="D27" s="297">
        <v>2893</v>
      </c>
      <c r="E27" s="297">
        <v>2838</v>
      </c>
      <c r="F27" s="188"/>
      <c r="G27" s="189">
        <v>-1.9011406844106464</v>
      </c>
      <c r="H27" s="289"/>
    </row>
    <row r="28" spans="1:8" ht="19" customHeight="1" x14ac:dyDescent="0.15">
      <c r="A28" s="293"/>
      <c r="B28" s="296"/>
      <c r="C28" s="191" t="s">
        <v>6</v>
      </c>
      <c r="D28" s="298">
        <v>18267</v>
      </c>
      <c r="E28" s="298">
        <v>19282</v>
      </c>
      <c r="F28" s="194"/>
      <c r="G28" s="193">
        <v>5.5564679476651886</v>
      </c>
      <c r="H28" s="289"/>
    </row>
    <row r="29" spans="1:8" ht="19" customHeight="1" x14ac:dyDescent="0.15">
      <c r="A29" s="293"/>
      <c r="B29" s="296"/>
      <c r="C29" s="186" t="s">
        <v>55</v>
      </c>
      <c r="D29" s="297">
        <v>63300</v>
      </c>
      <c r="E29" s="297">
        <v>60075</v>
      </c>
      <c r="F29" s="188"/>
      <c r="G29" s="189">
        <v>-5.0947867298578196</v>
      </c>
      <c r="H29" s="289"/>
    </row>
    <row r="30" spans="1:8" ht="19" customHeight="1" x14ac:dyDescent="0.15">
      <c r="A30" s="293"/>
      <c r="B30" s="296"/>
      <c r="C30" s="191" t="s">
        <v>7</v>
      </c>
      <c r="D30" s="298">
        <v>2062</v>
      </c>
      <c r="E30" s="298">
        <v>2381</v>
      </c>
      <c r="F30" s="188"/>
      <c r="G30" s="193">
        <v>15.470417070805043</v>
      </c>
      <c r="H30" s="289"/>
    </row>
    <row r="31" spans="1:8" ht="19" customHeight="1" x14ac:dyDescent="0.15">
      <c r="A31" s="293"/>
      <c r="B31" s="296"/>
      <c r="C31" s="186" t="s">
        <v>8</v>
      </c>
      <c r="D31" s="297">
        <v>5740</v>
      </c>
      <c r="E31" s="297">
        <v>7433</v>
      </c>
      <c r="F31" s="305"/>
      <c r="G31" s="189">
        <v>29.494773519163765</v>
      </c>
      <c r="H31" s="289"/>
    </row>
    <row r="32" spans="1:8" ht="19" customHeight="1" x14ac:dyDescent="0.15">
      <c r="A32" s="293"/>
      <c r="B32" s="296"/>
      <c r="C32" s="191" t="s">
        <v>9</v>
      </c>
      <c r="D32" s="298">
        <v>5641</v>
      </c>
      <c r="E32" s="298">
        <v>5068</v>
      </c>
      <c r="F32" s="188"/>
      <c r="G32" s="193">
        <v>-10.157773444424748</v>
      </c>
      <c r="H32" s="289"/>
    </row>
    <row r="33" spans="1:8" s="199" customFormat="1" ht="19" customHeight="1" x14ac:dyDescent="0.15">
      <c r="A33" s="299"/>
      <c r="B33" s="300" t="s">
        <v>217</v>
      </c>
      <c r="C33" s="300"/>
      <c r="D33" s="301">
        <v>334552</v>
      </c>
      <c r="E33" s="301">
        <v>331618</v>
      </c>
      <c r="F33" s="306"/>
      <c r="G33" s="303">
        <v>-0.87699371099261103</v>
      </c>
      <c r="H33" s="304"/>
    </row>
    <row r="34" spans="1:8" ht="19" customHeight="1" x14ac:dyDescent="0.15">
      <c r="A34" s="293"/>
      <c r="B34" s="296" t="s">
        <v>71</v>
      </c>
      <c r="C34" s="186" t="s">
        <v>3</v>
      </c>
      <c r="D34" s="297">
        <v>7535</v>
      </c>
      <c r="E34" s="297">
        <v>7437</v>
      </c>
      <c r="F34" s="188"/>
      <c r="G34" s="189">
        <v>-1.3005972130059722</v>
      </c>
      <c r="H34" s="289"/>
    </row>
    <row r="35" spans="1:8" ht="19" customHeight="1" x14ac:dyDescent="0.15">
      <c r="A35" s="293"/>
      <c r="B35" s="296"/>
      <c r="C35" s="191" t="s">
        <v>4</v>
      </c>
      <c r="D35" s="298">
        <v>171</v>
      </c>
      <c r="E35" s="298">
        <v>278</v>
      </c>
      <c r="F35" s="188"/>
      <c r="G35" s="193">
        <v>62.57309941520468</v>
      </c>
      <c r="H35" s="289"/>
    </row>
    <row r="36" spans="1:8" ht="19" customHeight="1" x14ac:dyDescent="0.15">
      <c r="A36" s="293"/>
      <c r="B36" s="296"/>
      <c r="C36" s="186" t="s">
        <v>5</v>
      </c>
      <c r="D36" s="297">
        <v>84</v>
      </c>
      <c r="E36" s="297">
        <v>106</v>
      </c>
      <c r="F36" s="305"/>
      <c r="G36" s="189">
        <v>26.190476190476193</v>
      </c>
      <c r="H36" s="289"/>
    </row>
    <row r="37" spans="1:8" ht="19" customHeight="1" x14ac:dyDescent="0.15">
      <c r="A37" s="293"/>
      <c r="B37" s="296"/>
      <c r="C37" s="191" t="s">
        <v>6</v>
      </c>
      <c r="D37" s="298">
        <v>343</v>
      </c>
      <c r="E37" s="298">
        <v>408</v>
      </c>
      <c r="F37" s="188"/>
      <c r="G37" s="193">
        <v>18.950437317784257</v>
      </c>
      <c r="H37" s="289"/>
    </row>
    <row r="38" spans="1:8" s="206" customFormat="1" ht="19" customHeight="1" x14ac:dyDescent="0.15">
      <c r="A38" s="293"/>
      <c r="B38" s="296"/>
      <c r="C38" s="186" t="s">
        <v>55</v>
      </c>
      <c r="D38" s="297">
        <v>2665</v>
      </c>
      <c r="E38" s="297">
        <v>2469</v>
      </c>
      <c r="F38" s="307"/>
      <c r="G38" s="189">
        <v>-7.3545966228893063</v>
      </c>
      <c r="H38" s="289"/>
    </row>
    <row r="39" spans="1:8" s="206" customFormat="1" ht="19" customHeight="1" x14ac:dyDescent="0.15">
      <c r="A39" s="293"/>
      <c r="B39" s="296"/>
      <c r="C39" s="191" t="s">
        <v>7</v>
      </c>
      <c r="D39" s="298">
        <v>0</v>
      </c>
      <c r="E39" s="298">
        <v>6</v>
      </c>
      <c r="F39" s="307"/>
      <c r="G39" s="193">
        <v>0</v>
      </c>
      <c r="H39" s="289"/>
    </row>
    <row r="40" spans="1:8" ht="19" customHeight="1" x14ac:dyDescent="0.15">
      <c r="A40" s="293"/>
      <c r="B40" s="296"/>
      <c r="C40" s="186" t="s">
        <v>8</v>
      </c>
      <c r="D40" s="297">
        <v>1186</v>
      </c>
      <c r="E40" s="297">
        <v>1117</v>
      </c>
      <c r="F40" s="307"/>
      <c r="G40" s="189">
        <v>-5.8178752107925797</v>
      </c>
      <c r="H40" s="289"/>
    </row>
    <row r="41" spans="1:8" ht="19" customHeight="1" x14ac:dyDescent="0.15">
      <c r="A41" s="293"/>
      <c r="B41" s="296"/>
      <c r="C41" s="191" t="s">
        <v>9</v>
      </c>
      <c r="D41" s="298">
        <v>179</v>
      </c>
      <c r="E41" s="298">
        <v>145</v>
      </c>
      <c r="F41" s="307"/>
      <c r="G41" s="193">
        <v>-18.994413407821227</v>
      </c>
      <c r="H41" s="289"/>
    </row>
    <row r="42" spans="1:8" s="199" customFormat="1" ht="19" customHeight="1" x14ac:dyDescent="0.15">
      <c r="A42" s="299"/>
      <c r="B42" s="300" t="s">
        <v>218</v>
      </c>
      <c r="C42" s="300"/>
      <c r="D42" s="301">
        <v>12163</v>
      </c>
      <c r="E42" s="301">
        <v>11966</v>
      </c>
      <c r="F42" s="308"/>
      <c r="G42" s="303">
        <v>-1.6196662007728357</v>
      </c>
      <c r="H42" s="304"/>
    </row>
    <row r="43" spans="1:8" ht="19" customHeight="1" x14ac:dyDescent="0.15">
      <c r="A43" s="293"/>
      <c r="B43" s="309" t="s">
        <v>53</v>
      </c>
      <c r="C43" s="310"/>
      <c r="D43" s="311">
        <v>1230042</v>
      </c>
      <c r="E43" s="311">
        <v>1241797</v>
      </c>
      <c r="F43" s="312"/>
      <c r="G43" s="313">
        <v>0.95565842467167794</v>
      </c>
      <c r="H43" s="289"/>
    </row>
    <row r="44" spans="1:8" ht="10" customHeight="1" x14ac:dyDescent="0.15">
      <c r="A44" s="314"/>
      <c r="B44" s="315"/>
      <c r="C44" s="315"/>
      <c r="D44" s="315"/>
      <c r="E44" s="315"/>
      <c r="F44" s="315"/>
      <c r="G44" s="316"/>
      <c r="H44" s="317"/>
    </row>
    <row r="45" spans="1:8" ht="12" x14ac:dyDescent="0.15"/>
    <row r="46" spans="1:8" ht="12" x14ac:dyDescent="0.15"/>
    <row r="47" spans="1:8" ht="18" customHeight="1" x14ac:dyDescent="0.25">
      <c r="A47" s="280"/>
      <c r="B47" s="281" t="s">
        <v>335</v>
      </c>
      <c r="C47" s="282" t="s" vm="3">
        <v>338</v>
      </c>
      <c r="D47" s="282"/>
      <c r="E47" s="282"/>
      <c r="F47" s="282"/>
      <c r="G47" s="395" t="s">
        <v>370</v>
      </c>
      <c r="H47" s="283"/>
    </row>
    <row r="48" spans="1:8" ht="10" customHeight="1" x14ac:dyDescent="0.15">
      <c r="A48" s="284"/>
      <c r="B48" s="285"/>
      <c r="C48" s="285"/>
      <c r="D48" s="286"/>
      <c r="E48" s="286"/>
      <c r="F48" s="287"/>
      <c r="G48" s="288"/>
      <c r="H48" s="289"/>
    </row>
    <row r="49" spans="1:8" ht="52" customHeight="1" x14ac:dyDescent="0.15">
      <c r="A49" s="284"/>
      <c r="B49" s="290" t="s">
        <v>354</v>
      </c>
      <c r="C49" s="290"/>
      <c r="D49" s="291" t="s">
        <v>355</v>
      </c>
      <c r="E49" s="291"/>
      <c r="F49" s="291"/>
      <c r="G49" s="292"/>
      <c r="H49" s="289"/>
    </row>
    <row r="50" spans="1:8" ht="19" customHeight="1" x14ac:dyDescent="0.15">
      <c r="A50" s="293"/>
      <c r="B50" s="294" t="s">
        <v>67</v>
      </c>
      <c r="C50" s="294" t="s">
        <v>206</v>
      </c>
      <c r="D50" s="291">
        <v>2006</v>
      </c>
      <c r="E50" s="291">
        <v>2007</v>
      </c>
      <c r="F50" s="295"/>
      <c r="G50" s="292"/>
      <c r="H50" s="289"/>
    </row>
    <row r="51" spans="1:8" ht="19" customHeight="1" x14ac:dyDescent="0.15">
      <c r="A51" s="293"/>
      <c r="B51" s="296" t="s">
        <v>73</v>
      </c>
      <c r="C51" s="186" t="s">
        <v>3</v>
      </c>
      <c r="D51" s="297">
        <v>262196</v>
      </c>
      <c r="E51" s="297">
        <v>260687</v>
      </c>
      <c r="F51" s="188"/>
      <c r="G51" s="189">
        <v>-0.57552365406032124</v>
      </c>
      <c r="H51" s="289"/>
    </row>
    <row r="52" spans="1:8" ht="19" customHeight="1" x14ac:dyDescent="0.15">
      <c r="A52" s="293"/>
      <c r="B52" s="296"/>
      <c r="C52" s="191" t="s">
        <v>4</v>
      </c>
      <c r="D52" s="298">
        <v>13426</v>
      </c>
      <c r="E52" s="298">
        <v>13427</v>
      </c>
      <c r="F52" s="188"/>
      <c r="G52" s="193">
        <v>7.4482347683598989E-3</v>
      </c>
      <c r="H52" s="289"/>
    </row>
    <row r="53" spans="1:8" ht="19" customHeight="1" x14ac:dyDescent="0.15">
      <c r="A53" s="293"/>
      <c r="B53" s="296"/>
      <c r="C53" s="186" t="s">
        <v>5</v>
      </c>
      <c r="D53" s="297">
        <v>3959</v>
      </c>
      <c r="E53" s="297">
        <v>4229</v>
      </c>
      <c r="F53" s="188"/>
      <c r="G53" s="189">
        <v>6.8199040161656983</v>
      </c>
      <c r="H53" s="289"/>
    </row>
    <row r="54" spans="1:8" ht="19" customHeight="1" x14ac:dyDescent="0.15">
      <c r="A54" s="293"/>
      <c r="B54" s="296"/>
      <c r="C54" s="191" t="s">
        <v>6</v>
      </c>
      <c r="D54" s="298">
        <v>11604</v>
      </c>
      <c r="E54" s="298">
        <v>10764</v>
      </c>
      <c r="F54" s="188"/>
      <c r="G54" s="193">
        <v>-7.2388831437435366</v>
      </c>
      <c r="H54" s="289"/>
    </row>
    <row r="55" spans="1:8" ht="19" customHeight="1" x14ac:dyDescent="0.15">
      <c r="A55" s="293"/>
      <c r="B55" s="296"/>
      <c r="C55" s="186" t="s">
        <v>55</v>
      </c>
      <c r="D55" s="297">
        <v>71558</v>
      </c>
      <c r="E55" s="297">
        <v>71225</v>
      </c>
      <c r="F55" s="188"/>
      <c r="G55" s="189">
        <v>-0.46535677352637023</v>
      </c>
      <c r="H55" s="289"/>
    </row>
    <row r="56" spans="1:8" ht="19" customHeight="1" x14ac:dyDescent="0.15">
      <c r="A56" s="293"/>
      <c r="B56" s="296"/>
      <c r="C56" s="191" t="s">
        <v>7</v>
      </c>
      <c r="D56" s="298">
        <v>4366</v>
      </c>
      <c r="E56" s="298">
        <v>4465</v>
      </c>
      <c r="F56" s="188"/>
      <c r="G56" s="193">
        <v>2.2675217590471828</v>
      </c>
      <c r="H56" s="289"/>
    </row>
    <row r="57" spans="1:8" ht="19" customHeight="1" x14ac:dyDescent="0.15">
      <c r="A57" s="293"/>
      <c r="B57" s="296"/>
      <c r="C57" s="186" t="s">
        <v>8</v>
      </c>
      <c r="D57" s="297">
        <v>5623</v>
      </c>
      <c r="E57" s="297">
        <v>6864</v>
      </c>
      <c r="F57" s="188"/>
      <c r="G57" s="189">
        <v>22.070069357993955</v>
      </c>
      <c r="H57" s="289"/>
    </row>
    <row r="58" spans="1:8" ht="19" customHeight="1" x14ac:dyDescent="0.15">
      <c r="A58" s="293"/>
      <c r="B58" s="296"/>
      <c r="C58" s="191" t="s">
        <v>9</v>
      </c>
      <c r="D58" s="298">
        <v>6312</v>
      </c>
      <c r="E58" s="298">
        <v>6466</v>
      </c>
      <c r="F58" s="194"/>
      <c r="G58" s="193">
        <v>2.4397972116603297</v>
      </c>
      <c r="H58" s="289"/>
    </row>
    <row r="59" spans="1:8" ht="19" customHeight="1" x14ac:dyDescent="0.15">
      <c r="A59" s="299"/>
      <c r="B59" s="300" t="s">
        <v>219</v>
      </c>
      <c r="C59" s="300"/>
      <c r="D59" s="301">
        <v>379044</v>
      </c>
      <c r="E59" s="301">
        <v>378127</v>
      </c>
      <c r="F59" s="302"/>
      <c r="G59" s="303">
        <v>-0.24192442038391324</v>
      </c>
      <c r="H59" s="304"/>
    </row>
    <row r="60" spans="1:8" ht="19" customHeight="1" x14ac:dyDescent="0.15">
      <c r="A60" s="293"/>
      <c r="B60" s="296" t="s">
        <v>74</v>
      </c>
      <c r="C60" s="186" t="s">
        <v>3</v>
      </c>
      <c r="D60" s="297">
        <v>90861</v>
      </c>
      <c r="E60" s="297">
        <v>90476</v>
      </c>
      <c r="F60" s="188"/>
      <c r="G60" s="189">
        <v>-0.42372415007538983</v>
      </c>
      <c r="H60" s="289"/>
    </row>
    <row r="61" spans="1:8" ht="19" customHeight="1" x14ac:dyDescent="0.15">
      <c r="A61" s="293"/>
      <c r="B61" s="296"/>
      <c r="C61" s="191" t="s">
        <v>4</v>
      </c>
      <c r="D61" s="298">
        <v>3950</v>
      </c>
      <c r="E61" s="298">
        <v>3917</v>
      </c>
      <c r="F61" s="188"/>
      <c r="G61" s="193">
        <v>-0.83544303797468356</v>
      </c>
      <c r="H61" s="289"/>
    </row>
    <row r="62" spans="1:8" ht="19" customHeight="1" x14ac:dyDescent="0.15">
      <c r="A62" s="293"/>
      <c r="B62" s="296"/>
      <c r="C62" s="186" t="s">
        <v>5</v>
      </c>
      <c r="D62" s="297">
        <v>967</v>
      </c>
      <c r="E62" s="297">
        <v>1108</v>
      </c>
      <c r="F62" s="305"/>
      <c r="G62" s="189">
        <v>14.581178903826267</v>
      </c>
      <c r="H62" s="289"/>
    </row>
    <row r="63" spans="1:8" ht="19" customHeight="1" x14ac:dyDescent="0.15">
      <c r="A63" s="293"/>
      <c r="B63" s="296"/>
      <c r="C63" s="191" t="s">
        <v>6</v>
      </c>
      <c r="D63" s="298">
        <v>5026</v>
      </c>
      <c r="E63" s="298">
        <v>4341</v>
      </c>
      <c r="F63" s="188"/>
      <c r="G63" s="193">
        <v>-13.629128531635496</v>
      </c>
      <c r="H63" s="289"/>
    </row>
    <row r="64" spans="1:8" ht="19" customHeight="1" x14ac:dyDescent="0.15">
      <c r="A64" s="293"/>
      <c r="B64" s="296"/>
      <c r="C64" s="186" t="s">
        <v>55</v>
      </c>
      <c r="D64" s="297">
        <v>15482</v>
      </c>
      <c r="E64" s="297">
        <v>14023</v>
      </c>
      <c r="F64" s="188"/>
      <c r="G64" s="189">
        <v>-9.4238470481849888</v>
      </c>
      <c r="H64" s="289"/>
    </row>
    <row r="65" spans="1:8" ht="19" customHeight="1" x14ac:dyDescent="0.15">
      <c r="A65" s="293"/>
      <c r="B65" s="296"/>
      <c r="C65" s="191" t="s">
        <v>7</v>
      </c>
      <c r="D65" s="298">
        <v>184</v>
      </c>
      <c r="E65" s="298">
        <v>1085</v>
      </c>
      <c r="F65" s="188"/>
      <c r="G65" s="193">
        <v>489.67391304347825</v>
      </c>
      <c r="H65" s="289"/>
    </row>
    <row r="66" spans="1:8" ht="19" customHeight="1" x14ac:dyDescent="0.15">
      <c r="A66" s="293"/>
      <c r="B66" s="296"/>
      <c r="C66" s="186" t="s">
        <v>8</v>
      </c>
      <c r="D66" s="297">
        <v>1683</v>
      </c>
      <c r="E66" s="297">
        <v>1422</v>
      </c>
      <c r="F66" s="188"/>
      <c r="G66" s="189">
        <v>-15.508021390374333</v>
      </c>
      <c r="H66" s="289"/>
    </row>
    <row r="67" spans="1:8" ht="19" customHeight="1" x14ac:dyDescent="0.15">
      <c r="A67" s="293"/>
      <c r="B67" s="296"/>
      <c r="C67" s="191" t="s">
        <v>9</v>
      </c>
      <c r="D67" s="298">
        <v>3449</v>
      </c>
      <c r="E67" s="298">
        <v>3414</v>
      </c>
      <c r="F67" s="188"/>
      <c r="G67" s="193">
        <v>-1.0147868947521022</v>
      </c>
      <c r="H67" s="289"/>
    </row>
    <row r="68" spans="1:8" ht="19" customHeight="1" x14ac:dyDescent="0.15">
      <c r="A68" s="299"/>
      <c r="B68" s="300" t="s">
        <v>220</v>
      </c>
      <c r="C68" s="300"/>
      <c r="D68" s="301">
        <v>121602</v>
      </c>
      <c r="E68" s="301">
        <v>119786</v>
      </c>
      <c r="F68" s="302"/>
      <c r="G68" s="303">
        <v>-1.4933964901893062</v>
      </c>
      <c r="H68" s="304"/>
    </row>
    <row r="69" spans="1:8" ht="19" customHeight="1" x14ac:dyDescent="0.15">
      <c r="A69" s="293"/>
      <c r="B69" s="296" t="s">
        <v>75</v>
      </c>
      <c r="C69" s="186" t="s">
        <v>3</v>
      </c>
      <c r="D69" s="297">
        <v>32955</v>
      </c>
      <c r="E69" s="297">
        <v>32176</v>
      </c>
      <c r="F69" s="305"/>
      <c r="G69" s="189">
        <v>-2.3638294644211801</v>
      </c>
      <c r="H69" s="289"/>
    </row>
    <row r="70" spans="1:8" ht="19" customHeight="1" x14ac:dyDescent="0.15">
      <c r="A70" s="293"/>
      <c r="B70" s="296"/>
      <c r="C70" s="191" t="s">
        <v>4</v>
      </c>
      <c r="D70" s="298">
        <v>3368</v>
      </c>
      <c r="E70" s="298">
        <v>3358</v>
      </c>
      <c r="F70" s="188"/>
      <c r="G70" s="193">
        <v>-0.29691211401425177</v>
      </c>
      <c r="H70" s="289"/>
    </row>
    <row r="71" spans="1:8" ht="19" customHeight="1" x14ac:dyDescent="0.15">
      <c r="A71" s="293"/>
      <c r="B71" s="296"/>
      <c r="C71" s="186" t="s">
        <v>5</v>
      </c>
      <c r="D71" s="297">
        <v>1254</v>
      </c>
      <c r="E71" s="297">
        <v>1272</v>
      </c>
      <c r="F71" s="188"/>
      <c r="G71" s="189">
        <v>1.4354066985645932</v>
      </c>
      <c r="H71" s="289"/>
    </row>
    <row r="72" spans="1:8" ht="19" customHeight="1" x14ac:dyDescent="0.15">
      <c r="A72" s="293"/>
      <c r="B72" s="296"/>
      <c r="C72" s="191" t="s">
        <v>6</v>
      </c>
      <c r="D72" s="298">
        <v>2095</v>
      </c>
      <c r="E72" s="298">
        <v>2028</v>
      </c>
      <c r="F72" s="194"/>
      <c r="G72" s="193">
        <v>-3.1980906921241052</v>
      </c>
      <c r="H72" s="289"/>
    </row>
    <row r="73" spans="1:8" ht="19" customHeight="1" x14ac:dyDescent="0.15">
      <c r="A73" s="293"/>
      <c r="B73" s="296"/>
      <c r="C73" s="186" t="s">
        <v>55</v>
      </c>
      <c r="D73" s="297">
        <v>21781</v>
      </c>
      <c r="E73" s="297">
        <v>18956</v>
      </c>
      <c r="F73" s="188"/>
      <c r="G73" s="189">
        <v>-12.970019741976952</v>
      </c>
      <c r="H73" s="289"/>
    </row>
    <row r="74" spans="1:8" ht="19" customHeight="1" x14ac:dyDescent="0.15">
      <c r="A74" s="293"/>
      <c r="B74" s="296"/>
      <c r="C74" s="191" t="s">
        <v>7</v>
      </c>
      <c r="D74" s="298">
        <v>4</v>
      </c>
      <c r="E74" s="298">
        <v>0</v>
      </c>
      <c r="F74" s="188"/>
      <c r="G74" s="233">
        <v>-100</v>
      </c>
      <c r="H74" s="289"/>
    </row>
    <row r="75" spans="1:8" ht="19" customHeight="1" x14ac:dyDescent="0.15">
      <c r="A75" s="293"/>
      <c r="B75" s="296"/>
      <c r="C75" s="186" t="s">
        <v>8</v>
      </c>
      <c r="D75" s="297">
        <v>444</v>
      </c>
      <c r="E75" s="297">
        <v>446</v>
      </c>
      <c r="F75" s="305"/>
      <c r="G75" s="189">
        <v>0.45045045045045046</v>
      </c>
      <c r="H75" s="289"/>
    </row>
    <row r="76" spans="1:8" ht="19" customHeight="1" x14ac:dyDescent="0.15">
      <c r="A76" s="293"/>
      <c r="B76" s="296"/>
      <c r="C76" s="191" t="s">
        <v>9</v>
      </c>
      <c r="D76" s="298">
        <v>3389</v>
      </c>
      <c r="E76" s="298">
        <v>3064</v>
      </c>
      <c r="F76" s="188"/>
      <c r="G76" s="193">
        <v>-9.5898495131307175</v>
      </c>
      <c r="H76" s="289"/>
    </row>
    <row r="77" spans="1:8" ht="19" customHeight="1" x14ac:dyDescent="0.15">
      <c r="A77" s="299"/>
      <c r="B77" s="300" t="s">
        <v>221</v>
      </c>
      <c r="C77" s="300"/>
      <c r="D77" s="301">
        <v>65290</v>
      </c>
      <c r="E77" s="301">
        <v>61300</v>
      </c>
      <c r="F77" s="306"/>
      <c r="G77" s="303">
        <v>-6.1111962015622607</v>
      </c>
      <c r="H77" s="304"/>
    </row>
    <row r="78" spans="1:8" ht="19" customHeight="1" x14ac:dyDescent="0.15">
      <c r="A78" s="293"/>
      <c r="B78" s="296" t="s">
        <v>76</v>
      </c>
      <c r="C78" s="186" t="s">
        <v>3</v>
      </c>
      <c r="D78" s="297">
        <v>226716</v>
      </c>
      <c r="E78" s="297">
        <v>217665</v>
      </c>
      <c r="F78" s="188"/>
      <c r="G78" s="189">
        <v>-3.9922193404964799</v>
      </c>
      <c r="H78" s="289"/>
    </row>
    <row r="79" spans="1:8" ht="19" customHeight="1" x14ac:dyDescent="0.15">
      <c r="A79" s="293"/>
      <c r="B79" s="296"/>
      <c r="C79" s="191" t="s">
        <v>4</v>
      </c>
      <c r="D79" s="298">
        <v>11168</v>
      </c>
      <c r="E79" s="298">
        <v>11602</v>
      </c>
      <c r="F79" s="188"/>
      <c r="G79" s="193">
        <v>3.8861031518624642</v>
      </c>
      <c r="H79" s="289"/>
    </row>
    <row r="80" spans="1:8" ht="19" customHeight="1" x14ac:dyDescent="0.15">
      <c r="A80" s="293"/>
      <c r="B80" s="296"/>
      <c r="C80" s="186" t="s">
        <v>5</v>
      </c>
      <c r="D80" s="297">
        <v>3731</v>
      </c>
      <c r="E80" s="297">
        <v>3697</v>
      </c>
      <c r="F80" s="305"/>
      <c r="G80" s="189">
        <v>-0.91128383811310643</v>
      </c>
      <c r="H80" s="289"/>
    </row>
    <row r="81" spans="1:8" ht="19" customHeight="1" x14ac:dyDescent="0.15">
      <c r="A81" s="293"/>
      <c r="B81" s="296"/>
      <c r="C81" s="191" t="s">
        <v>6</v>
      </c>
      <c r="D81" s="298">
        <v>9747</v>
      </c>
      <c r="E81" s="298">
        <v>10418</v>
      </c>
      <c r="F81" s="188"/>
      <c r="G81" s="193">
        <v>6.884169488047605</v>
      </c>
      <c r="H81" s="289"/>
    </row>
    <row r="82" spans="1:8" ht="19" customHeight="1" x14ac:dyDescent="0.15">
      <c r="A82" s="293"/>
      <c r="B82" s="296"/>
      <c r="C82" s="186" t="s">
        <v>55</v>
      </c>
      <c r="D82" s="297">
        <v>61826</v>
      </c>
      <c r="E82" s="297">
        <v>58335</v>
      </c>
      <c r="F82" s="307"/>
      <c r="G82" s="189">
        <v>-5.6464917672176753</v>
      </c>
      <c r="H82" s="289"/>
    </row>
    <row r="83" spans="1:8" ht="19" customHeight="1" x14ac:dyDescent="0.15">
      <c r="A83" s="293"/>
      <c r="B83" s="296"/>
      <c r="C83" s="191" t="s">
        <v>7</v>
      </c>
      <c r="D83" s="298">
        <v>2737</v>
      </c>
      <c r="E83" s="298">
        <v>2676</v>
      </c>
      <c r="F83" s="307"/>
      <c r="G83" s="193">
        <v>-2.228717573986116</v>
      </c>
      <c r="H83" s="289"/>
    </row>
    <row r="84" spans="1:8" ht="19" customHeight="1" x14ac:dyDescent="0.15">
      <c r="A84" s="293"/>
      <c r="B84" s="296"/>
      <c r="C84" s="186" t="s">
        <v>8</v>
      </c>
      <c r="D84" s="297">
        <v>7598</v>
      </c>
      <c r="E84" s="297">
        <v>8765</v>
      </c>
      <c r="F84" s="307"/>
      <c r="G84" s="189">
        <v>15.359305080284285</v>
      </c>
      <c r="H84" s="289"/>
    </row>
    <row r="85" spans="1:8" ht="19" customHeight="1" x14ac:dyDescent="0.15">
      <c r="A85" s="293"/>
      <c r="B85" s="296"/>
      <c r="C85" s="191" t="s">
        <v>9</v>
      </c>
      <c r="D85" s="298">
        <v>8419</v>
      </c>
      <c r="E85" s="298">
        <v>7807</v>
      </c>
      <c r="F85" s="307"/>
      <c r="G85" s="193">
        <v>-7.2692718850219746</v>
      </c>
      <c r="H85" s="289"/>
    </row>
    <row r="86" spans="1:8" ht="19" customHeight="1" x14ac:dyDescent="0.15">
      <c r="A86" s="299"/>
      <c r="B86" s="300" t="s">
        <v>222</v>
      </c>
      <c r="C86" s="300"/>
      <c r="D86" s="301">
        <v>331942</v>
      </c>
      <c r="E86" s="301">
        <v>320965</v>
      </c>
      <c r="F86" s="308"/>
      <c r="G86" s="303">
        <v>-3.306903013177001</v>
      </c>
      <c r="H86" s="304"/>
    </row>
    <row r="87" spans="1:8" ht="19" customHeight="1" x14ac:dyDescent="0.15">
      <c r="A87" s="293"/>
      <c r="B87" s="309" t="s">
        <v>53</v>
      </c>
      <c r="C87" s="310"/>
      <c r="D87" s="311">
        <v>897878</v>
      </c>
      <c r="E87" s="311">
        <v>880178</v>
      </c>
      <c r="F87" s="312"/>
      <c r="G87" s="313">
        <v>-1.9713145883961964</v>
      </c>
      <c r="H87" s="289"/>
    </row>
    <row r="88" spans="1:8" ht="10" customHeight="1" x14ac:dyDescent="0.15">
      <c r="A88" s="314"/>
      <c r="B88" s="315"/>
      <c r="C88" s="315"/>
      <c r="D88" s="315"/>
      <c r="E88" s="315"/>
      <c r="F88" s="315"/>
      <c r="G88" s="316"/>
      <c r="H88" s="317"/>
    </row>
    <row r="89" spans="1:8" ht="12" x14ac:dyDescent="0.15"/>
    <row r="90" spans="1:8" ht="12" x14ac:dyDescent="0.15"/>
    <row r="91" spans="1:8" ht="18" customHeight="1" x14ac:dyDescent="0.25">
      <c r="A91" s="280"/>
      <c r="B91" s="281" t="s">
        <v>335</v>
      </c>
      <c r="C91" s="282" t="s" vm="4">
        <v>339</v>
      </c>
      <c r="D91" s="282"/>
      <c r="E91" s="282"/>
      <c r="F91" s="282"/>
      <c r="G91" s="395" t="s">
        <v>371</v>
      </c>
      <c r="H91" s="283"/>
    </row>
    <row r="92" spans="1:8" ht="10" customHeight="1" x14ac:dyDescent="0.15">
      <c r="A92" s="284"/>
      <c r="B92" s="285"/>
      <c r="C92" s="285"/>
      <c r="D92" s="286"/>
      <c r="E92" s="286"/>
      <c r="F92" s="287"/>
      <c r="G92" s="288"/>
      <c r="H92" s="289"/>
    </row>
    <row r="93" spans="1:8" ht="52" customHeight="1" x14ac:dyDescent="0.15">
      <c r="A93" s="284"/>
      <c r="B93" s="290" t="s">
        <v>354</v>
      </c>
      <c r="C93" s="290"/>
      <c r="D93" s="291" t="s">
        <v>355</v>
      </c>
      <c r="E93" s="291"/>
      <c r="F93" s="291"/>
      <c r="G93" s="292"/>
      <c r="H93" s="289"/>
    </row>
    <row r="94" spans="1:8" ht="19" customHeight="1" x14ac:dyDescent="0.15">
      <c r="A94" s="293"/>
      <c r="B94" s="294" t="s">
        <v>67</v>
      </c>
      <c r="C94" s="294" t="s">
        <v>206</v>
      </c>
      <c r="D94" s="291">
        <v>2006</v>
      </c>
      <c r="E94" s="291">
        <v>2007</v>
      </c>
      <c r="F94" s="295"/>
      <c r="G94" s="292"/>
      <c r="H94" s="289"/>
    </row>
    <row r="95" spans="1:8" ht="19" customHeight="1" x14ac:dyDescent="0.15">
      <c r="A95" s="293"/>
      <c r="B95" s="296" t="s">
        <v>78</v>
      </c>
      <c r="C95" s="186" t="s">
        <v>3</v>
      </c>
      <c r="D95" s="297">
        <v>464577</v>
      </c>
      <c r="E95" s="297">
        <v>458503</v>
      </c>
      <c r="F95" s="188"/>
      <c r="G95" s="189">
        <v>-1.3074258949539044</v>
      </c>
      <c r="H95" s="289"/>
    </row>
    <row r="96" spans="1:8" ht="19" customHeight="1" x14ac:dyDescent="0.15">
      <c r="A96" s="293"/>
      <c r="B96" s="296"/>
      <c r="C96" s="191" t="s">
        <v>4</v>
      </c>
      <c r="D96" s="298">
        <v>18192</v>
      </c>
      <c r="E96" s="298">
        <v>18101</v>
      </c>
      <c r="F96" s="188"/>
      <c r="G96" s="193">
        <v>-0.50021987686895342</v>
      </c>
      <c r="H96" s="289"/>
    </row>
    <row r="97" spans="1:8" ht="19" customHeight="1" x14ac:dyDescent="0.15">
      <c r="A97" s="293"/>
      <c r="B97" s="296"/>
      <c r="C97" s="186" t="s">
        <v>5</v>
      </c>
      <c r="D97" s="297">
        <v>4224</v>
      </c>
      <c r="E97" s="297">
        <v>3999</v>
      </c>
      <c r="F97" s="188"/>
      <c r="G97" s="189">
        <v>-5.3267045454545459</v>
      </c>
      <c r="H97" s="289"/>
    </row>
    <row r="98" spans="1:8" ht="19" customHeight="1" x14ac:dyDescent="0.15">
      <c r="A98" s="293"/>
      <c r="B98" s="296"/>
      <c r="C98" s="191" t="s">
        <v>6</v>
      </c>
      <c r="D98" s="298">
        <v>2684</v>
      </c>
      <c r="E98" s="298">
        <v>2460</v>
      </c>
      <c r="F98" s="188"/>
      <c r="G98" s="193">
        <v>-8.3457526080476914</v>
      </c>
      <c r="H98" s="289"/>
    </row>
    <row r="99" spans="1:8" ht="19" customHeight="1" x14ac:dyDescent="0.15">
      <c r="A99" s="293"/>
      <c r="B99" s="296"/>
      <c r="C99" s="186" t="s">
        <v>55</v>
      </c>
      <c r="D99" s="297">
        <v>57415</v>
      </c>
      <c r="E99" s="297">
        <v>54746</v>
      </c>
      <c r="F99" s="188"/>
      <c r="G99" s="189">
        <v>-4.6486109901593657</v>
      </c>
      <c r="H99" s="289"/>
    </row>
    <row r="100" spans="1:8" ht="19" customHeight="1" x14ac:dyDescent="0.15">
      <c r="A100" s="293"/>
      <c r="B100" s="296"/>
      <c r="C100" s="191" t="s">
        <v>7</v>
      </c>
      <c r="D100" s="298">
        <v>3157</v>
      </c>
      <c r="E100" s="298">
        <v>2124</v>
      </c>
      <c r="F100" s="188"/>
      <c r="G100" s="193">
        <v>-32.720937598986374</v>
      </c>
      <c r="H100" s="289"/>
    </row>
    <row r="101" spans="1:8" ht="19" customHeight="1" x14ac:dyDescent="0.15">
      <c r="A101" s="293"/>
      <c r="B101" s="296"/>
      <c r="C101" s="186" t="s">
        <v>8</v>
      </c>
      <c r="D101" s="297">
        <v>7109</v>
      </c>
      <c r="E101" s="297">
        <v>8862</v>
      </c>
      <c r="F101" s="188"/>
      <c r="G101" s="189">
        <v>24.658883105922072</v>
      </c>
      <c r="H101" s="289"/>
    </row>
    <row r="102" spans="1:8" ht="19" customHeight="1" x14ac:dyDescent="0.15">
      <c r="A102" s="293"/>
      <c r="B102" s="296"/>
      <c r="C102" s="191" t="s">
        <v>9</v>
      </c>
      <c r="D102" s="298">
        <v>1302</v>
      </c>
      <c r="E102" s="298">
        <v>1325</v>
      </c>
      <c r="F102" s="194"/>
      <c r="G102" s="193">
        <v>1.7665130568356373</v>
      </c>
      <c r="H102" s="289"/>
    </row>
    <row r="103" spans="1:8" ht="19" customHeight="1" x14ac:dyDescent="0.15">
      <c r="A103" s="299"/>
      <c r="B103" s="300" t="s">
        <v>223</v>
      </c>
      <c r="C103" s="300"/>
      <c r="D103" s="301">
        <v>558660</v>
      </c>
      <c r="E103" s="301">
        <v>550120</v>
      </c>
      <c r="F103" s="302"/>
      <c r="G103" s="303">
        <v>-1.5286578598789962</v>
      </c>
      <c r="H103" s="304"/>
    </row>
    <row r="104" spans="1:8" ht="19" customHeight="1" x14ac:dyDescent="0.15">
      <c r="A104" s="293"/>
      <c r="B104" s="296" t="s">
        <v>79</v>
      </c>
      <c r="C104" s="186" t="s">
        <v>3</v>
      </c>
      <c r="D104" s="297">
        <v>110433</v>
      </c>
      <c r="E104" s="297">
        <v>108309</v>
      </c>
      <c r="F104" s="188"/>
      <c r="G104" s="189">
        <v>-1.9233381326234005</v>
      </c>
      <c r="H104" s="289"/>
    </row>
    <row r="105" spans="1:8" ht="19" customHeight="1" x14ac:dyDescent="0.15">
      <c r="A105" s="293"/>
      <c r="B105" s="296"/>
      <c r="C105" s="191" t="s">
        <v>4</v>
      </c>
      <c r="D105" s="298">
        <v>3293</v>
      </c>
      <c r="E105" s="298">
        <v>3450</v>
      </c>
      <c r="F105" s="188"/>
      <c r="G105" s="193">
        <v>4.7676890373519587</v>
      </c>
      <c r="H105" s="289"/>
    </row>
    <row r="106" spans="1:8" ht="19" customHeight="1" x14ac:dyDescent="0.15">
      <c r="A106" s="293"/>
      <c r="B106" s="296"/>
      <c r="C106" s="186" t="s">
        <v>5</v>
      </c>
      <c r="D106" s="297">
        <v>1613</v>
      </c>
      <c r="E106" s="297">
        <v>1649</v>
      </c>
      <c r="F106" s="305"/>
      <c r="G106" s="189">
        <v>2.2318660880347179</v>
      </c>
      <c r="H106" s="289"/>
    </row>
    <row r="107" spans="1:8" ht="19" customHeight="1" x14ac:dyDescent="0.15">
      <c r="A107" s="293"/>
      <c r="B107" s="296"/>
      <c r="C107" s="191" t="s">
        <v>6</v>
      </c>
      <c r="D107" s="298">
        <v>5828</v>
      </c>
      <c r="E107" s="298">
        <v>5457</v>
      </c>
      <c r="F107" s="188"/>
      <c r="G107" s="193">
        <v>-6.3658201784488684</v>
      </c>
      <c r="H107" s="289"/>
    </row>
    <row r="108" spans="1:8" ht="19" customHeight="1" x14ac:dyDescent="0.15">
      <c r="A108" s="293"/>
      <c r="B108" s="296"/>
      <c r="C108" s="186" t="s">
        <v>55</v>
      </c>
      <c r="D108" s="297">
        <v>31467</v>
      </c>
      <c r="E108" s="297">
        <v>28797</v>
      </c>
      <c r="F108" s="188"/>
      <c r="G108" s="189">
        <v>-8.4850796072075507</v>
      </c>
      <c r="H108" s="289"/>
    </row>
    <row r="109" spans="1:8" ht="19" customHeight="1" x14ac:dyDescent="0.15">
      <c r="A109" s="293"/>
      <c r="B109" s="296"/>
      <c r="C109" s="191" t="s">
        <v>7</v>
      </c>
      <c r="D109" s="298">
        <v>368</v>
      </c>
      <c r="E109" s="298">
        <v>405</v>
      </c>
      <c r="F109" s="188"/>
      <c r="G109" s="193">
        <v>10.054347826086957</v>
      </c>
      <c r="H109" s="289"/>
    </row>
    <row r="110" spans="1:8" ht="19" customHeight="1" x14ac:dyDescent="0.15">
      <c r="A110" s="293"/>
      <c r="B110" s="296"/>
      <c r="C110" s="186" t="s">
        <v>8</v>
      </c>
      <c r="D110" s="297">
        <v>1974</v>
      </c>
      <c r="E110" s="297">
        <v>3248</v>
      </c>
      <c r="F110" s="188"/>
      <c r="G110" s="189">
        <v>64.539007092198588</v>
      </c>
      <c r="H110" s="289"/>
    </row>
    <row r="111" spans="1:8" ht="19" customHeight="1" x14ac:dyDescent="0.15">
      <c r="A111" s="293"/>
      <c r="B111" s="296"/>
      <c r="C111" s="191" t="s">
        <v>9</v>
      </c>
      <c r="D111" s="298">
        <v>3025</v>
      </c>
      <c r="E111" s="298">
        <v>3028</v>
      </c>
      <c r="F111" s="188"/>
      <c r="G111" s="193">
        <v>9.9173553719008267E-2</v>
      </c>
      <c r="H111" s="289"/>
    </row>
    <row r="112" spans="1:8" ht="19" customHeight="1" x14ac:dyDescent="0.15">
      <c r="A112" s="299"/>
      <c r="B112" s="300" t="s">
        <v>224</v>
      </c>
      <c r="C112" s="300"/>
      <c r="D112" s="301">
        <v>158001</v>
      </c>
      <c r="E112" s="301">
        <v>154343</v>
      </c>
      <c r="F112" s="302"/>
      <c r="G112" s="303">
        <v>-2.3151752204099973</v>
      </c>
      <c r="H112" s="304"/>
    </row>
    <row r="113" spans="1:8" ht="19" customHeight="1" x14ac:dyDescent="0.15">
      <c r="A113" s="293"/>
      <c r="B113" s="296" t="s">
        <v>80</v>
      </c>
      <c r="C113" s="186" t="s">
        <v>3</v>
      </c>
      <c r="D113" s="297">
        <v>214197</v>
      </c>
      <c r="E113" s="297">
        <v>214259</v>
      </c>
      <c r="F113" s="305"/>
      <c r="G113" s="189">
        <v>2.8945316694444834E-2</v>
      </c>
      <c r="H113" s="289"/>
    </row>
    <row r="114" spans="1:8" ht="19" customHeight="1" x14ac:dyDescent="0.15">
      <c r="A114" s="293"/>
      <c r="B114" s="296"/>
      <c r="C114" s="191" t="s">
        <v>4</v>
      </c>
      <c r="D114" s="298">
        <v>10983</v>
      </c>
      <c r="E114" s="298">
        <v>10669</v>
      </c>
      <c r="F114" s="188"/>
      <c r="G114" s="193">
        <v>-2.8589638532277157</v>
      </c>
      <c r="H114" s="289"/>
    </row>
    <row r="115" spans="1:8" ht="19" customHeight="1" x14ac:dyDescent="0.15">
      <c r="A115" s="293"/>
      <c r="B115" s="296"/>
      <c r="C115" s="186" t="s">
        <v>5</v>
      </c>
      <c r="D115" s="297">
        <v>4161</v>
      </c>
      <c r="E115" s="297">
        <v>3912</v>
      </c>
      <c r="F115" s="188"/>
      <c r="G115" s="189">
        <v>-5.9841384282624368</v>
      </c>
      <c r="H115" s="289"/>
    </row>
    <row r="116" spans="1:8" ht="19" customHeight="1" x14ac:dyDescent="0.15">
      <c r="A116" s="293"/>
      <c r="B116" s="296"/>
      <c r="C116" s="191" t="s">
        <v>6</v>
      </c>
      <c r="D116" s="298">
        <v>32414</v>
      </c>
      <c r="E116" s="298">
        <v>29046</v>
      </c>
      <c r="F116" s="194"/>
      <c r="G116" s="193">
        <v>-10.390571975072499</v>
      </c>
      <c r="H116" s="289"/>
    </row>
    <row r="117" spans="1:8" ht="19" customHeight="1" x14ac:dyDescent="0.15">
      <c r="A117" s="293"/>
      <c r="B117" s="296"/>
      <c r="C117" s="186" t="s">
        <v>55</v>
      </c>
      <c r="D117" s="297">
        <v>65726</v>
      </c>
      <c r="E117" s="297">
        <v>61705</v>
      </c>
      <c r="F117" s="188"/>
      <c r="G117" s="189">
        <v>-6.117822475124</v>
      </c>
      <c r="H117" s="289"/>
    </row>
    <row r="118" spans="1:8" ht="19" customHeight="1" x14ac:dyDescent="0.15">
      <c r="A118" s="293"/>
      <c r="B118" s="296"/>
      <c r="C118" s="191" t="s">
        <v>7</v>
      </c>
      <c r="D118" s="298">
        <v>1165</v>
      </c>
      <c r="E118" s="298">
        <v>1395</v>
      </c>
      <c r="F118" s="188"/>
      <c r="G118" s="193">
        <v>19.742489270386265</v>
      </c>
      <c r="H118" s="289"/>
    </row>
    <row r="119" spans="1:8" ht="19" customHeight="1" x14ac:dyDescent="0.15">
      <c r="A119" s="293"/>
      <c r="B119" s="296"/>
      <c r="C119" s="186" t="s">
        <v>8</v>
      </c>
      <c r="D119" s="297">
        <v>6078</v>
      </c>
      <c r="E119" s="297">
        <v>6190</v>
      </c>
      <c r="F119" s="305"/>
      <c r="G119" s="189">
        <v>1.8427114182296807</v>
      </c>
      <c r="H119" s="289"/>
    </row>
    <row r="120" spans="1:8" ht="19" customHeight="1" x14ac:dyDescent="0.15">
      <c r="A120" s="293"/>
      <c r="B120" s="296"/>
      <c r="C120" s="191" t="s">
        <v>9</v>
      </c>
      <c r="D120" s="298">
        <v>4122</v>
      </c>
      <c r="E120" s="298">
        <v>4772</v>
      </c>
      <c r="F120" s="188"/>
      <c r="G120" s="193">
        <v>15.76904415332363</v>
      </c>
      <c r="H120" s="289"/>
    </row>
    <row r="121" spans="1:8" ht="19" customHeight="1" x14ac:dyDescent="0.15">
      <c r="A121" s="299"/>
      <c r="B121" s="300" t="s">
        <v>225</v>
      </c>
      <c r="C121" s="300"/>
      <c r="D121" s="301">
        <v>338846</v>
      </c>
      <c r="E121" s="301">
        <v>331948</v>
      </c>
      <c r="F121" s="306"/>
      <c r="G121" s="303">
        <v>-2.0357330468708499</v>
      </c>
      <c r="H121" s="304"/>
    </row>
    <row r="122" spans="1:8" ht="19" customHeight="1" x14ac:dyDescent="0.15">
      <c r="A122" s="293"/>
      <c r="B122" s="296" t="s">
        <v>81</v>
      </c>
      <c r="C122" s="186" t="s">
        <v>3</v>
      </c>
      <c r="D122" s="297">
        <v>57550</v>
      </c>
      <c r="E122" s="297">
        <v>56507</v>
      </c>
      <c r="F122" s="188"/>
      <c r="G122" s="189">
        <v>-1.8123370981754996</v>
      </c>
      <c r="H122" s="289"/>
    </row>
    <row r="123" spans="1:8" ht="19" customHeight="1" x14ac:dyDescent="0.15">
      <c r="A123" s="293"/>
      <c r="B123" s="296"/>
      <c r="C123" s="191" t="s">
        <v>4</v>
      </c>
      <c r="D123" s="298">
        <v>1949</v>
      </c>
      <c r="E123" s="298">
        <v>1953</v>
      </c>
      <c r="F123" s="188"/>
      <c r="G123" s="193">
        <v>0.2052334530528476</v>
      </c>
      <c r="H123" s="289"/>
    </row>
    <row r="124" spans="1:8" ht="19" customHeight="1" x14ac:dyDescent="0.15">
      <c r="A124" s="293"/>
      <c r="B124" s="296"/>
      <c r="C124" s="186" t="s">
        <v>5</v>
      </c>
      <c r="D124" s="297">
        <v>1116</v>
      </c>
      <c r="E124" s="297">
        <v>1093</v>
      </c>
      <c r="F124" s="305"/>
      <c r="G124" s="189">
        <v>-2.0609318996415773</v>
      </c>
      <c r="H124" s="289"/>
    </row>
    <row r="125" spans="1:8" ht="19" customHeight="1" x14ac:dyDescent="0.15">
      <c r="A125" s="293"/>
      <c r="B125" s="296"/>
      <c r="C125" s="191" t="s">
        <v>6</v>
      </c>
      <c r="D125" s="298">
        <v>2881</v>
      </c>
      <c r="E125" s="298">
        <v>2928</v>
      </c>
      <c r="F125" s="188"/>
      <c r="G125" s="193">
        <v>1.6313779937521693</v>
      </c>
      <c r="H125" s="289"/>
    </row>
    <row r="126" spans="1:8" ht="19" customHeight="1" x14ac:dyDescent="0.15">
      <c r="A126" s="293"/>
      <c r="B126" s="296"/>
      <c r="C126" s="186" t="s">
        <v>55</v>
      </c>
      <c r="D126" s="297">
        <v>12756</v>
      </c>
      <c r="E126" s="297">
        <v>12315</v>
      </c>
      <c r="F126" s="307"/>
      <c r="G126" s="189">
        <v>-3.4571966133584193</v>
      </c>
      <c r="H126" s="289"/>
    </row>
    <row r="127" spans="1:8" ht="19" customHeight="1" x14ac:dyDescent="0.15">
      <c r="A127" s="293"/>
      <c r="B127" s="296"/>
      <c r="C127" s="191" t="s">
        <v>7</v>
      </c>
      <c r="D127" s="298">
        <v>584</v>
      </c>
      <c r="E127" s="298">
        <v>525</v>
      </c>
      <c r="F127" s="307"/>
      <c r="G127" s="193">
        <v>-10.102739726027398</v>
      </c>
      <c r="H127" s="289"/>
    </row>
    <row r="128" spans="1:8" ht="19" customHeight="1" x14ac:dyDescent="0.15">
      <c r="A128" s="293"/>
      <c r="B128" s="296"/>
      <c r="C128" s="186" t="s">
        <v>8</v>
      </c>
      <c r="D128" s="297">
        <v>1355</v>
      </c>
      <c r="E128" s="297">
        <v>2574</v>
      </c>
      <c r="F128" s="307"/>
      <c r="G128" s="189">
        <v>89.963099630996311</v>
      </c>
      <c r="H128" s="289"/>
    </row>
    <row r="129" spans="1:8" ht="19" customHeight="1" x14ac:dyDescent="0.15">
      <c r="A129" s="293"/>
      <c r="B129" s="296"/>
      <c r="C129" s="191" t="s">
        <v>9</v>
      </c>
      <c r="D129" s="298">
        <v>2917</v>
      </c>
      <c r="E129" s="298">
        <v>2877</v>
      </c>
      <c r="F129" s="307"/>
      <c r="G129" s="193">
        <v>-1.3712718546451834</v>
      </c>
      <c r="H129" s="289"/>
    </row>
    <row r="130" spans="1:8" ht="19" customHeight="1" x14ac:dyDescent="0.15">
      <c r="A130" s="299"/>
      <c r="B130" s="300" t="s">
        <v>226</v>
      </c>
      <c r="C130" s="300"/>
      <c r="D130" s="301">
        <v>81108</v>
      </c>
      <c r="E130" s="301">
        <v>80772</v>
      </c>
      <c r="F130" s="308"/>
      <c r="G130" s="303">
        <v>-0.41426246486166596</v>
      </c>
      <c r="H130" s="304"/>
    </row>
    <row r="131" spans="1:8" ht="19" customHeight="1" x14ac:dyDescent="0.15">
      <c r="A131" s="293"/>
      <c r="B131" s="309" t="s">
        <v>53</v>
      </c>
      <c r="C131" s="310"/>
      <c r="D131" s="311">
        <v>1136615</v>
      </c>
      <c r="E131" s="311">
        <v>1117183</v>
      </c>
      <c r="F131" s="312"/>
      <c r="G131" s="313">
        <v>-1.7096378281124216</v>
      </c>
      <c r="H131" s="289"/>
    </row>
    <row r="132" spans="1:8" ht="10" customHeight="1" x14ac:dyDescent="0.15">
      <c r="A132" s="314"/>
      <c r="B132" s="315"/>
      <c r="C132" s="315"/>
      <c r="D132" s="315"/>
      <c r="E132" s="315"/>
      <c r="F132" s="315"/>
      <c r="G132" s="316"/>
      <c r="H132" s="317"/>
    </row>
    <row r="135" spans="1:8" ht="18" customHeight="1" x14ac:dyDescent="0.25">
      <c r="A135" s="280"/>
      <c r="B135" s="281" t="s">
        <v>335</v>
      </c>
      <c r="C135" s="282" t="s" vm="5">
        <v>340</v>
      </c>
      <c r="D135" s="282"/>
      <c r="E135" s="282"/>
      <c r="F135" s="282"/>
      <c r="G135" s="395" t="s">
        <v>372</v>
      </c>
      <c r="H135" s="283"/>
    </row>
    <row r="136" spans="1:8" ht="10" customHeight="1" x14ac:dyDescent="0.15">
      <c r="A136" s="284"/>
      <c r="B136" s="285"/>
      <c r="C136" s="285"/>
      <c r="D136" s="286"/>
      <c r="E136" s="286"/>
      <c r="F136" s="287"/>
      <c r="G136" s="288"/>
      <c r="H136" s="289"/>
    </row>
    <row r="137" spans="1:8" ht="52" customHeight="1" x14ac:dyDescent="0.15">
      <c r="A137" s="284"/>
      <c r="B137" s="290" t="s">
        <v>354</v>
      </c>
      <c r="C137" s="290"/>
      <c r="D137" s="291" t="s">
        <v>355</v>
      </c>
      <c r="E137" s="291"/>
      <c r="F137" s="291"/>
      <c r="G137" s="292"/>
      <c r="H137" s="289"/>
    </row>
    <row r="138" spans="1:8" ht="19" customHeight="1" x14ac:dyDescent="0.15">
      <c r="A138" s="293"/>
      <c r="B138" s="294" t="s">
        <v>67</v>
      </c>
      <c r="C138" s="294" t="s">
        <v>206</v>
      </c>
      <c r="D138" s="291">
        <v>2006</v>
      </c>
      <c r="E138" s="291">
        <v>2007</v>
      </c>
      <c r="F138" s="295"/>
      <c r="G138" s="292"/>
      <c r="H138" s="289"/>
    </row>
    <row r="139" spans="1:8" ht="16" customHeight="1" x14ac:dyDescent="0.15">
      <c r="A139" s="293"/>
      <c r="B139" s="296" t="s">
        <v>204</v>
      </c>
      <c r="C139" s="186" t="s">
        <v>3</v>
      </c>
      <c r="D139" s="297">
        <v>92156</v>
      </c>
      <c r="E139" s="297">
        <v>97305</v>
      </c>
      <c r="F139" s="188"/>
      <c r="G139" s="189">
        <v>5.5872650722687611</v>
      </c>
      <c r="H139" s="289"/>
    </row>
    <row r="140" spans="1:8" ht="16" customHeight="1" x14ac:dyDescent="0.15">
      <c r="A140" s="293"/>
      <c r="B140" s="296"/>
      <c r="C140" s="191" t="s">
        <v>4</v>
      </c>
      <c r="D140" s="298">
        <v>1808</v>
      </c>
      <c r="E140" s="298">
        <v>1933</v>
      </c>
      <c r="F140" s="188"/>
      <c r="G140" s="193">
        <v>6.913716814159292</v>
      </c>
      <c r="H140" s="289"/>
    </row>
    <row r="141" spans="1:8" ht="16" customHeight="1" x14ac:dyDescent="0.15">
      <c r="A141" s="293"/>
      <c r="B141" s="296"/>
      <c r="C141" s="186" t="s">
        <v>5</v>
      </c>
      <c r="D141" s="297">
        <v>732</v>
      </c>
      <c r="E141" s="297">
        <v>823</v>
      </c>
      <c r="F141" s="188"/>
      <c r="G141" s="189">
        <v>12.431693989071038</v>
      </c>
      <c r="H141" s="289"/>
    </row>
    <row r="142" spans="1:8" ht="16" customHeight="1" x14ac:dyDescent="0.15">
      <c r="A142" s="293"/>
      <c r="B142" s="296"/>
      <c r="C142" s="191" t="s">
        <v>6</v>
      </c>
      <c r="D142" s="298">
        <v>2238</v>
      </c>
      <c r="E142" s="298">
        <v>1927</v>
      </c>
      <c r="F142" s="188"/>
      <c r="G142" s="193">
        <v>-13.89633601429848</v>
      </c>
      <c r="H142" s="289"/>
    </row>
    <row r="143" spans="1:8" ht="16" customHeight="1" x14ac:dyDescent="0.15">
      <c r="A143" s="293"/>
      <c r="B143" s="296"/>
      <c r="C143" s="186" t="s">
        <v>55</v>
      </c>
      <c r="D143" s="297">
        <v>17206</v>
      </c>
      <c r="E143" s="297">
        <v>14581</v>
      </c>
      <c r="F143" s="188"/>
      <c r="G143" s="189">
        <v>-15.256305939788446</v>
      </c>
      <c r="H143" s="289"/>
    </row>
    <row r="144" spans="1:8" ht="16" customHeight="1" x14ac:dyDescent="0.15">
      <c r="A144" s="293"/>
      <c r="B144" s="296"/>
      <c r="C144" s="191" t="s">
        <v>7</v>
      </c>
      <c r="D144" s="298">
        <v>291</v>
      </c>
      <c r="E144" s="298">
        <v>348</v>
      </c>
      <c r="F144" s="188"/>
      <c r="G144" s="193">
        <v>19.587628865979383</v>
      </c>
      <c r="H144" s="289"/>
    </row>
    <row r="145" spans="1:8" ht="16" customHeight="1" x14ac:dyDescent="0.15">
      <c r="A145" s="293"/>
      <c r="B145" s="296"/>
      <c r="C145" s="186" t="s">
        <v>8</v>
      </c>
      <c r="D145" s="297">
        <v>405</v>
      </c>
      <c r="E145" s="297">
        <v>322</v>
      </c>
      <c r="F145" s="188"/>
      <c r="G145" s="189">
        <v>-20.493827160493826</v>
      </c>
      <c r="H145" s="289"/>
    </row>
    <row r="146" spans="1:8" ht="16" customHeight="1" x14ac:dyDescent="0.15">
      <c r="A146" s="293"/>
      <c r="B146" s="296"/>
      <c r="C146" s="191" t="s">
        <v>9</v>
      </c>
      <c r="D146" s="298">
        <v>1241</v>
      </c>
      <c r="E146" s="298">
        <v>1062</v>
      </c>
      <c r="F146" s="194"/>
      <c r="G146" s="193">
        <v>-14.42385173247381</v>
      </c>
      <c r="H146" s="289"/>
    </row>
    <row r="147" spans="1:8" ht="16" customHeight="1" x14ac:dyDescent="0.15">
      <c r="A147" s="299"/>
      <c r="B147" s="300" t="s">
        <v>341</v>
      </c>
      <c r="C147" s="300"/>
      <c r="D147" s="301">
        <v>116077</v>
      </c>
      <c r="E147" s="301">
        <v>118301</v>
      </c>
      <c r="F147" s="302"/>
      <c r="G147" s="303">
        <v>1.9159695719220862</v>
      </c>
      <c r="H147" s="304"/>
    </row>
    <row r="148" spans="1:8" ht="16" customHeight="1" x14ac:dyDescent="0.15">
      <c r="A148" s="293"/>
      <c r="B148" s="296" t="s">
        <v>84</v>
      </c>
      <c r="C148" s="186" t="s">
        <v>3</v>
      </c>
      <c r="D148" s="297">
        <v>19570</v>
      </c>
      <c r="E148" s="297">
        <v>19304</v>
      </c>
      <c r="F148" s="188"/>
      <c r="G148" s="189">
        <v>-1.3592233009708738</v>
      </c>
      <c r="H148" s="289"/>
    </row>
    <row r="149" spans="1:8" ht="16" customHeight="1" x14ac:dyDescent="0.15">
      <c r="A149" s="293"/>
      <c r="B149" s="296"/>
      <c r="C149" s="191" t="s">
        <v>4</v>
      </c>
      <c r="D149" s="298">
        <v>881</v>
      </c>
      <c r="E149" s="298">
        <v>758</v>
      </c>
      <c r="F149" s="188"/>
      <c r="G149" s="193">
        <v>-13.961407491486947</v>
      </c>
      <c r="H149" s="289"/>
    </row>
    <row r="150" spans="1:8" ht="16" customHeight="1" x14ac:dyDescent="0.15">
      <c r="A150" s="293"/>
      <c r="B150" s="296"/>
      <c r="C150" s="186" t="s">
        <v>5</v>
      </c>
      <c r="D150" s="297">
        <v>182</v>
      </c>
      <c r="E150" s="297">
        <v>219</v>
      </c>
      <c r="F150" s="305"/>
      <c r="G150" s="189">
        <v>20.329670329670328</v>
      </c>
      <c r="H150" s="289"/>
    </row>
    <row r="151" spans="1:8" ht="16" customHeight="1" x14ac:dyDescent="0.15">
      <c r="A151" s="293"/>
      <c r="B151" s="296"/>
      <c r="C151" s="191" t="s">
        <v>6</v>
      </c>
      <c r="D151" s="298">
        <v>610</v>
      </c>
      <c r="E151" s="298">
        <v>469</v>
      </c>
      <c r="F151" s="188"/>
      <c r="G151" s="193">
        <v>-23.114754098360656</v>
      </c>
      <c r="H151" s="289"/>
    </row>
    <row r="152" spans="1:8" ht="16" customHeight="1" x14ac:dyDescent="0.15">
      <c r="A152" s="293"/>
      <c r="B152" s="296"/>
      <c r="C152" s="186" t="s">
        <v>55</v>
      </c>
      <c r="D152" s="297">
        <v>3743</v>
      </c>
      <c r="E152" s="297">
        <v>3809</v>
      </c>
      <c r="F152" s="188"/>
      <c r="G152" s="189">
        <v>1.7632914774245259</v>
      </c>
      <c r="H152" s="289"/>
    </row>
    <row r="153" spans="1:8" ht="16" customHeight="1" x14ac:dyDescent="0.15">
      <c r="A153" s="293"/>
      <c r="B153" s="296"/>
      <c r="C153" s="191" t="s">
        <v>7</v>
      </c>
      <c r="D153" s="298">
        <v>225</v>
      </c>
      <c r="E153" s="298">
        <v>237</v>
      </c>
      <c r="F153" s="188"/>
      <c r="G153" s="193">
        <v>5.3333333333333339</v>
      </c>
      <c r="H153" s="289"/>
    </row>
    <row r="154" spans="1:8" ht="16" customHeight="1" x14ac:dyDescent="0.15">
      <c r="A154" s="293"/>
      <c r="B154" s="296"/>
      <c r="C154" s="186" t="s">
        <v>8</v>
      </c>
      <c r="D154" s="297">
        <v>111</v>
      </c>
      <c r="E154" s="297">
        <v>143</v>
      </c>
      <c r="F154" s="188"/>
      <c r="G154" s="189">
        <v>28.828828828828829</v>
      </c>
      <c r="H154" s="289"/>
    </row>
    <row r="155" spans="1:8" ht="16" customHeight="1" x14ac:dyDescent="0.15">
      <c r="A155" s="293"/>
      <c r="B155" s="296"/>
      <c r="C155" s="191" t="s">
        <v>9</v>
      </c>
      <c r="D155" s="298">
        <v>158</v>
      </c>
      <c r="E155" s="298">
        <v>120</v>
      </c>
      <c r="F155" s="188"/>
      <c r="G155" s="193">
        <v>-24.050632911392405</v>
      </c>
      <c r="H155" s="289"/>
    </row>
    <row r="156" spans="1:8" ht="16" customHeight="1" x14ac:dyDescent="0.15">
      <c r="A156" s="299"/>
      <c r="B156" s="300" t="s">
        <v>227</v>
      </c>
      <c r="C156" s="300"/>
      <c r="D156" s="301">
        <v>25480</v>
      </c>
      <c r="E156" s="301">
        <v>25059</v>
      </c>
      <c r="F156" s="302"/>
      <c r="G156" s="303">
        <v>-1.652276295133438</v>
      </c>
      <c r="H156" s="304"/>
    </row>
    <row r="157" spans="1:8" ht="16" customHeight="1" x14ac:dyDescent="0.15">
      <c r="A157" s="293"/>
      <c r="B157" s="296" t="s">
        <v>85</v>
      </c>
      <c r="C157" s="186" t="s">
        <v>3</v>
      </c>
      <c r="D157" s="297">
        <v>44779</v>
      </c>
      <c r="E157" s="297">
        <v>44309</v>
      </c>
      <c r="F157" s="305"/>
      <c r="G157" s="189">
        <v>-1.0495991424551687</v>
      </c>
      <c r="H157" s="289"/>
    </row>
    <row r="158" spans="1:8" ht="16" customHeight="1" x14ac:dyDescent="0.15">
      <c r="A158" s="293"/>
      <c r="B158" s="296"/>
      <c r="C158" s="191" t="s">
        <v>4</v>
      </c>
      <c r="D158" s="298">
        <v>1791</v>
      </c>
      <c r="E158" s="298">
        <v>2036</v>
      </c>
      <c r="F158" s="188"/>
      <c r="G158" s="193">
        <v>13.679508654383026</v>
      </c>
      <c r="H158" s="289"/>
    </row>
    <row r="159" spans="1:8" ht="16" customHeight="1" x14ac:dyDescent="0.15">
      <c r="A159" s="293"/>
      <c r="B159" s="296"/>
      <c r="C159" s="186" t="s">
        <v>5</v>
      </c>
      <c r="D159" s="297">
        <v>410</v>
      </c>
      <c r="E159" s="297">
        <v>487</v>
      </c>
      <c r="F159" s="188"/>
      <c r="G159" s="189">
        <v>18.780487804878049</v>
      </c>
      <c r="H159" s="289"/>
    </row>
    <row r="160" spans="1:8" ht="16" customHeight="1" x14ac:dyDescent="0.15">
      <c r="A160" s="293"/>
      <c r="B160" s="296"/>
      <c r="C160" s="191" t="s">
        <v>6</v>
      </c>
      <c r="D160" s="298">
        <v>687</v>
      </c>
      <c r="E160" s="298">
        <v>711</v>
      </c>
      <c r="F160" s="194"/>
      <c r="G160" s="193">
        <v>3.4934497816593884</v>
      </c>
      <c r="H160" s="289"/>
    </row>
    <row r="161" spans="1:8" ht="16" customHeight="1" x14ac:dyDescent="0.15">
      <c r="A161" s="293"/>
      <c r="B161" s="296"/>
      <c r="C161" s="186" t="s">
        <v>55</v>
      </c>
      <c r="D161" s="297">
        <v>4058</v>
      </c>
      <c r="E161" s="297">
        <v>3688</v>
      </c>
      <c r="F161" s="188"/>
      <c r="G161" s="189">
        <v>-9.1177920157713164</v>
      </c>
      <c r="H161" s="289"/>
    </row>
    <row r="162" spans="1:8" ht="16" customHeight="1" x14ac:dyDescent="0.15">
      <c r="A162" s="293"/>
      <c r="B162" s="296"/>
      <c r="C162" s="191" t="s">
        <v>7</v>
      </c>
      <c r="D162" s="298">
        <v>314</v>
      </c>
      <c r="E162" s="298">
        <v>335</v>
      </c>
      <c r="F162" s="188"/>
      <c r="G162" s="193">
        <v>6.6878980891719744</v>
      </c>
      <c r="H162" s="289"/>
    </row>
    <row r="163" spans="1:8" ht="16" customHeight="1" x14ac:dyDescent="0.15">
      <c r="A163" s="293"/>
      <c r="B163" s="296"/>
      <c r="C163" s="186" t="s">
        <v>8</v>
      </c>
      <c r="D163" s="297">
        <v>61</v>
      </c>
      <c r="E163" s="297">
        <v>333</v>
      </c>
      <c r="F163" s="305"/>
      <c r="G163" s="189">
        <v>445.90163934426226</v>
      </c>
      <c r="H163" s="289"/>
    </row>
    <row r="164" spans="1:8" ht="16" customHeight="1" x14ac:dyDescent="0.15">
      <c r="A164" s="293"/>
      <c r="B164" s="296"/>
      <c r="C164" s="191" t="s">
        <v>9</v>
      </c>
      <c r="D164" s="298">
        <v>4</v>
      </c>
      <c r="E164" s="298">
        <v>6</v>
      </c>
      <c r="F164" s="188"/>
      <c r="G164" s="193">
        <v>50</v>
      </c>
      <c r="H164" s="289"/>
    </row>
    <row r="165" spans="1:8" ht="16" customHeight="1" x14ac:dyDescent="0.15">
      <c r="A165" s="299"/>
      <c r="B165" s="300" t="s">
        <v>228</v>
      </c>
      <c r="C165" s="300"/>
      <c r="D165" s="301">
        <v>52104</v>
      </c>
      <c r="E165" s="301">
        <v>51905</v>
      </c>
      <c r="F165" s="306"/>
      <c r="G165" s="303">
        <v>-0.38192845079072624</v>
      </c>
      <c r="H165" s="304"/>
    </row>
    <row r="166" spans="1:8" ht="16" customHeight="1" x14ac:dyDescent="0.15">
      <c r="A166" s="293"/>
      <c r="B166" s="296" t="s">
        <v>86</v>
      </c>
      <c r="C166" s="186" t="s">
        <v>3</v>
      </c>
      <c r="D166" s="297">
        <v>233531</v>
      </c>
      <c r="E166" s="297">
        <v>235480</v>
      </c>
      <c r="F166" s="188"/>
      <c r="G166" s="189">
        <v>0.83457870689544433</v>
      </c>
      <c r="H166" s="289"/>
    </row>
    <row r="167" spans="1:8" ht="16" customHeight="1" x14ac:dyDescent="0.15">
      <c r="A167" s="293"/>
      <c r="B167" s="296"/>
      <c r="C167" s="191" t="s">
        <v>4</v>
      </c>
      <c r="D167" s="298">
        <v>8339</v>
      </c>
      <c r="E167" s="298">
        <v>8893</v>
      </c>
      <c r="F167" s="188"/>
      <c r="G167" s="193">
        <v>6.6434824319462766</v>
      </c>
      <c r="H167" s="289"/>
    </row>
    <row r="168" spans="1:8" ht="16" customHeight="1" x14ac:dyDescent="0.15">
      <c r="A168" s="293"/>
      <c r="B168" s="296"/>
      <c r="C168" s="186" t="s">
        <v>5</v>
      </c>
      <c r="D168" s="297">
        <v>1760</v>
      </c>
      <c r="E168" s="297">
        <v>1942</v>
      </c>
      <c r="F168" s="305"/>
      <c r="G168" s="189">
        <v>10.340909090909092</v>
      </c>
      <c r="H168" s="289"/>
    </row>
    <row r="169" spans="1:8" ht="16" customHeight="1" x14ac:dyDescent="0.15">
      <c r="A169" s="293"/>
      <c r="B169" s="296"/>
      <c r="C169" s="191" t="s">
        <v>6</v>
      </c>
      <c r="D169" s="298">
        <v>1659</v>
      </c>
      <c r="E169" s="298">
        <v>1684</v>
      </c>
      <c r="F169" s="188"/>
      <c r="G169" s="193">
        <v>1.5069318866787222</v>
      </c>
      <c r="H169" s="289"/>
    </row>
    <row r="170" spans="1:8" ht="16" customHeight="1" x14ac:dyDescent="0.15">
      <c r="A170" s="293"/>
      <c r="B170" s="296"/>
      <c r="C170" s="186" t="s">
        <v>55</v>
      </c>
      <c r="D170" s="297">
        <v>39042</v>
      </c>
      <c r="E170" s="297">
        <v>37205</v>
      </c>
      <c r="F170" s="307"/>
      <c r="G170" s="189">
        <v>-4.705189283335895</v>
      </c>
      <c r="H170" s="289"/>
    </row>
    <row r="171" spans="1:8" ht="16" customHeight="1" x14ac:dyDescent="0.15">
      <c r="A171" s="293"/>
      <c r="B171" s="296"/>
      <c r="C171" s="191" t="s">
        <v>7</v>
      </c>
      <c r="D171" s="298">
        <v>1962</v>
      </c>
      <c r="E171" s="298">
        <v>2230</v>
      </c>
      <c r="F171" s="307"/>
      <c r="G171" s="193">
        <v>13.65953109072375</v>
      </c>
      <c r="H171" s="289"/>
    </row>
    <row r="172" spans="1:8" ht="16" customHeight="1" x14ac:dyDescent="0.15">
      <c r="A172" s="293"/>
      <c r="B172" s="296"/>
      <c r="C172" s="186" t="s">
        <v>8</v>
      </c>
      <c r="D172" s="297">
        <v>2757</v>
      </c>
      <c r="E172" s="297">
        <v>4048</v>
      </c>
      <c r="F172" s="307"/>
      <c r="G172" s="189">
        <v>46.826260428001447</v>
      </c>
      <c r="H172" s="289"/>
    </row>
    <row r="173" spans="1:8" ht="16" customHeight="1" x14ac:dyDescent="0.15">
      <c r="A173" s="293"/>
      <c r="B173" s="296"/>
      <c r="C173" s="191" t="s">
        <v>9</v>
      </c>
      <c r="D173" s="298">
        <v>770</v>
      </c>
      <c r="E173" s="298">
        <v>627</v>
      </c>
      <c r="F173" s="307"/>
      <c r="G173" s="193">
        <v>-18.571428571428573</v>
      </c>
      <c r="H173" s="289"/>
    </row>
    <row r="174" spans="1:8" ht="16" customHeight="1" x14ac:dyDescent="0.15">
      <c r="A174" s="299"/>
      <c r="B174" s="300" t="s">
        <v>229</v>
      </c>
      <c r="C174" s="300"/>
      <c r="D174" s="301">
        <v>289820</v>
      </c>
      <c r="E174" s="301">
        <v>292109</v>
      </c>
      <c r="F174" s="308"/>
      <c r="G174" s="303">
        <v>0.78980056586847003</v>
      </c>
      <c r="H174" s="304"/>
    </row>
    <row r="175" spans="1:8" ht="16" customHeight="1" x14ac:dyDescent="0.15">
      <c r="A175" s="299"/>
      <c r="B175" s="296" t="s">
        <v>87</v>
      </c>
      <c r="C175" s="186" t="s">
        <v>3</v>
      </c>
      <c r="D175" s="297">
        <v>7106</v>
      </c>
      <c r="E175" s="297">
        <v>7316</v>
      </c>
      <c r="F175" s="188"/>
      <c r="G175" s="189">
        <v>2.955249085280045</v>
      </c>
      <c r="H175" s="304"/>
    </row>
    <row r="176" spans="1:8" ht="16" customHeight="1" x14ac:dyDescent="0.15">
      <c r="A176" s="299"/>
      <c r="B176" s="296"/>
      <c r="C176" s="191" t="s">
        <v>4</v>
      </c>
      <c r="D176" s="298">
        <v>220</v>
      </c>
      <c r="E176" s="298">
        <v>267</v>
      </c>
      <c r="F176" s="188"/>
      <c r="G176" s="193">
        <v>21.363636363636363</v>
      </c>
      <c r="H176" s="304"/>
    </row>
    <row r="177" spans="1:8" ht="16" customHeight="1" x14ac:dyDescent="0.15">
      <c r="A177" s="299"/>
      <c r="B177" s="296"/>
      <c r="C177" s="186" t="s">
        <v>5</v>
      </c>
      <c r="D177" s="297">
        <v>119</v>
      </c>
      <c r="E177" s="297">
        <v>97</v>
      </c>
      <c r="F177" s="305"/>
      <c r="G177" s="189">
        <v>-18.487394957983195</v>
      </c>
      <c r="H177" s="304"/>
    </row>
    <row r="178" spans="1:8" ht="16" customHeight="1" x14ac:dyDescent="0.15">
      <c r="A178" s="299"/>
      <c r="B178" s="296"/>
      <c r="C178" s="191" t="s">
        <v>6</v>
      </c>
      <c r="D178" s="298">
        <v>321</v>
      </c>
      <c r="E178" s="298">
        <v>237</v>
      </c>
      <c r="F178" s="188"/>
      <c r="G178" s="193">
        <v>-26.168224299065418</v>
      </c>
      <c r="H178" s="304"/>
    </row>
    <row r="179" spans="1:8" ht="16" customHeight="1" x14ac:dyDescent="0.15">
      <c r="A179" s="299"/>
      <c r="B179" s="296"/>
      <c r="C179" s="186" t="s">
        <v>55</v>
      </c>
      <c r="D179" s="297">
        <v>2850</v>
      </c>
      <c r="E179" s="297">
        <v>2402</v>
      </c>
      <c r="F179" s="307"/>
      <c r="G179" s="189">
        <v>-15.719298245614036</v>
      </c>
      <c r="H179" s="304"/>
    </row>
    <row r="180" spans="1:8" ht="16" customHeight="1" x14ac:dyDescent="0.15">
      <c r="A180" s="299"/>
      <c r="B180" s="296"/>
      <c r="C180" s="191" t="s">
        <v>7</v>
      </c>
      <c r="D180" s="298">
        <v>74</v>
      </c>
      <c r="E180" s="298">
        <v>76</v>
      </c>
      <c r="F180" s="307"/>
      <c r="G180" s="193">
        <v>2.7027027027027026</v>
      </c>
      <c r="H180" s="304"/>
    </row>
    <row r="181" spans="1:8" ht="16" customHeight="1" x14ac:dyDescent="0.15">
      <c r="A181" s="299"/>
      <c r="B181" s="296"/>
      <c r="C181" s="186" t="s">
        <v>8</v>
      </c>
      <c r="D181" s="297">
        <v>107</v>
      </c>
      <c r="E181" s="297">
        <v>71</v>
      </c>
      <c r="F181" s="307"/>
      <c r="G181" s="189">
        <v>-33.644859813084111</v>
      </c>
      <c r="H181" s="304"/>
    </row>
    <row r="182" spans="1:8" ht="16" customHeight="1" x14ac:dyDescent="0.15">
      <c r="A182" s="299"/>
      <c r="B182" s="296"/>
      <c r="C182" s="191" t="s">
        <v>9</v>
      </c>
      <c r="D182" s="298">
        <v>186</v>
      </c>
      <c r="E182" s="298">
        <v>136</v>
      </c>
      <c r="F182" s="307"/>
      <c r="G182" s="193">
        <v>-26.881720430107524</v>
      </c>
      <c r="H182" s="304"/>
    </row>
    <row r="183" spans="1:8" ht="16" customHeight="1" x14ac:dyDescent="0.15">
      <c r="A183" s="299"/>
      <c r="B183" s="300" t="s">
        <v>230</v>
      </c>
      <c r="C183" s="300"/>
      <c r="D183" s="301">
        <v>10983</v>
      </c>
      <c r="E183" s="301">
        <v>10602</v>
      </c>
      <c r="F183" s="308"/>
      <c r="G183" s="303">
        <v>-3.4689975416552854</v>
      </c>
      <c r="H183" s="304"/>
    </row>
    <row r="184" spans="1:8" ht="16" customHeight="1" x14ac:dyDescent="0.15">
      <c r="A184" s="299"/>
      <c r="B184" s="296" t="s">
        <v>88</v>
      </c>
      <c r="C184" s="186" t="s">
        <v>3</v>
      </c>
      <c r="D184" s="297">
        <v>181560</v>
      </c>
      <c r="E184" s="297">
        <v>184997</v>
      </c>
      <c r="F184" s="188"/>
      <c r="G184" s="189">
        <v>1.8930381141220536</v>
      </c>
      <c r="H184" s="304"/>
    </row>
    <row r="185" spans="1:8" ht="16" customHeight="1" x14ac:dyDescent="0.15">
      <c r="A185" s="299"/>
      <c r="B185" s="296"/>
      <c r="C185" s="191" t="s">
        <v>4</v>
      </c>
      <c r="D185" s="298">
        <v>6632</v>
      </c>
      <c r="E185" s="298">
        <v>6753</v>
      </c>
      <c r="F185" s="188"/>
      <c r="G185" s="193">
        <v>1.8244873341375152</v>
      </c>
      <c r="H185" s="304"/>
    </row>
    <row r="186" spans="1:8" ht="16" customHeight="1" x14ac:dyDescent="0.15">
      <c r="A186" s="299"/>
      <c r="B186" s="296"/>
      <c r="C186" s="186" t="s">
        <v>5</v>
      </c>
      <c r="D186" s="297">
        <v>1737</v>
      </c>
      <c r="E186" s="297">
        <v>1945</v>
      </c>
      <c r="F186" s="305"/>
      <c r="G186" s="189">
        <v>11.974668969487624</v>
      </c>
      <c r="H186" s="304"/>
    </row>
    <row r="187" spans="1:8" ht="16" customHeight="1" x14ac:dyDescent="0.15">
      <c r="A187" s="299"/>
      <c r="B187" s="296"/>
      <c r="C187" s="191" t="s">
        <v>6</v>
      </c>
      <c r="D187" s="298">
        <v>1839</v>
      </c>
      <c r="E187" s="298">
        <v>1595</v>
      </c>
      <c r="F187" s="188"/>
      <c r="G187" s="193">
        <v>-13.268080478520936</v>
      </c>
      <c r="H187" s="304"/>
    </row>
    <row r="188" spans="1:8" ht="16" customHeight="1" x14ac:dyDescent="0.15">
      <c r="A188" s="299"/>
      <c r="B188" s="296"/>
      <c r="C188" s="186" t="s">
        <v>55</v>
      </c>
      <c r="D188" s="297">
        <v>33776</v>
      </c>
      <c r="E188" s="297">
        <v>31977</v>
      </c>
      <c r="F188" s="307"/>
      <c r="G188" s="189">
        <v>-5.3262671719564194</v>
      </c>
      <c r="H188" s="304"/>
    </row>
    <row r="189" spans="1:8" ht="16" customHeight="1" x14ac:dyDescent="0.15">
      <c r="A189" s="299"/>
      <c r="B189" s="296"/>
      <c r="C189" s="191" t="s">
        <v>7</v>
      </c>
      <c r="D189" s="298">
        <v>1958</v>
      </c>
      <c r="E189" s="298">
        <v>2300</v>
      </c>
      <c r="F189" s="307"/>
      <c r="G189" s="193">
        <v>17.466802860061286</v>
      </c>
      <c r="H189" s="304"/>
    </row>
    <row r="190" spans="1:8" ht="16" customHeight="1" x14ac:dyDescent="0.15">
      <c r="A190" s="299"/>
      <c r="B190" s="296"/>
      <c r="C190" s="186" t="s">
        <v>8</v>
      </c>
      <c r="D190" s="297">
        <v>1234</v>
      </c>
      <c r="E190" s="297">
        <v>1650</v>
      </c>
      <c r="F190" s="307"/>
      <c r="G190" s="189">
        <v>33.711507293354941</v>
      </c>
      <c r="H190" s="304"/>
    </row>
    <row r="191" spans="1:8" ht="16" customHeight="1" x14ac:dyDescent="0.15">
      <c r="A191" s="299"/>
      <c r="B191" s="296"/>
      <c r="C191" s="191" t="s">
        <v>9</v>
      </c>
      <c r="D191" s="298">
        <v>435</v>
      </c>
      <c r="E191" s="298">
        <v>524</v>
      </c>
      <c r="F191" s="307"/>
      <c r="G191" s="193">
        <v>20.459770114942529</v>
      </c>
      <c r="H191" s="304"/>
    </row>
    <row r="192" spans="1:8" ht="16" customHeight="1" x14ac:dyDescent="0.15">
      <c r="A192" s="299"/>
      <c r="B192" s="300" t="s">
        <v>231</v>
      </c>
      <c r="C192" s="300"/>
      <c r="D192" s="301">
        <v>229171</v>
      </c>
      <c r="E192" s="301">
        <v>231741</v>
      </c>
      <c r="F192" s="308"/>
      <c r="G192" s="303">
        <v>1.1214333401695677</v>
      </c>
      <c r="H192" s="304"/>
    </row>
    <row r="193" spans="1:8" ht="16" customHeight="1" x14ac:dyDescent="0.15">
      <c r="A193" s="293"/>
      <c r="B193" s="309" t="s">
        <v>53</v>
      </c>
      <c r="C193" s="310"/>
      <c r="D193" s="311">
        <v>723635</v>
      </c>
      <c r="E193" s="311">
        <v>729717</v>
      </c>
      <c r="F193" s="312"/>
      <c r="G193" s="313">
        <v>0.84047897075182931</v>
      </c>
      <c r="H193" s="289"/>
    </row>
    <row r="194" spans="1:8" ht="10" customHeight="1" x14ac:dyDescent="0.15">
      <c r="A194" s="314"/>
      <c r="B194" s="315"/>
      <c r="C194" s="315"/>
      <c r="D194" s="315"/>
      <c r="E194" s="315"/>
      <c r="F194" s="315"/>
      <c r="G194" s="316"/>
      <c r="H194" s="317"/>
    </row>
    <row r="197" spans="1:8" ht="18" customHeight="1" x14ac:dyDescent="0.25">
      <c r="A197" s="280"/>
      <c r="B197" s="281" t="s">
        <v>335</v>
      </c>
      <c r="C197" s="282" t="s" vm="1">
        <v>336</v>
      </c>
      <c r="D197" s="282"/>
      <c r="E197" s="282"/>
      <c r="F197" s="282"/>
      <c r="G197" s="395" t="s">
        <v>373</v>
      </c>
      <c r="H197" s="283"/>
    </row>
    <row r="198" spans="1:8" ht="10" customHeight="1" x14ac:dyDescent="0.15">
      <c r="A198" s="284"/>
      <c r="B198" s="285"/>
      <c r="C198" s="285"/>
      <c r="D198" s="286"/>
      <c r="E198" s="286"/>
      <c r="F198" s="287"/>
      <c r="G198" s="288"/>
      <c r="H198" s="289"/>
    </row>
    <row r="199" spans="1:8" ht="52" customHeight="1" x14ac:dyDescent="0.15">
      <c r="A199" s="284"/>
      <c r="B199" s="290" t="s">
        <v>354</v>
      </c>
      <c r="C199" s="290"/>
      <c r="D199" s="291" t="s">
        <v>355</v>
      </c>
      <c r="E199" s="291"/>
      <c r="F199" s="291"/>
      <c r="G199" s="292"/>
      <c r="H199" s="289"/>
    </row>
    <row r="200" spans="1:8" ht="19" customHeight="1" x14ac:dyDescent="0.15">
      <c r="A200" s="293"/>
      <c r="B200" s="294" t="s">
        <v>67</v>
      </c>
      <c r="C200" s="294" t="s">
        <v>206</v>
      </c>
      <c r="D200" s="291">
        <v>2006</v>
      </c>
      <c r="E200" s="291">
        <v>2007</v>
      </c>
      <c r="F200" s="295"/>
      <c r="G200" s="292"/>
      <c r="H200" s="289"/>
    </row>
    <row r="201" spans="1:8" ht="19" customHeight="1" x14ac:dyDescent="0.15">
      <c r="A201" s="293"/>
      <c r="B201" s="296" t="s">
        <v>90</v>
      </c>
      <c r="C201" s="186" t="s">
        <v>3</v>
      </c>
      <c r="D201" s="297">
        <v>61928</v>
      </c>
      <c r="E201" s="297">
        <v>73283</v>
      </c>
      <c r="F201" s="188"/>
      <c r="G201" s="189">
        <v>18.335809326960341</v>
      </c>
      <c r="H201" s="289"/>
    </row>
    <row r="202" spans="1:8" ht="19" customHeight="1" x14ac:dyDescent="0.15">
      <c r="A202" s="293"/>
      <c r="B202" s="296"/>
      <c r="C202" s="191" t="s">
        <v>4</v>
      </c>
      <c r="D202" s="298">
        <v>3140</v>
      </c>
      <c r="E202" s="298">
        <v>3311</v>
      </c>
      <c r="F202" s="188"/>
      <c r="G202" s="193">
        <v>5.4458598726114653</v>
      </c>
      <c r="H202" s="289"/>
    </row>
    <row r="203" spans="1:8" ht="19" customHeight="1" x14ac:dyDescent="0.15">
      <c r="A203" s="293"/>
      <c r="B203" s="296"/>
      <c r="C203" s="186" t="s">
        <v>5</v>
      </c>
      <c r="D203" s="297">
        <v>626</v>
      </c>
      <c r="E203" s="297">
        <v>726</v>
      </c>
      <c r="F203" s="188"/>
      <c r="G203" s="189">
        <v>15.974440894568689</v>
      </c>
      <c r="H203" s="289"/>
    </row>
    <row r="204" spans="1:8" ht="19" customHeight="1" x14ac:dyDescent="0.15">
      <c r="A204" s="293"/>
      <c r="B204" s="296"/>
      <c r="C204" s="191" t="s">
        <v>6</v>
      </c>
      <c r="D204" s="298">
        <v>1368</v>
      </c>
      <c r="E204" s="298">
        <v>1449</v>
      </c>
      <c r="F204" s="188"/>
      <c r="G204" s="193">
        <v>5.9210526315789469</v>
      </c>
      <c r="H204" s="289"/>
    </row>
    <row r="205" spans="1:8" ht="19" customHeight="1" x14ac:dyDescent="0.15">
      <c r="A205" s="293"/>
      <c r="B205" s="296"/>
      <c r="C205" s="186" t="s">
        <v>55</v>
      </c>
      <c r="D205" s="297">
        <v>11282</v>
      </c>
      <c r="E205" s="297">
        <v>11932</v>
      </c>
      <c r="F205" s="188"/>
      <c r="G205" s="189">
        <v>5.7613898244992026</v>
      </c>
      <c r="H205" s="289"/>
    </row>
    <row r="206" spans="1:8" ht="19" customHeight="1" x14ac:dyDescent="0.15">
      <c r="A206" s="293"/>
      <c r="B206" s="296"/>
      <c r="C206" s="191" t="s">
        <v>7</v>
      </c>
      <c r="D206" s="298">
        <v>676</v>
      </c>
      <c r="E206" s="298">
        <v>669</v>
      </c>
      <c r="F206" s="188"/>
      <c r="G206" s="193">
        <v>-1.0355029585798818</v>
      </c>
      <c r="H206" s="289"/>
    </row>
    <row r="207" spans="1:8" ht="19" customHeight="1" x14ac:dyDescent="0.15">
      <c r="A207" s="293"/>
      <c r="B207" s="296"/>
      <c r="C207" s="186" t="s">
        <v>8</v>
      </c>
      <c r="D207" s="297">
        <v>935</v>
      </c>
      <c r="E207" s="297">
        <v>950</v>
      </c>
      <c r="F207" s="188"/>
      <c r="G207" s="189">
        <v>1.6042780748663104</v>
      </c>
      <c r="H207" s="289"/>
    </row>
    <row r="208" spans="1:8" ht="19" customHeight="1" x14ac:dyDescent="0.15">
      <c r="A208" s="293"/>
      <c r="B208" s="296"/>
      <c r="C208" s="191" t="s">
        <v>9</v>
      </c>
      <c r="D208" s="298">
        <v>33</v>
      </c>
      <c r="E208" s="298">
        <v>45</v>
      </c>
      <c r="F208" s="194"/>
      <c r="G208" s="193">
        <v>36.363636363636367</v>
      </c>
      <c r="H208" s="289"/>
    </row>
    <row r="209" spans="1:8" ht="19" customHeight="1" x14ac:dyDescent="0.15">
      <c r="A209" s="299"/>
      <c r="B209" s="300" t="s">
        <v>232</v>
      </c>
      <c r="C209" s="300"/>
      <c r="D209" s="301">
        <v>79988</v>
      </c>
      <c r="E209" s="301">
        <v>92365</v>
      </c>
      <c r="F209" s="302"/>
      <c r="G209" s="303">
        <v>15.473571035655349</v>
      </c>
      <c r="H209" s="304"/>
    </row>
    <row r="210" spans="1:8" ht="19" customHeight="1" x14ac:dyDescent="0.15">
      <c r="A210" s="293"/>
      <c r="B210" s="296" t="s">
        <v>91</v>
      </c>
      <c r="C210" s="186" t="s">
        <v>3</v>
      </c>
      <c r="D210" s="297">
        <v>198022</v>
      </c>
      <c r="E210" s="297">
        <v>195828</v>
      </c>
      <c r="F210" s="188"/>
      <c r="G210" s="189">
        <v>-1.1079577016695115</v>
      </c>
      <c r="H210" s="289"/>
    </row>
    <row r="211" spans="1:8" ht="19" customHeight="1" x14ac:dyDescent="0.15">
      <c r="A211" s="293"/>
      <c r="B211" s="296"/>
      <c r="C211" s="191" t="s">
        <v>4</v>
      </c>
      <c r="D211" s="298">
        <v>9566</v>
      </c>
      <c r="E211" s="298">
        <v>9208</v>
      </c>
      <c r="F211" s="188"/>
      <c r="G211" s="193">
        <v>-3.7424210746393474</v>
      </c>
      <c r="H211" s="289"/>
    </row>
    <row r="212" spans="1:8" ht="19" customHeight="1" x14ac:dyDescent="0.15">
      <c r="A212" s="293"/>
      <c r="B212" s="296"/>
      <c r="C212" s="186" t="s">
        <v>5</v>
      </c>
      <c r="D212" s="297">
        <v>2222</v>
      </c>
      <c r="E212" s="297">
        <v>2193</v>
      </c>
      <c r="F212" s="305"/>
      <c r="G212" s="189">
        <v>-1.3051305130513051</v>
      </c>
      <c r="H212" s="289"/>
    </row>
    <row r="213" spans="1:8" ht="19" customHeight="1" x14ac:dyDescent="0.15">
      <c r="A213" s="293"/>
      <c r="B213" s="296"/>
      <c r="C213" s="191" t="s">
        <v>6</v>
      </c>
      <c r="D213" s="298">
        <v>1340</v>
      </c>
      <c r="E213" s="298">
        <v>1394</v>
      </c>
      <c r="F213" s="188"/>
      <c r="G213" s="193">
        <v>4.0298507462686564</v>
      </c>
      <c r="H213" s="289"/>
    </row>
    <row r="214" spans="1:8" ht="19" customHeight="1" x14ac:dyDescent="0.15">
      <c r="A214" s="293"/>
      <c r="B214" s="296"/>
      <c r="C214" s="186" t="s">
        <v>55</v>
      </c>
      <c r="D214" s="297">
        <v>43990</v>
      </c>
      <c r="E214" s="297">
        <v>40816</v>
      </c>
      <c r="F214" s="188"/>
      <c r="G214" s="189">
        <v>-7.2152761991361665</v>
      </c>
      <c r="H214" s="289"/>
    </row>
    <row r="215" spans="1:8" ht="19" customHeight="1" x14ac:dyDescent="0.15">
      <c r="A215" s="293"/>
      <c r="B215" s="296"/>
      <c r="C215" s="191" t="s">
        <v>7</v>
      </c>
      <c r="D215" s="298">
        <v>1167</v>
      </c>
      <c r="E215" s="298">
        <v>937</v>
      </c>
      <c r="F215" s="188"/>
      <c r="G215" s="193">
        <v>-19.708654670094258</v>
      </c>
      <c r="H215" s="289"/>
    </row>
    <row r="216" spans="1:8" ht="19" customHeight="1" x14ac:dyDescent="0.15">
      <c r="A216" s="293"/>
      <c r="B216" s="296"/>
      <c r="C216" s="186" t="s">
        <v>8</v>
      </c>
      <c r="D216" s="297">
        <v>3847</v>
      </c>
      <c r="E216" s="297">
        <v>4644</v>
      </c>
      <c r="F216" s="188"/>
      <c r="G216" s="189">
        <v>20.7174421627242</v>
      </c>
      <c r="H216" s="289"/>
    </row>
    <row r="217" spans="1:8" ht="19" customHeight="1" x14ac:dyDescent="0.15">
      <c r="A217" s="293"/>
      <c r="B217" s="296"/>
      <c r="C217" s="191" t="s">
        <v>9</v>
      </c>
      <c r="D217" s="298">
        <v>243</v>
      </c>
      <c r="E217" s="298">
        <v>257</v>
      </c>
      <c r="F217" s="188"/>
      <c r="G217" s="193">
        <v>5.761316872427984</v>
      </c>
      <c r="H217" s="289"/>
    </row>
    <row r="218" spans="1:8" ht="19" customHeight="1" x14ac:dyDescent="0.15">
      <c r="A218" s="299"/>
      <c r="B218" s="300" t="s">
        <v>233</v>
      </c>
      <c r="C218" s="300"/>
      <c r="D218" s="301">
        <v>260397</v>
      </c>
      <c r="E218" s="301">
        <v>255277</v>
      </c>
      <c r="F218" s="302"/>
      <c r="G218" s="303">
        <v>-1.9662284895755326</v>
      </c>
      <c r="H218" s="304"/>
    </row>
    <row r="219" spans="1:8" ht="19" customHeight="1" x14ac:dyDescent="0.15">
      <c r="A219" s="293"/>
      <c r="B219" s="309" t="s">
        <v>53</v>
      </c>
      <c r="C219" s="310"/>
      <c r="D219" s="311">
        <v>340385</v>
      </c>
      <c r="E219" s="311">
        <v>347642</v>
      </c>
      <c r="F219" s="312"/>
      <c r="G219" s="313">
        <v>2.1319975909631741</v>
      </c>
      <c r="H219" s="289"/>
    </row>
    <row r="220" spans="1:8" ht="10" customHeight="1" x14ac:dyDescent="0.15">
      <c r="A220" s="314"/>
      <c r="B220" s="315"/>
      <c r="C220" s="315"/>
      <c r="D220" s="315"/>
      <c r="E220" s="315"/>
      <c r="F220" s="315"/>
      <c r="G220" s="316"/>
      <c r="H220" s="317"/>
    </row>
  </sheetData>
  <mergeCells count="1">
    <mergeCell ref="A1:B1"/>
  </mergeCells>
  <conditionalFormatting sqref="G5:G43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30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30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30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30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74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74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74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74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18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18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18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18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 G193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62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62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62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62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19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18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H220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6640625" style="140" customWidth="1"/>
    <col min="2" max="2" width="25.6640625" style="140" customWidth="1"/>
    <col min="3" max="3" width="33.6640625" style="140" customWidth="1"/>
    <col min="4" max="5" width="16.6640625" style="140" customWidth="1"/>
    <col min="6" max="6" width="1.6640625" style="140" customWidth="1"/>
    <col min="7" max="7" width="10.6640625" style="140" customWidth="1"/>
    <col min="8" max="8" width="1.6640625" style="140" customWidth="1"/>
    <col min="9" max="16384" width="9.1640625" style="140"/>
  </cols>
  <sheetData>
    <row r="1" spans="1:8" ht="50" customHeight="1" x14ac:dyDescent="0.15">
      <c r="A1" s="691" t="s">
        <v>444</v>
      </c>
      <c r="B1" s="691"/>
      <c r="C1" s="279" t="s">
        <v>246</v>
      </c>
    </row>
    <row r="2" spans="1:8" ht="17.25" customHeight="1" x14ac:dyDescent="0.15">
      <c r="A2" s="392"/>
      <c r="B2" s="392"/>
      <c r="C2" s="392"/>
      <c r="D2" s="392"/>
      <c r="E2" s="392"/>
      <c r="F2" s="392"/>
      <c r="G2" s="392"/>
      <c r="H2" s="392"/>
    </row>
    <row r="3" spans="1:8" s="146" customFormat="1" ht="18" customHeight="1" x14ac:dyDescent="0.25">
      <c r="A3" s="318"/>
      <c r="B3" s="319" t="s">
        <v>335</v>
      </c>
      <c r="C3" s="320" t="s" vm="2">
        <v>337</v>
      </c>
      <c r="D3" s="320"/>
      <c r="E3" s="320"/>
      <c r="F3" s="320"/>
      <c r="G3" s="393" t="s">
        <v>357</v>
      </c>
      <c r="H3" s="321"/>
    </row>
    <row r="4" spans="1:8" s="141" customFormat="1" ht="10" customHeight="1" x14ac:dyDescent="0.15">
      <c r="A4" s="322"/>
      <c r="B4" s="323"/>
      <c r="C4" s="323"/>
      <c r="D4" s="324"/>
      <c r="E4" s="324"/>
      <c r="F4" s="325"/>
      <c r="G4" s="326"/>
      <c r="H4" s="327"/>
    </row>
    <row r="5" spans="1:8" ht="52" customHeight="1" x14ac:dyDescent="0.15">
      <c r="A5" s="322"/>
      <c r="B5" s="328"/>
      <c r="C5" s="328"/>
      <c r="D5" s="329"/>
      <c r="E5" s="329"/>
      <c r="F5" s="330"/>
      <c r="G5" s="331"/>
      <c r="H5" s="327"/>
    </row>
    <row r="6" spans="1:8" ht="19" customHeight="1" x14ac:dyDescent="0.15">
      <c r="A6" s="332"/>
      <c r="B6" s="333" t="s">
        <v>67</v>
      </c>
      <c r="C6" s="333" t="s">
        <v>206</v>
      </c>
      <c r="D6" s="329"/>
      <c r="E6" s="329"/>
      <c r="F6" s="334"/>
      <c r="G6" s="335"/>
      <c r="H6" s="327"/>
    </row>
    <row r="7" spans="1:8" ht="19" customHeight="1" x14ac:dyDescent="0.15">
      <c r="A7" s="332"/>
      <c r="B7" s="336" t="s">
        <v>68</v>
      </c>
      <c r="C7" s="186" t="s">
        <v>3</v>
      </c>
      <c r="D7" s="297">
        <v>2755023</v>
      </c>
      <c r="E7" s="297">
        <v>2484639</v>
      </c>
      <c r="F7" s="188"/>
      <c r="G7" s="189">
        <v>-9.8142193368258628</v>
      </c>
      <c r="H7" s="327"/>
    </row>
    <row r="8" spans="1:8" ht="19" customHeight="1" x14ac:dyDescent="0.15">
      <c r="A8" s="332"/>
      <c r="B8" s="336"/>
      <c r="C8" s="191" t="s">
        <v>4</v>
      </c>
      <c r="D8" s="298">
        <v>676181</v>
      </c>
      <c r="E8" s="298">
        <v>642004</v>
      </c>
      <c r="F8" s="188"/>
      <c r="G8" s="193">
        <v>-5.0544159034341396</v>
      </c>
      <c r="H8" s="327"/>
    </row>
    <row r="9" spans="1:8" ht="19" customHeight="1" x14ac:dyDescent="0.15">
      <c r="A9" s="332"/>
      <c r="B9" s="336"/>
      <c r="C9" s="186" t="s">
        <v>5</v>
      </c>
      <c r="D9" s="297">
        <v>287536</v>
      </c>
      <c r="E9" s="297">
        <v>265600</v>
      </c>
      <c r="F9" s="188"/>
      <c r="G9" s="189">
        <v>-7.6289577652885203</v>
      </c>
      <c r="H9" s="327"/>
    </row>
    <row r="10" spans="1:8" ht="19" customHeight="1" x14ac:dyDescent="0.15">
      <c r="A10" s="332"/>
      <c r="B10" s="336"/>
      <c r="C10" s="191" t="s">
        <v>6</v>
      </c>
      <c r="D10" s="298">
        <v>1234481</v>
      </c>
      <c r="E10" s="298">
        <v>1203526</v>
      </c>
      <c r="F10" s="188"/>
      <c r="G10" s="193">
        <v>-2.507531505142647</v>
      </c>
      <c r="H10" s="327"/>
    </row>
    <row r="11" spans="1:8" ht="19" customHeight="1" x14ac:dyDescent="0.15">
      <c r="A11" s="332"/>
      <c r="B11" s="336"/>
      <c r="C11" s="186" t="s">
        <v>55</v>
      </c>
      <c r="D11" s="297">
        <v>599812</v>
      </c>
      <c r="E11" s="297">
        <v>582868</v>
      </c>
      <c r="F11" s="188"/>
      <c r="G11" s="189">
        <v>-2.8248851306742777</v>
      </c>
      <c r="H11" s="327"/>
    </row>
    <row r="12" spans="1:8" ht="19" customHeight="1" x14ac:dyDescent="0.15">
      <c r="A12" s="332"/>
      <c r="B12" s="336"/>
      <c r="C12" s="191" t="s">
        <v>7</v>
      </c>
      <c r="D12" s="298">
        <v>161410</v>
      </c>
      <c r="E12" s="298">
        <v>175549</v>
      </c>
      <c r="F12" s="188"/>
      <c r="G12" s="193">
        <v>8.7596803172046336</v>
      </c>
      <c r="H12" s="327"/>
    </row>
    <row r="13" spans="1:8" ht="19" customHeight="1" x14ac:dyDescent="0.15">
      <c r="A13" s="332"/>
      <c r="B13" s="336"/>
      <c r="C13" s="186" t="s">
        <v>8</v>
      </c>
      <c r="D13" s="297">
        <v>628483</v>
      </c>
      <c r="E13" s="297">
        <v>862876</v>
      </c>
      <c r="F13" s="188"/>
      <c r="G13" s="189">
        <v>37.295042188889752</v>
      </c>
      <c r="H13" s="327"/>
    </row>
    <row r="14" spans="1:8" ht="19" customHeight="1" x14ac:dyDescent="0.15">
      <c r="A14" s="332"/>
      <c r="B14" s="336"/>
      <c r="C14" s="191" t="s">
        <v>9</v>
      </c>
      <c r="D14" s="298">
        <v>1465</v>
      </c>
      <c r="E14" s="298">
        <v>4611</v>
      </c>
      <c r="F14" s="194"/>
      <c r="G14" s="193">
        <v>214.74402730375428</v>
      </c>
      <c r="H14" s="327"/>
    </row>
    <row r="15" spans="1:8" s="199" customFormat="1" ht="19" customHeight="1" x14ac:dyDescent="0.15">
      <c r="A15" s="337"/>
      <c r="B15" s="338" t="s">
        <v>215</v>
      </c>
      <c r="C15" s="338"/>
      <c r="D15" s="339">
        <v>6344391</v>
      </c>
      <c r="E15" s="339">
        <v>6221673</v>
      </c>
      <c r="F15" s="340"/>
      <c r="G15" s="341">
        <v>-1.9342754883802087</v>
      </c>
      <c r="H15" s="342"/>
    </row>
    <row r="16" spans="1:8" ht="19" customHeight="1" x14ac:dyDescent="0.15">
      <c r="A16" s="332"/>
      <c r="B16" s="336" t="s">
        <v>69</v>
      </c>
      <c r="C16" s="186" t="s">
        <v>3</v>
      </c>
      <c r="D16" s="297">
        <v>18489428</v>
      </c>
      <c r="E16" s="297">
        <v>17699006</v>
      </c>
      <c r="F16" s="188"/>
      <c r="G16" s="189">
        <v>-4.2749943373045403</v>
      </c>
      <c r="H16" s="327"/>
    </row>
    <row r="17" spans="1:8" ht="19" customHeight="1" x14ac:dyDescent="0.15">
      <c r="A17" s="332"/>
      <c r="B17" s="336"/>
      <c r="C17" s="191" t="s">
        <v>4</v>
      </c>
      <c r="D17" s="298">
        <v>4058561</v>
      </c>
      <c r="E17" s="298">
        <v>4191788</v>
      </c>
      <c r="F17" s="188"/>
      <c r="G17" s="193">
        <v>3.2826166712783178</v>
      </c>
      <c r="H17" s="327"/>
    </row>
    <row r="18" spans="1:8" ht="19" customHeight="1" x14ac:dyDescent="0.15">
      <c r="A18" s="332"/>
      <c r="B18" s="336"/>
      <c r="C18" s="186" t="s">
        <v>5</v>
      </c>
      <c r="D18" s="297">
        <v>3160890</v>
      </c>
      <c r="E18" s="297">
        <v>3526078</v>
      </c>
      <c r="F18" s="188"/>
      <c r="G18" s="189">
        <v>11.553328334741163</v>
      </c>
      <c r="H18" s="327"/>
    </row>
    <row r="19" spans="1:8" ht="19" customHeight="1" x14ac:dyDescent="0.15">
      <c r="A19" s="332"/>
      <c r="B19" s="336"/>
      <c r="C19" s="191" t="s">
        <v>6</v>
      </c>
      <c r="D19" s="298">
        <v>6308950</v>
      </c>
      <c r="E19" s="298">
        <v>6586069</v>
      </c>
      <c r="F19" s="188"/>
      <c r="G19" s="193">
        <v>4.3924741835012169</v>
      </c>
      <c r="H19" s="327"/>
    </row>
    <row r="20" spans="1:8" ht="19" customHeight="1" x14ac:dyDescent="0.15">
      <c r="A20" s="332"/>
      <c r="B20" s="336"/>
      <c r="C20" s="186" t="s">
        <v>55</v>
      </c>
      <c r="D20" s="297">
        <v>6062101</v>
      </c>
      <c r="E20" s="297">
        <v>5735539</v>
      </c>
      <c r="F20" s="188"/>
      <c r="G20" s="189">
        <v>-5.3869442294016547</v>
      </c>
      <c r="H20" s="327"/>
    </row>
    <row r="21" spans="1:8" ht="19" customHeight="1" x14ac:dyDescent="0.15">
      <c r="A21" s="332"/>
      <c r="B21" s="336"/>
      <c r="C21" s="191" t="s">
        <v>7</v>
      </c>
      <c r="D21" s="298">
        <v>3494951</v>
      </c>
      <c r="E21" s="298">
        <v>2587098</v>
      </c>
      <c r="F21" s="188"/>
      <c r="G21" s="193">
        <v>-25.976129565192757</v>
      </c>
      <c r="H21" s="327"/>
    </row>
    <row r="22" spans="1:8" ht="19" customHeight="1" x14ac:dyDescent="0.15">
      <c r="A22" s="332"/>
      <c r="B22" s="336"/>
      <c r="C22" s="186" t="s">
        <v>8</v>
      </c>
      <c r="D22" s="297">
        <v>7947761</v>
      </c>
      <c r="E22" s="297">
        <v>8478563</v>
      </c>
      <c r="F22" s="188"/>
      <c r="G22" s="189">
        <v>6.6786356560042499</v>
      </c>
      <c r="H22" s="327"/>
    </row>
    <row r="23" spans="1:8" ht="19" customHeight="1" x14ac:dyDescent="0.15">
      <c r="A23" s="332"/>
      <c r="B23" s="336"/>
      <c r="C23" s="191" t="s">
        <v>9</v>
      </c>
      <c r="D23" s="298">
        <v>158921</v>
      </c>
      <c r="E23" s="298">
        <v>261595</v>
      </c>
      <c r="F23" s="194"/>
      <c r="G23" s="193">
        <v>64.606943072344123</v>
      </c>
      <c r="H23" s="327"/>
    </row>
    <row r="24" spans="1:8" s="199" customFormat="1" ht="19" customHeight="1" x14ac:dyDescent="0.15">
      <c r="A24" s="337"/>
      <c r="B24" s="338" t="s">
        <v>216</v>
      </c>
      <c r="C24" s="338"/>
      <c r="D24" s="339">
        <v>49681563</v>
      </c>
      <c r="E24" s="339">
        <v>49065736</v>
      </c>
      <c r="F24" s="340"/>
      <c r="G24" s="341">
        <v>-1.2395483612301006</v>
      </c>
      <c r="H24" s="342"/>
    </row>
    <row r="25" spans="1:8" ht="19" customHeight="1" x14ac:dyDescent="0.15">
      <c r="A25" s="332"/>
      <c r="B25" s="336" t="s">
        <v>70</v>
      </c>
      <c r="C25" s="186" t="s">
        <v>3</v>
      </c>
      <c r="D25" s="297">
        <v>8808003</v>
      </c>
      <c r="E25" s="297">
        <v>7177373</v>
      </c>
      <c r="F25" s="188"/>
      <c r="G25" s="189">
        <v>-18.51305000690849</v>
      </c>
      <c r="H25" s="327"/>
    </row>
    <row r="26" spans="1:8" ht="19" customHeight="1" x14ac:dyDescent="0.15">
      <c r="A26" s="332"/>
      <c r="B26" s="336"/>
      <c r="C26" s="191" t="s">
        <v>4</v>
      </c>
      <c r="D26" s="298">
        <v>1605632</v>
      </c>
      <c r="E26" s="298">
        <v>1606986</v>
      </c>
      <c r="F26" s="188"/>
      <c r="G26" s="193">
        <v>8.4328164859693869E-2</v>
      </c>
      <c r="H26" s="327"/>
    </row>
    <row r="27" spans="1:8" ht="19" customHeight="1" x14ac:dyDescent="0.15">
      <c r="A27" s="332"/>
      <c r="B27" s="336"/>
      <c r="C27" s="186" t="s">
        <v>5</v>
      </c>
      <c r="D27" s="297">
        <v>1004720</v>
      </c>
      <c r="E27" s="297">
        <v>1093696</v>
      </c>
      <c r="F27" s="188"/>
      <c r="G27" s="189">
        <v>8.8558006210685569</v>
      </c>
      <c r="H27" s="327"/>
    </row>
    <row r="28" spans="1:8" ht="19" customHeight="1" x14ac:dyDescent="0.15">
      <c r="A28" s="332"/>
      <c r="B28" s="336"/>
      <c r="C28" s="191" t="s">
        <v>6</v>
      </c>
      <c r="D28" s="298">
        <v>3093263</v>
      </c>
      <c r="E28" s="298">
        <v>3178012</v>
      </c>
      <c r="F28" s="188"/>
      <c r="G28" s="193">
        <v>2.7397928983083562</v>
      </c>
      <c r="H28" s="327"/>
    </row>
    <row r="29" spans="1:8" ht="19" customHeight="1" x14ac:dyDescent="0.15">
      <c r="A29" s="332"/>
      <c r="B29" s="336"/>
      <c r="C29" s="186" t="s">
        <v>55</v>
      </c>
      <c r="D29" s="297">
        <v>2184666</v>
      </c>
      <c r="E29" s="297">
        <v>2165329</v>
      </c>
      <c r="F29" s="188"/>
      <c r="G29" s="189">
        <v>-0.88512385875003319</v>
      </c>
      <c r="H29" s="327"/>
    </row>
    <row r="30" spans="1:8" ht="19" customHeight="1" x14ac:dyDescent="0.15">
      <c r="A30" s="332"/>
      <c r="B30" s="336"/>
      <c r="C30" s="191" t="s">
        <v>7</v>
      </c>
      <c r="D30" s="298">
        <v>1118257</v>
      </c>
      <c r="E30" s="298">
        <v>1143228</v>
      </c>
      <c r="F30" s="188"/>
      <c r="G30" s="193">
        <v>2.2330287223777718</v>
      </c>
      <c r="H30" s="327"/>
    </row>
    <row r="31" spans="1:8" ht="19" customHeight="1" x14ac:dyDescent="0.15">
      <c r="A31" s="332"/>
      <c r="B31" s="336"/>
      <c r="C31" s="186" t="s">
        <v>8</v>
      </c>
      <c r="D31" s="297">
        <v>2219586</v>
      </c>
      <c r="E31" s="297">
        <v>2384650</v>
      </c>
      <c r="F31" s="188"/>
      <c r="G31" s="189">
        <v>7.4367021597721381</v>
      </c>
      <c r="H31" s="327"/>
    </row>
    <row r="32" spans="1:8" ht="19" customHeight="1" x14ac:dyDescent="0.15">
      <c r="A32" s="332"/>
      <c r="B32" s="336"/>
      <c r="C32" s="191" t="s">
        <v>9</v>
      </c>
      <c r="D32" s="298">
        <v>141595</v>
      </c>
      <c r="E32" s="298">
        <v>121421</v>
      </c>
      <c r="F32" s="194"/>
      <c r="G32" s="193">
        <v>-14.247678237225891</v>
      </c>
      <c r="H32" s="327"/>
    </row>
    <row r="33" spans="1:8" s="199" customFormat="1" ht="19" customHeight="1" x14ac:dyDescent="0.15">
      <c r="A33" s="337"/>
      <c r="B33" s="338" t="s">
        <v>217</v>
      </c>
      <c r="C33" s="338"/>
      <c r="D33" s="339">
        <v>20175722</v>
      </c>
      <c r="E33" s="339">
        <v>18870695</v>
      </c>
      <c r="F33" s="340"/>
      <c r="G33" s="341">
        <v>-6.468303835669424</v>
      </c>
      <c r="H33" s="342"/>
    </row>
    <row r="34" spans="1:8" ht="19" customHeight="1" x14ac:dyDescent="0.15">
      <c r="A34" s="332"/>
      <c r="B34" s="336" t="s">
        <v>71</v>
      </c>
      <c r="C34" s="186" t="s">
        <v>3</v>
      </c>
      <c r="D34" s="297">
        <v>228724</v>
      </c>
      <c r="E34" s="297">
        <v>201458</v>
      </c>
      <c r="F34" s="188"/>
      <c r="G34" s="189">
        <v>-11.920917787376926</v>
      </c>
      <c r="H34" s="327"/>
    </row>
    <row r="35" spans="1:8" ht="19" customHeight="1" x14ac:dyDescent="0.15">
      <c r="A35" s="332"/>
      <c r="B35" s="336"/>
      <c r="C35" s="191" t="s">
        <v>4</v>
      </c>
      <c r="D35" s="298">
        <v>32223</v>
      </c>
      <c r="E35" s="298">
        <v>39641</v>
      </c>
      <c r="F35" s="188"/>
      <c r="G35" s="193">
        <v>23.020823635291563</v>
      </c>
      <c r="H35" s="327"/>
    </row>
    <row r="36" spans="1:8" ht="19" customHeight="1" x14ac:dyDescent="0.15">
      <c r="A36" s="332"/>
      <c r="B36" s="336"/>
      <c r="C36" s="186" t="s">
        <v>5</v>
      </c>
      <c r="D36" s="297">
        <v>11472</v>
      </c>
      <c r="E36" s="297">
        <v>25318</v>
      </c>
      <c r="F36" s="188"/>
      <c r="G36" s="189">
        <v>120.69386331938634</v>
      </c>
      <c r="H36" s="327"/>
    </row>
    <row r="37" spans="1:8" ht="19" customHeight="1" x14ac:dyDescent="0.15">
      <c r="A37" s="332"/>
      <c r="B37" s="336"/>
      <c r="C37" s="191" t="s">
        <v>6</v>
      </c>
      <c r="D37" s="298">
        <v>16865</v>
      </c>
      <c r="E37" s="298">
        <v>24780</v>
      </c>
      <c r="F37" s="188"/>
      <c r="G37" s="193">
        <v>46.931514971835163</v>
      </c>
      <c r="H37" s="327"/>
    </row>
    <row r="38" spans="1:8" s="206" customFormat="1" ht="19" customHeight="1" x14ac:dyDescent="0.15">
      <c r="A38" s="332"/>
      <c r="B38" s="336"/>
      <c r="C38" s="186" t="s">
        <v>55</v>
      </c>
      <c r="D38" s="297">
        <v>39670</v>
      </c>
      <c r="E38" s="297">
        <v>45210</v>
      </c>
      <c r="F38" s="188"/>
      <c r="G38" s="189">
        <v>13.965213007310309</v>
      </c>
      <c r="H38" s="327"/>
    </row>
    <row r="39" spans="1:8" s="206" customFormat="1" ht="19" customHeight="1" x14ac:dyDescent="0.15">
      <c r="A39" s="332"/>
      <c r="B39" s="336"/>
      <c r="C39" s="191" t="s">
        <v>7</v>
      </c>
      <c r="D39" s="298">
        <v>0</v>
      </c>
      <c r="E39" s="298">
        <v>165</v>
      </c>
      <c r="F39" s="188"/>
      <c r="G39" s="193">
        <v>0</v>
      </c>
      <c r="H39" s="327"/>
    </row>
    <row r="40" spans="1:8" ht="19" customHeight="1" x14ac:dyDescent="0.15">
      <c r="A40" s="332"/>
      <c r="B40" s="336"/>
      <c r="C40" s="186" t="s">
        <v>8</v>
      </c>
      <c r="D40" s="297">
        <v>142712</v>
      </c>
      <c r="E40" s="297">
        <v>119317</v>
      </c>
      <c r="F40" s="188"/>
      <c r="G40" s="189">
        <v>-16.393155445933068</v>
      </c>
      <c r="H40" s="327"/>
    </row>
    <row r="41" spans="1:8" ht="19" customHeight="1" x14ac:dyDescent="0.15">
      <c r="A41" s="332"/>
      <c r="B41" s="336"/>
      <c r="C41" s="191" t="s">
        <v>9</v>
      </c>
      <c r="D41" s="298">
        <v>26698</v>
      </c>
      <c r="E41" s="298">
        <v>6697</v>
      </c>
      <c r="F41" s="194"/>
      <c r="G41" s="193">
        <v>-74.915724024271483</v>
      </c>
      <c r="H41" s="327"/>
    </row>
    <row r="42" spans="1:8" s="199" customFormat="1" ht="19" customHeight="1" x14ac:dyDescent="0.15">
      <c r="A42" s="337"/>
      <c r="B42" s="343" t="s">
        <v>218</v>
      </c>
      <c r="C42" s="343"/>
      <c r="D42" s="344">
        <v>498364</v>
      </c>
      <c r="E42" s="344">
        <v>462586</v>
      </c>
      <c r="F42" s="345"/>
      <c r="G42" s="346">
        <v>-7.1790899824224859</v>
      </c>
      <c r="H42" s="342"/>
    </row>
    <row r="43" spans="1:8" ht="19" customHeight="1" x14ac:dyDescent="0.15">
      <c r="A43" s="332"/>
      <c r="B43" s="210" t="s">
        <v>53</v>
      </c>
      <c r="C43" s="211"/>
      <c r="D43" s="347">
        <v>76700040</v>
      </c>
      <c r="E43" s="347">
        <v>74620690</v>
      </c>
      <c r="F43" s="212"/>
      <c r="G43" s="213">
        <v>-2.7110155353243623</v>
      </c>
      <c r="H43" s="327"/>
    </row>
    <row r="44" spans="1:8" ht="10" customHeight="1" x14ac:dyDescent="0.15">
      <c r="A44" s="348"/>
      <c r="B44" s="349"/>
      <c r="C44" s="349"/>
      <c r="D44" s="349"/>
      <c r="E44" s="349"/>
      <c r="F44" s="349"/>
      <c r="G44" s="350"/>
      <c r="H44" s="351"/>
    </row>
    <row r="45" spans="1:8" ht="12" x14ac:dyDescent="0.15"/>
    <row r="46" spans="1:8" ht="12" x14ac:dyDescent="0.15"/>
    <row r="47" spans="1:8" ht="18" customHeight="1" x14ac:dyDescent="0.25">
      <c r="A47" s="318"/>
      <c r="B47" s="319" t="s">
        <v>335</v>
      </c>
      <c r="C47" s="320" t="s" vm="3">
        <v>338</v>
      </c>
      <c r="D47" s="320"/>
      <c r="E47" s="320"/>
      <c r="F47" s="320"/>
      <c r="G47" s="393" t="s">
        <v>358</v>
      </c>
      <c r="H47" s="321"/>
    </row>
    <row r="48" spans="1:8" ht="10" customHeight="1" x14ac:dyDescent="0.15">
      <c r="A48" s="322"/>
      <c r="B48" s="323"/>
      <c r="C48" s="323"/>
      <c r="D48" s="324"/>
      <c r="E48" s="324"/>
      <c r="F48" s="325"/>
      <c r="G48" s="326"/>
      <c r="H48" s="327"/>
    </row>
    <row r="49" spans="1:8" ht="52" customHeight="1" x14ac:dyDescent="0.15">
      <c r="A49" s="322"/>
      <c r="B49" s="328"/>
      <c r="C49" s="328"/>
      <c r="D49" s="329" t="s">
        <v>355</v>
      </c>
      <c r="E49" s="329"/>
      <c r="F49" s="330"/>
      <c r="G49" s="331"/>
      <c r="H49" s="327"/>
    </row>
    <row r="50" spans="1:8" ht="19" customHeight="1" x14ac:dyDescent="0.15">
      <c r="A50" s="332"/>
      <c r="B50" s="333" t="s">
        <v>67</v>
      </c>
      <c r="C50" s="333" t="s">
        <v>206</v>
      </c>
      <c r="D50" s="329">
        <v>2006</v>
      </c>
      <c r="E50" s="329">
        <v>2007</v>
      </c>
      <c r="F50" s="334"/>
      <c r="G50" s="335"/>
      <c r="H50" s="327"/>
    </row>
    <row r="51" spans="1:8" ht="19" customHeight="1" x14ac:dyDescent="0.15">
      <c r="A51" s="332"/>
      <c r="B51" s="336" t="s">
        <v>73</v>
      </c>
      <c r="C51" s="186" t="s">
        <v>3</v>
      </c>
      <c r="D51" s="297">
        <v>9847594</v>
      </c>
      <c r="E51" s="297">
        <v>9451094</v>
      </c>
      <c r="F51" s="188"/>
      <c r="G51" s="189">
        <v>-4.0263642063228851</v>
      </c>
      <c r="H51" s="327"/>
    </row>
    <row r="52" spans="1:8" ht="19" customHeight="1" x14ac:dyDescent="0.15">
      <c r="A52" s="332"/>
      <c r="B52" s="336"/>
      <c r="C52" s="191" t="s">
        <v>4</v>
      </c>
      <c r="D52" s="298">
        <v>2010127</v>
      </c>
      <c r="E52" s="298">
        <v>2070967</v>
      </c>
      <c r="F52" s="188"/>
      <c r="G52" s="193">
        <v>3.0266744340034233</v>
      </c>
      <c r="H52" s="327"/>
    </row>
    <row r="53" spans="1:8" ht="19" customHeight="1" x14ac:dyDescent="0.15">
      <c r="A53" s="332"/>
      <c r="B53" s="336"/>
      <c r="C53" s="186" t="s">
        <v>5</v>
      </c>
      <c r="D53" s="297">
        <v>1389519</v>
      </c>
      <c r="E53" s="297">
        <v>1370096</v>
      </c>
      <c r="F53" s="188"/>
      <c r="G53" s="189">
        <v>-1.3978218361893577</v>
      </c>
      <c r="H53" s="327"/>
    </row>
    <row r="54" spans="1:8" ht="19" customHeight="1" x14ac:dyDescent="0.15">
      <c r="A54" s="332"/>
      <c r="B54" s="336"/>
      <c r="C54" s="191" t="s">
        <v>6</v>
      </c>
      <c r="D54" s="298">
        <v>3373361</v>
      </c>
      <c r="E54" s="298">
        <v>3203219</v>
      </c>
      <c r="F54" s="188"/>
      <c r="G54" s="193">
        <v>-5.0436938116021377</v>
      </c>
      <c r="H54" s="327"/>
    </row>
    <row r="55" spans="1:8" ht="19" customHeight="1" x14ac:dyDescent="0.15">
      <c r="A55" s="332"/>
      <c r="B55" s="336"/>
      <c r="C55" s="186" t="s">
        <v>55</v>
      </c>
      <c r="D55" s="297">
        <v>3464070</v>
      </c>
      <c r="E55" s="297">
        <v>3516019</v>
      </c>
      <c r="F55" s="188"/>
      <c r="G55" s="189">
        <v>1.4996521432880974</v>
      </c>
      <c r="H55" s="327"/>
    </row>
    <row r="56" spans="1:8" ht="19" customHeight="1" x14ac:dyDescent="0.15">
      <c r="A56" s="332"/>
      <c r="B56" s="336"/>
      <c r="C56" s="191" t="s">
        <v>7</v>
      </c>
      <c r="D56" s="298">
        <v>3371634</v>
      </c>
      <c r="E56" s="298">
        <v>3261184</v>
      </c>
      <c r="F56" s="188"/>
      <c r="G56" s="193">
        <v>-3.2758597166833652</v>
      </c>
      <c r="H56" s="327"/>
    </row>
    <row r="57" spans="1:8" ht="19" customHeight="1" x14ac:dyDescent="0.15">
      <c r="A57" s="332"/>
      <c r="B57" s="336"/>
      <c r="C57" s="186" t="s">
        <v>8</v>
      </c>
      <c r="D57" s="297">
        <v>3153386</v>
      </c>
      <c r="E57" s="297">
        <v>3812556</v>
      </c>
      <c r="F57" s="188"/>
      <c r="G57" s="189">
        <v>20.90356207581311</v>
      </c>
      <c r="H57" s="327"/>
    </row>
    <row r="58" spans="1:8" ht="19" customHeight="1" x14ac:dyDescent="0.15">
      <c r="A58" s="332"/>
      <c r="B58" s="336"/>
      <c r="C58" s="191" t="s">
        <v>9</v>
      </c>
      <c r="D58" s="298">
        <v>272068</v>
      </c>
      <c r="E58" s="298">
        <v>321736</v>
      </c>
      <c r="F58" s="194"/>
      <c r="G58" s="193">
        <v>18.255730185100781</v>
      </c>
      <c r="H58" s="327"/>
    </row>
    <row r="59" spans="1:8" ht="19" customHeight="1" x14ac:dyDescent="0.15">
      <c r="A59" s="337"/>
      <c r="B59" s="338" t="s">
        <v>219</v>
      </c>
      <c r="C59" s="338"/>
      <c r="D59" s="339">
        <v>26881759</v>
      </c>
      <c r="E59" s="339">
        <v>27006871</v>
      </c>
      <c r="F59" s="340"/>
      <c r="G59" s="341">
        <v>0.46541597222116304</v>
      </c>
      <c r="H59" s="342"/>
    </row>
    <row r="60" spans="1:8" ht="19" customHeight="1" x14ac:dyDescent="0.15">
      <c r="A60" s="332"/>
      <c r="B60" s="336" t="s">
        <v>74</v>
      </c>
      <c r="C60" s="186" t="s">
        <v>3</v>
      </c>
      <c r="D60" s="297">
        <v>2435374</v>
      </c>
      <c r="E60" s="297">
        <v>2289841</v>
      </c>
      <c r="F60" s="188"/>
      <c r="G60" s="189">
        <v>-5.9757967359428159</v>
      </c>
      <c r="H60" s="327"/>
    </row>
    <row r="61" spans="1:8" ht="19" customHeight="1" x14ac:dyDescent="0.15">
      <c r="A61" s="332"/>
      <c r="B61" s="336"/>
      <c r="C61" s="191" t="s">
        <v>4</v>
      </c>
      <c r="D61" s="298">
        <v>621815</v>
      </c>
      <c r="E61" s="298">
        <v>643566</v>
      </c>
      <c r="F61" s="188"/>
      <c r="G61" s="193">
        <v>3.4979857353071249</v>
      </c>
      <c r="H61" s="327"/>
    </row>
    <row r="62" spans="1:8" ht="19" customHeight="1" x14ac:dyDescent="0.15">
      <c r="A62" s="332"/>
      <c r="B62" s="336"/>
      <c r="C62" s="186" t="s">
        <v>5</v>
      </c>
      <c r="D62" s="297">
        <v>275991</v>
      </c>
      <c r="E62" s="297">
        <v>292560</v>
      </c>
      <c r="F62" s="188"/>
      <c r="G62" s="189">
        <v>6.0034566344554712</v>
      </c>
      <c r="H62" s="327"/>
    </row>
    <row r="63" spans="1:8" ht="19" customHeight="1" x14ac:dyDescent="0.15">
      <c r="A63" s="332"/>
      <c r="B63" s="336"/>
      <c r="C63" s="191" t="s">
        <v>6</v>
      </c>
      <c r="D63" s="298">
        <v>774395</v>
      </c>
      <c r="E63" s="298">
        <v>827754</v>
      </c>
      <c r="F63" s="188"/>
      <c r="G63" s="193">
        <v>6.8904112242460247</v>
      </c>
      <c r="H63" s="327"/>
    </row>
    <row r="64" spans="1:8" ht="19" customHeight="1" x14ac:dyDescent="0.15">
      <c r="A64" s="332"/>
      <c r="B64" s="336"/>
      <c r="C64" s="186" t="s">
        <v>55</v>
      </c>
      <c r="D64" s="297">
        <v>344595</v>
      </c>
      <c r="E64" s="297">
        <v>345411</v>
      </c>
      <c r="F64" s="188"/>
      <c r="G64" s="189">
        <v>0.23679972141209246</v>
      </c>
      <c r="H64" s="327"/>
    </row>
    <row r="65" spans="1:8" ht="19" customHeight="1" x14ac:dyDescent="0.15">
      <c r="A65" s="332"/>
      <c r="B65" s="336"/>
      <c r="C65" s="191" t="s">
        <v>7</v>
      </c>
      <c r="D65" s="298">
        <v>95908</v>
      </c>
      <c r="E65" s="298">
        <v>109350</v>
      </c>
      <c r="F65" s="188"/>
      <c r="G65" s="193">
        <v>14.015514868415565</v>
      </c>
      <c r="H65" s="327"/>
    </row>
    <row r="66" spans="1:8" ht="19" customHeight="1" x14ac:dyDescent="0.15">
      <c r="A66" s="332"/>
      <c r="B66" s="336"/>
      <c r="C66" s="186" t="s">
        <v>8</v>
      </c>
      <c r="D66" s="297">
        <v>445939</v>
      </c>
      <c r="E66" s="297">
        <v>402943</v>
      </c>
      <c r="F66" s="188"/>
      <c r="G66" s="189">
        <v>-9.6416774491578447</v>
      </c>
      <c r="H66" s="327"/>
    </row>
    <row r="67" spans="1:8" ht="19" customHeight="1" x14ac:dyDescent="0.15">
      <c r="A67" s="332"/>
      <c r="B67" s="336"/>
      <c r="C67" s="191" t="s">
        <v>9</v>
      </c>
      <c r="D67" s="298">
        <v>22004</v>
      </c>
      <c r="E67" s="298">
        <v>11876</v>
      </c>
      <c r="F67" s="194"/>
      <c r="G67" s="193">
        <v>-46.027994910016361</v>
      </c>
      <c r="H67" s="327"/>
    </row>
    <row r="68" spans="1:8" ht="19" customHeight="1" x14ac:dyDescent="0.15">
      <c r="A68" s="337"/>
      <c r="B68" s="338" t="s">
        <v>220</v>
      </c>
      <c r="C68" s="338"/>
      <c r="D68" s="339">
        <v>5016021</v>
      </c>
      <c r="E68" s="339">
        <v>4923301</v>
      </c>
      <c r="F68" s="340"/>
      <c r="G68" s="341">
        <v>-1.8484771096452746</v>
      </c>
      <c r="H68" s="342"/>
    </row>
    <row r="69" spans="1:8" ht="19" customHeight="1" x14ac:dyDescent="0.15">
      <c r="A69" s="332"/>
      <c r="B69" s="336" t="s">
        <v>75</v>
      </c>
      <c r="C69" s="186" t="s">
        <v>3</v>
      </c>
      <c r="D69" s="297">
        <v>1248584</v>
      </c>
      <c r="E69" s="297">
        <v>1135408</v>
      </c>
      <c r="F69" s="188"/>
      <c r="G69" s="189">
        <v>-9.0643480935203407</v>
      </c>
      <c r="H69" s="327"/>
    </row>
    <row r="70" spans="1:8" ht="19" customHeight="1" x14ac:dyDescent="0.15">
      <c r="A70" s="332"/>
      <c r="B70" s="336"/>
      <c r="C70" s="191" t="s">
        <v>4</v>
      </c>
      <c r="D70" s="298">
        <v>488139</v>
      </c>
      <c r="E70" s="298">
        <v>518313</v>
      </c>
      <c r="F70" s="188"/>
      <c r="G70" s="193">
        <v>6.1814360253944063</v>
      </c>
      <c r="H70" s="327"/>
    </row>
    <row r="71" spans="1:8" ht="19" customHeight="1" x14ac:dyDescent="0.15">
      <c r="A71" s="332"/>
      <c r="B71" s="336"/>
      <c r="C71" s="186" t="s">
        <v>5</v>
      </c>
      <c r="D71" s="297">
        <v>241138</v>
      </c>
      <c r="E71" s="297">
        <v>238104</v>
      </c>
      <c r="F71" s="188"/>
      <c r="G71" s="189">
        <v>-1.2582006983552987</v>
      </c>
      <c r="H71" s="327"/>
    </row>
    <row r="72" spans="1:8" ht="19" customHeight="1" x14ac:dyDescent="0.15">
      <c r="A72" s="332"/>
      <c r="B72" s="336"/>
      <c r="C72" s="191" t="s">
        <v>6</v>
      </c>
      <c r="D72" s="298">
        <v>578113</v>
      </c>
      <c r="E72" s="298">
        <v>614040</v>
      </c>
      <c r="F72" s="188"/>
      <c r="G72" s="193">
        <v>6.2145289934666756</v>
      </c>
      <c r="H72" s="327"/>
    </row>
    <row r="73" spans="1:8" ht="19" customHeight="1" x14ac:dyDescent="0.15">
      <c r="A73" s="332"/>
      <c r="B73" s="336"/>
      <c r="C73" s="186" t="s">
        <v>55</v>
      </c>
      <c r="D73" s="297">
        <v>303858</v>
      </c>
      <c r="E73" s="297">
        <v>287083</v>
      </c>
      <c r="F73" s="188"/>
      <c r="G73" s="189">
        <v>-5.5206708396685293</v>
      </c>
      <c r="H73" s="327"/>
    </row>
    <row r="74" spans="1:8" ht="19" customHeight="1" x14ac:dyDescent="0.15">
      <c r="A74" s="332"/>
      <c r="B74" s="336"/>
      <c r="C74" s="191" t="s">
        <v>7</v>
      </c>
      <c r="D74" s="298">
        <v>0</v>
      </c>
      <c r="E74" s="298">
        <v>0</v>
      </c>
      <c r="F74" s="188"/>
      <c r="G74" s="193">
        <v>0</v>
      </c>
      <c r="H74" s="327"/>
    </row>
    <row r="75" spans="1:8" ht="19" customHeight="1" x14ac:dyDescent="0.15">
      <c r="A75" s="332"/>
      <c r="B75" s="336"/>
      <c r="C75" s="186" t="s">
        <v>8</v>
      </c>
      <c r="D75" s="297">
        <v>358411</v>
      </c>
      <c r="E75" s="297">
        <v>326569</v>
      </c>
      <c r="F75" s="188"/>
      <c r="G75" s="189">
        <v>-8.8842139331661141</v>
      </c>
      <c r="H75" s="327"/>
    </row>
    <row r="76" spans="1:8" ht="19" customHeight="1" x14ac:dyDescent="0.15">
      <c r="A76" s="332"/>
      <c r="B76" s="336"/>
      <c r="C76" s="191" t="s">
        <v>9</v>
      </c>
      <c r="D76" s="298">
        <v>132909</v>
      </c>
      <c r="E76" s="298">
        <v>134282</v>
      </c>
      <c r="F76" s="194"/>
      <c r="G76" s="193">
        <v>1.033037642296609</v>
      </c>
      <c r="H76" s="327"/>
    </row>
    <row r="77" spans="1:8" ht="19" customHeight="1" x14ac:dyDescent="0.15">
      <c r="A77" s="337"/>
      <c r="B77" s="338" t="s">
        <v>221</v>
      </c>
      <c r="C77" s="338"/>
      <c r="D77" s="339">
        <v>3351152</v>
      </c>
      <c r="E77" s="339">
        <v>3253799</v>
      </c>
      <c r="F77" s="340"/>
      <c r="G77" s="341">
        <v>-2.9050607074820838</v>
      </c>
      <c r="H77" s="342"/>
    </row>
    <row r="78" spans="1:8" ht="19" customHeight="1" x14ac:dyDescent="0.15">
      <c r="A78" s="332"/>
      <c r="B78" s="336" t="s">
        <v>76</v>
      </c>
      <c r="C78" s="186" t="s">
        <v>3</v>
      </c>
      <c r="D78" s="297">
        <v>8055260</v>
      </c>
      <c r="E78" s="297">
        <v>7410065</v>
      </c>
      <c r="F78" s="188"/>
      <c r="G78" s="189">
        <v>-8.0096111112490469</v>
      </c>
      <c r="H78" s="327"/>
    </row>
    <row r="79" spans="1:8" ht="19" customHeight="1" x14ac:dyDescent="0.15">
      <c r="A79" s="332"/>
      <c r="B79" s="336"/>
      <c r="C79" s="191" t="s">
        <v>4</v>
      </c>
      <c r="D79" s="298">
        <v>2084333</v>
      </c>
      <c r="E79" s="298">
        <v>2073397</v>
      </c>
      <c r="F79" s="188"/>
      <c r="G79" s="193">
        <v>-0.52467623935330876</v>
      </c>
      <c r="H79" s="327"/>
    </row>
    <row r="80" spans="1:8" ht="19" customHeight="1" x14ac:dyDescent="0.15">
      <c r="A80" s="332"/>
      <c r="B80" s="336"/>
      <c r="C80" s="186" t="s">
        <v>5</v>
      </c>
      <c r="D80" s="297">
        <v>1300867</v>
      </c>
      <c r="E80" s="297">
        <v>1435593</v>
      </c>
      <c r="F80" s="188"/>
      <c r="G80" s="189">
        <v>10.356631385068575</v>
      </c>
      <c r="H80" s="327"/>
    </row>
    <row r="81" spans="1:8" ht="19" customHeight="1" x14ac:dyDescent="0.15">
      <c r="A81" s="332"/>
      <c r="B81" s="336"/>
      <c r="C81" s="191" t="s">
        <v>6</v>
      </c>
      <c r="D81" s="298">
        <v>1856145</v>
      </c>
      <c r="E81" s="298">
        <v>2040339</v>
      </c>
      <c r="F81" s="188"/>
      <c r="G81" s="193">
        <v>9.9234704185287246</v>
      </c>
      <c r="H81" s="327"/>
    </row>
    <row r="82" spans="1:8" ht="19" customHeight="1" x14ac:dyDescent="0.15">
      <c r="A82" s="332"/>
      <c r="B82" s="336"/>
      <c r="C82" s="186" t="s">
        <v>55</v>
      </c>
      <c r="D82" s="297">
        <v>1897338</v>
      </c>
      <c r="E82" s="297">
        <v>1929915</v>
      </c>
      <c r="F82" s="188"/>
      <c r="G82" s="189">
        <v>1.7169845330668547</v>
      </c>
      <c r="H82" s="327"/>
    </row>
    <row r="83" spans="1:8" ht="19" customHeight="1" x14ac:dyDescent="0.15">
      <c r="A83" s="332"/>
      <c r="B83" s="336"/>
      <c r="C83" s="191" t="s">
        <v>7</v>
      </c>
      <c r="D83" s="298">
        <v>4104386</v>
      </c>
      <c r="E83" s="298">
        <v>4584522</v>
      </c>
      <c r="F83" s="188"/>
      <c r="G83" s="193">
        <v>11.698120011129557</v>
      </c>
      <c r="H83" s="327"/>
    </row>
    <row r="84" spans="1:8" ht="19" customHeight="1" x14ac:dyDescent="0.15">
      <c r="A84" s="332"/>
      <c r="B84" s="336"/>
      <c r="C84" s="186" t="s">
        <v>8</v>
      </c>
      <c r="D84" s="297">
        <v>4852390</v>
      </c>
      <c r="E84" s="297">
        <v>3493573</v>
      </c>
      <c r="F84" s="188"/>
      <c r="G84" s="189">
        <v>-28.003045921700441</v>
      </c>
      <c r="H84" s="327"/>
    </row>
    <row r="85" spans="1:8" ht="19" customHeight="1" x14ac:dyDescent="0.15">
      <c r="A85" s="332"/>
      <c r="B85" s="336"/>
      <c r="C85" s="191" t="s">
        <v>9</v>
      </c>
      <c r="D85" s="298">
        <v>236717</v>
      </c>
      <c r="E85" s="298">
        <v>140455</v>
      </c>
      <c r="F85" s="194"/>
      <c r="G85" s="193">
        <v>-40.665435942496735</v>
      </c>
      <c r="H85" s="327"/>
    </row>
    <row r="86" spans="1:8" ht="19" customHeight="1" x14ac:dyDescent="0.15">
      <c r="A86" s="337"/>
      <c r="B86" s="343" t="s">
        <v>222</v>
      </c>
      <c r="C86" s="343"/>
      <c r="D86" s="344">
        <v>24387436</v>
      </c>
      <c r="E86" s="344">
        <v>23107859</v>
      </c>
      <c r="F86" s="345"/>
      <c r="G86" s="346">
        <v>-5.2468697406320208</v>
      </c>
      <c r="H86" s="342"/>
    </row>
    <row r="87" spans="1:8" ht="19" customHeight="1" x14ac:dyDescent="0.15">
      <c r="A87" s="332"/>
      <c r="B87" s="210" t="s">
        <v>53</v>
      </c>
      <c r="C87" s="211"/>
      <c r="D87" s="347">
        <v>59636368</v>
      </c>
      <c r="E87" s="347">
        <v>58291830</v>
      </c>
      <c r="F87" s="212"/>
      <c r="G87" s="213">
        <v>-2.2545605057638656</v>
      </c>
      <c r="H87" s="327"/>
    </row>
    <row r="88" spans="1:8" ht="10" customHeight="1" x14ac:dyDescent="0.15">
      <c r="A88" s="348"/>
      <c r="B88" s="349"/>
      <c r="C88" s="349"/>
      <c r="D88" s="349"/>
      <c r="E88" s="349"/>
      <c r="F88" s="349"/>
      <c r="G88" s="350"/>
      <c r="H88" s="351"/>
    </row>
    <row r="89" spans="1:8" ht="12" x14ac:dyDescent="0.15"/>
    <row r="90" spans="1:8" ht="12" x14ac:dyDescent="0.15"/>
    <row r="91" spans="1:8" ht="18" customHeight="1" x14ac:dyDescent="0.25">
      <c r="A91" s="318"/>
      <c r="B91" s="319" t="s">
        <v>335</v>
      </c>
      <c r="C91" s="320" t="s" vm="4">
        <v>339</v>
      </c>
      <c r="D91" s="320"/>
      <c r="E91" s="320"/>
      <c r="F91" s="320"/>
      <c r="G91" s="393" t="s">
        <v>359</v>
      </c>
      <c r="H91" s="321"/>
    </row>
    <row r="92" spans="1:8" ht="10" customHeight="1" x14ac:dyDescent="0.15">
      <c r="A92" s="322"/>
      <c r="B92" s="323"/>
      <c r="C92" s="323"/>
      <c r="D92" s="324"/>
      <c r="E92" s="324"/>
      <c r="F92" s="325"/>
      <c r="G92" s="326"/>
      <c r="H92" s="327"/>
    </row>
    <row r="93" spans="1:8" ht="52" customHeight="1" x14ac:dyDescent="0.15">
      <c r="A93" s="322"/>
      <c r="B93" s="328"/>
      <c r="C93" s="328"/>
      <c r="D93" s="329"/>
      <c r="E93" s="329"/>
      <c r="F93" s="330"/>
      <c r="G93" s="331"/>
      <c r="H93" s="327"/>
    </row>
    <row r="94" spans="1:8" ht="19" customHeight="1" x14ac:dyDescent="0.15">
      <c r="A94" s="332"/>
      <c r="B94" s="333" t="s">
        <v>67</v>
      </c>
      <c r="C94" s="333" t="s">
        <v>206</v>
      </c>
      <c r="D94" s="329">
        <v>2006</v>
      </c>
      <c r="E94" s="329">
        <v>2007</v>
      </c>
      <c r="F94" s="334"/>
      <c r="G94" s="335"/>
      <c r="H94" s="327"/>
    </row>
    <row r="95" spans="1:8" ht="19" customHeight="1" x14ac:dyDescent="0.15">
      <c r="A95" s="332"/>
      <c r="B95" s="336" t="s">
        <v>78</v>
      </c>
      <c r="C95" s="186" t="s">
        <v>3</v>
      </c>
      <c r="D95" s="297">
        <v>12651197</v>
      </c>
      <c r="E95" s="297">
        <v>11783133</v>
      </c>
      <c r="F95" s="188"/>
      <c r="G95" s="189">
        <v>-6.8615167402736672</v>
      </c>
      <c r="H95" s="327"/>
    </row>
    <row r="96" spans="1:8" ht="19" customHeight="1" x14ac:dyDescent="0.15">
      <c r="A96" s="332"/>
      <c r="B96" s="336"/>
      <c r="C96" s="191" t="s">
        <v>4</v>
      </c>
      <c r="D96" s="298">
        <v>3003935</v>
      </c>
      <c r="E96" s="298">
        <v>3076525</v>
      </c>
      <c r="F96" s="188"/>
      <c r="G96" s="193">
        <v>2.416497028064855</v>
      </c>
      <c r="H96" s="327"/>
    </row>
    <row r="97" spans="1:8" ht="19" customHeight="1" x14ac:dyDescent="0.15">
      <c r="A97" s="332"/>
      <c r="B97" s="336"/>
      <c r="C97" s="186" t="s">
        <v>5</v>
      </c>
      <c r="D97" s="297">
        <v>1589999</v>
      </c>
      <c r="E97" s="297">
        <v>1847582</v>
      </c>
      <c r="F97" s="188"/>
      <c r="G97" s="189">
        <v>16.200198868049604</v>
      </c>
      <c r="H97" s="327"/>
    </row>
    <row r="98" spans="1:8" ht="19" customHeight="1" x14ac:dyDescent="0.15">
      <c r="A98" s="332"/>
      <c r="B98" s="336"/>
      <c r="C98" s="191" t="s">
        <v>6</v>
      </c>
      <c r="D98" s="298">
        <v>2800578</v>
      </c>
      <c r="E98" s="298">
        <v>3238978</v>
      </c>
      <c r="F98" s="188"/>
      <c r="G98" s="193">
        <v>15.653911442566498</v>
      </c>
      <c r="H98" s="327"/>
    </row>
    <row r="99" spans="1:8" ht="19" customHeight="1" x14ac:dyDescent="0.15">
      <c r="A99" s="332"/>
      <c r="B99" s="336"/>
      <c r="C99" s="186" t="s">
        <v>55</v>
      </c>
      <c r="D99" s="297">
        <v>2390034</v>
      </c>
      <c r="E99" s="297">
        <v>2209996</v>
      </c>
      <c r="F99" s="188"/>
      <c r="G99" s="189">
        <v>-7.5328635492214762</v>
      </c>
      <c r="H99" s="327"/>
    </row>
    <row r="100" spans="1:8" ht="19" customHeight="1" x14ac:dyDescent="0.15">
      <c r="A100" s="332"/>
      <c r="B100" s="336"/>
      <c r="C100" s="191" t="s">
        <v>7</v>
      </c>
      <c r="D100" s="298">
        <v>2924738</v>
      </c>
      <c r="E100" s="298">
        <v>2586397</v>
      </c>
      <c r="F100" s="188"/>
      <c r="G100" s="193">
        <v>-11.568249874005808</v>
      </c>
      <c r="H100" s="327"/>
    </row>
    <row r="101" spans="1:8" ht="19" customHeight="1" x14ac:dyDescent="0.15">
      <c r="A101" s="332"/>
      <c r="B101" s="336"/>
      <c r="C101" s="186" t="s">
        <v>8</v>
      </c>
      <c r="D101" s="297">
        <v>3298960</v>
      </c>
      <c r="E101" s="297">
        <v>3252815</v>
      </c>
      <c r="F101" s="188"/>
      <c r="G101" s="189">
        <v>-1.3987741591289375</v>
      </c>
      <c r="H101" s="327"/>
    </row>
    <row r="102" spans="1:8" ht="19" customHeight="1" x14ac:dyDescent="0.15">
      <c r="A102" s="332"/>
      <c r="B102" s="336"/>
      <c r="C102" s="191" t="s">
        <v>9</v>
      </c>
      <c r="D102" s="298">
        <v>43498</v>
      </c>
      <c r="E102" s="298">
        <v>93212</v>
      </c>
      <c r="F102" s="194"/>
      <c r="G102" s="193">
        <v>114.29031219826197</v>
      </c>
      <c r="H102" s="327"/>
    </row>
    <row r="103" spans="1:8" ht="19" customHeight="1" x14ac:dyDescent="0.15">
      <c r="A103" s="337"/>
      <c r="B103" s="338" t="s">
        <v>223</v>
      </c>
      <c r="C103" s="338"/>
      <c r="D103" s="339">
        <v>28702939</v>
      </c>
      <c r="E103" s="339">
        <v>28088638</v>
      </c>
      <c r="F103" s="340"/>
      <c r="G103" s="341">
        <v>-2.1402024371093149</v>
      </c>
      <c r="H103" s="342"/>
    </row>
    <row r="104" spans="1:8" ht="19" customHeight="1" x14ac:dyDescent="0.15">
      <c r="A104" s="332"/>
      <c r="B104" s="336" t="s">
        <v>79</v>
      </c>
      <c r="C104" s="186" t="s">
        <v>3</v>
      </c>
      <c r="D104" s="297">
        <v>2869965</v>
      </c>
      <c r="E104" s="297">
        <v>2700195</v>
      </c>
      <c r="F104" s="188"/>
      <c r="G104" s="189">
        <v>-5.9154031495157602</v>
      </c>
      <c r="H104" s="327"/>
    </row>
    <row r="105" spans="1:8" ht="19" customHeight="1" x14ac:dyDescent="0.15">
      <c r="A105" s="332"/>
      <c r="B105" s="336"/>
      <c r="C105" s="191" t="s">
        <v>4</v>
      </c>
      <c r="D105" s="298">
        <v>618340</v>
      </c>
      <c r="E105" s="298">
        <v>656025</v>
      </c>
      <c r="F105" s="188"/>
      <c r="G105" s="193">
        <v>6.0945434550570878</v>
      </c>
      <c r="H105" s="327"/>
    </row>
    <row r="106" spans="1:8" ht="19" customHeight="1" x14ac:dyDescent="0.15">
      <c r="A106" s="332"/>
      <c r="B106" s="336"/>
      <c r="C106" s="186" t="s">
        <v>5</v>
      </c>
      <c r="D106" s="297">
        <v>319476</v>
      </c>
      <c r="E106" s="297">
        <v>340561</v>
      </c>
      <c r="F106" s="188"/>
      <c r="G106" s="189">
        <v>6.5998697867758453</v>
      </c>
      <c r="H106" s="327"/>
    </row>
    <row r="107" spans="1:8" ht="19" customHeight="1" x14ac:dyDescent="0.15">
      <c r="A107" s="332"/>
      <c r="B107" s="336"/>
      <c r="C107" s="191" t="s">
        <v>6</v>
      </c>
      <c r="D107" s="298">
        <v>796531</v>
      </c>
      <c r="E107" s="298">
        <v>826661</v>
      </c>
      <c r="F107" s="188"/>
      <c r="G107" s="193">
        <v>3.7826525270202915</v>
      </c>
      <c r="H107" s="327"/>
    </row>
    <row r="108" spans="1:8" ht="19" customHeight="1" x14ac:dyDescent="0.15">
      <c r="A108" s="332"/>
      <c r="B108" s="336"/>
      <c r="C108" s="186" t="s">
        <v>55</v>
      </c>
      <c r="D108" s="297">
        <v>1185015</v>
      </c>
      <c r="E108" s="297">
        <v>1187163</v>
      </c>
      <c r="F108" s="188"/>
      <c r="G108" s="189">
        <v>0.18126352830976825</v>
      </c>
      <c r="H108" s="327"/>
    </row>
    <row r="109" spans="1:8" ht="19" customHeight="1" x14ac:dyDescent="0.15">
      <c r="A109" s="332"/>
      <c r="B109" s="336"/>
      <c r="C109" s="191" t="s">
        <v>7</v>
      </c>
      <c r="D109" s="298">
        <v>118255</v>
      </c>
      <c r="E109" s="298">
        <v>98721</v>
      </c>
      <c r="F109" s="188"/>
      <c r="G109" s="193">
        <v>-16.518540442264598</v>
      </c>
      <c r="H109" s="327"/>
    </row>
    <row r="110" spans="1:8" ht="19" customHeight="1" x14ac:dyDescent="0.15">
      <c r="A110" s="332"/>
      <c r="B110" s="336"/>
      <c r="C110" s="186" t="s">
        <v>8</v>
      </c>
      <c r="D110" s="297">
        <v>303761</v>
      </c>
      <c r="E110" s="297">
        <v>278970</v>
      </c>
      <c r="F110" s="188"/>
      <c r="G110" s="189">
        <v>-8.1613505354538596</v>
      </c>
      <c r="H110" s="327"/>
    </row>
    <row r="111" spans="1:8" ht="19" customHeight="1" x14ac:dyDescent="0.15">
      <c r="A111" s="332"/>
      <c r="B111" s="336"/>
      <c r="C111" s="191" t="s">
        <v>9</v>
      </c>
      <c r="D111" s="298">
        <v>120503</v>
      </c>
      <c r="E111" s="298">
        <v>99430</v>
      </c>
      <c r="F111" s="194"/>
      <c r="G111" s="193">
        <v>-17.48753143075276</v>
      </c>
      <c r="H111" s="327"/>
    </row>
    <row r="112" spans="1:8" ht="19" customHeight="1" x14ac:dyDescent="0.15">
      <c r="A112" s="337"/>
      <c r="B112" s="338" t="s">
        <v>224</v>
      </c>
      <c r="C112" s="338"/>
      <c r="D112" s="339">
        <v>6331846</v>
      </c>
      <c r="E112" s="339">
        <v>6187726</v>
      </c>
      <c r="F112" s="340"/>
      <c r="G112" s="341">
        <v>-2.2761134746486253</v>
      </c>
      <c r="H112" s="342"/>
    </row>
    <row r="113" spans="1:8" ht="19" customHeight="1" x14ac:dyDescent="0.15">
      <c r="A113" s="332"/>
      <c r="B113" s="336" t="s">
        <v>80</v>
      </c>
      <c r="C113" s="186" t="s">
        <v>3</v>
      </c>
      <c r="D113" s="297">
        <v>6692912</v>
      </c>
      <c r="E113" s="297">
        <v>6540085</v>
      </c>
      <c r="F113" s="188"/>
      <c r="G113" s="189">
        <v>-2.2834156492719462</v>
      </c>
      <c r="H113" s="327"/>
    </row>
    <row r="114" spans="1:8" ht="19" customHeight="1" x14ac:dyDescent="0.15">
      <c r="A114" s="332"/>
      <c r="B114" s="336"/>
      <c r="C114" s="191" t="s">
        <v>4</v>
      </c>
      <c r="D114" s="298">
        <v>1848498</v>
      </c>
      <c r="E114" s="298">
        <v>1751075</v>
      </c>
      <c r="F114" s="188"/>
      <c r="G114" s="193">
        <v>-5.270387092655767</v>
      </c>
      <c r="H114" s="327"/>
    </row>
    <row r="115" spans="1:8" ht="19" customHeight="1" x14ac:dyDescent="0.15">
      <c r="A115" s="332"/>
      <c r="B115" s="336"/>
      <c r="C115" s="186" t="s">
        <v>5</v>
      </c>
      <c r="D115" s="297">
        <v>1202194</v>
      </c>
      <c r="E115" s="297">
        <v>1230564</v>
      </c>
      <c r="F115" s="188"/>
      <c r="G115" s="189">
        <v>2.3598520704645005</v>
      </c>
      <c r="H115" s="327"/>
    </row>
    <row r="116" spans="1:8" ht="19" customHeight="1" x14ac:dyDescent="0.15">
      <c r="A116" s="332"/>
      <c r="B116" s="336"/>
      <c r="C116" s="191" t="s">
        <v>6</v>
      </c>
      <c r="D116" s="298">
        <v>3394621</v>
      </c>
      <c r="E116" s="298">
        <v>3033720</v>
      </c>
      <c r="F116" s="188"/>
      <c r="G116" s="193">
        <v>-10.631555039575847</v>
      </c>
      <c r="H116" s="327"/>
    </row>
    <row r="117" spans="1:8" ht="19" customHeight="1" x14ac:dyDescent="0.15">
      <c r="A117" s="332"/>
      <c r="B117" s="336"/>
      <c r="C117" s="186" t="s">
        <v>55</v>
      </c>
      <c r="D117" s="297">
        <v>2245621</v>
      </c>
      <c r="E117" s="297">
        <v>2250324</v>
      </c>
      <c r="F117" s="188"/>
      <c r="G117" s="189">
        <v>0.20942981919032641</v>
      </c>
      <c r="H117" s="327"/>
    </row>
    <row r="118" spans="1:8" ht="19" customHeight="1" x14ac:dyDescent="0.15">
      <c r="A118" s="332"/>
      <c r="B118" s="336"/>
      <c r="C118" s="191" t="s">
        <v>7</v>
      </c>
      <c r="D118" s="298">
        <v>723546</v>
      </c>
      <c r="E118" s="298">
        <v>842566</v>
      </c>
      <c r="F118" s="188"/>
      <c r="G118" s="193">
        <v>16.449541563356025</v>
      </c>
      <c r="H118" s="327"/>
    </row>
    <row r="119" spans="1:8" ht="19" customHeight="1" x14ac:dyDescent="0.15">
      <c r="A119" s="332"/>
      <c r="B119" s="336"/>
      <c r="C119" s="186" t="s">
        <v>8</v>
      </c>
      <c r="D119" s="297">
        <v>2106762</v>
      </c>
      <c r="E119" s="297">
        <v>2017467</v>
      </c>
      <c r="F119" s="188"/>
      <c r="G119" s="189">
        <v>-4.2384949035534154</v>
      </c>
      <c r="H119" s="327"/>
    </row>
    <row r="120" spans="1:8" ht="19" customHeight="1" x14ac:dyDescent="0.15">
      <c r="A120" s="332"/>
      <c r="B120" s="336"/>
      <c r="C120" s="191" t="s">
        <v>9</v>
      </c>
      <c r="D120" s="298">
        <v>442513</v>
      </c>
      <c r="E120" s="298">
        <v>559143</v>
      </c>
      <c r="F120" s="194"/>
      <c r="G120" s="193">
        <v>26.356287837871427</v>
      </c>
      <c r="H120" s="327"/>
    </row>
    <row r="121" spans="1:8" ht="19" customHeight="1" x14ac:dyDescent="0.15">
      <c r="A121" s="337"/>
      <c r="B121" s="338" t="s">
        <v>225</v>
      </c>
      <c r="C121" s="338"/>
      <c r="D121" s="339">
        <v>18656667</v>
      </c>
      <c r="E121" s="339">
        <v>18224944</v>
      </c>
      <c r="F121" s="340"/>
      <c r="G121" s="341">
        <v>-2.3140414094328854</v>
      </c>
      <c r="H121" s="342"/>
    </row>
    <row r="122" spans="1:8" ht="19" customHeight="1" x14ac:dyDescent="0.15">
      <c r="A122" s="332"/>
      <c r="B122" s="336" t="s">
        <v>81</v>
      </c>
      <c r="C122" s="186" t="s">
        <v>3</v>
      </c>
      <c r="D122" s="297">
        <v>1476107</v>
      </c>
      <c r="E122" s="297">
        <v>1383974</v>
      </c>
      <c r="F122" s="188"/>
      <c r="G122" s="189">
        <v>-6.2416206955186855</v>
      </c>
      <c r="H122" s="327"/>
    </row>
    <row r="123" spans="1:8" ht="19" customHeight="1" x14ac:dyDescent="0.15">
      <c r="A123" s="332"/>
      <c r="B123" s="336"/>
      <c r="C123" s="191" t="s">
        <v>4</v>
      </c>
      <c r="D123" s="298">
        <v>285404</v>
      </c>
      <c r="E123" s="298">
        <v>299578</v>
      </c>
      <c r="F123" s="188"/>
      <c r="G123" s="193">
        <v>4.9662933946265646</v>
      </c>
      <c r="H123" s="327"/>
    </row>
    <row r="124" spans="1:8" ht="19" customHeight="1" x14ac:dyDescent="0.15">
      <c r="A124" s="332"/>
      <c r="B124" s="336"/>
      <c r="C124" s="186" t="s">
        <v>5</v>
      </c>
      <c r="D124" s="297">
        <v>189920</v>
      </c>
      <c r="E124" s="297">
        <v>196391</v>
      </c>
      <c r="F124" s="188"/>
      <c r="G124" s="189">
        <v>3.4072240943555183</v>
      </c>
      <c r="H124" s="327"/>
    </row>
    <row r="125" spans="1:8" ht="19" customHeight="1" x14ac:dyDescent="0.15">
      <c r="A125" s="332"/>
      <c r="B125" s="336"/>
      <c r="C125" s="191" t="s">
        <v>6</v>
      </c>
      <c r="D125" s="298">
        <v>544572</v>
      </c>
      <c r="E125" s="298">
        <v>469988</v>
      </c>
      <c r="F125" s="188"/>
      <c r="G125" s="193">
        <v>-13.695893288674407</v>
      </c>
      <c r="H125" s="327"/>
    </row>
    <row r="126" spans="1:8" ht="19" customHeight="1" x14ac:dyDescent="0.15">
      <c r="A126" s="332"/>
      <c r="B126" s="336"/>
      <c r="C126" s="186" t="s">
        <v>55</v>
      </c>
      <c r="D126" s="297">
        <v>510763</v>
      </c>
      <c r="E126" s="297">
        <v>480633</v>
      </c>
      <c r="F126" s="188"/>
      <c r="G126" s="189">
        <v>-5.8990177440417568</v>
      </c>
      <c r="H126" s="327"/>
    </row>
    <row r="127" spans="1:8" ht="19" customHeight="1" x14ac:dyDescent="0.15">
      <c r="A127" s="332"/>
      <c r="B127" s="336"/>
      <c r="C127" s="191" t="s">
        <v>7</v>
      </c>
      <c r="D127" s="298">
        <v>130895</v>
      </c>
      <c r="E127" s="298">
        <v>145252</v>
      </c>
      <c r="F127" s="188"/>
      <c r="G127" s="193">
        <v>10.968333396997593</v>
      </c>
      <c r="H127" s="327"/>
    </row>
    <row r="128" spans="1:8" ht="19" customHeight="1" x14ac:dyDescent="0.15">
      <c r="A128" s="332"/>
      <c r="B128" s="336"/>
      <c r="C128" s="186" t="s">
        <v>8</v>
      </c>
      <c r="D128" s="297">
        <v>311950</v>
      </c>
      <c r="E128" s="297">
        <v>425863</v>
      </c>
      <c r="F128" s="188"/>
      <c r="G128" s="189">
        <v>36.516428914890206</v>
      </c>
      <c r="H128" s="327"/>
    </row>
    <row r="129" spans="1:8" ht="19" customHeight="1" x14ac:dyDescent="0.15">
      <c r="A129" s="332"/>
      <c r="B129" s="336"/>
      <c r="C129" s="191" t="s">
        <v>9</v>
      </c>
      <c r="D129" s="298">
        <v>34810</v>
      </c>
      <c r="E129" s="298">
        <v>33921</v>
      </c>
      <c r="F129" s="194"/>
      <c r="G129" s="193">
        <v>-2.5538638322321172</v>
      </c>
      <c r="H129" s="327"/>
    </row>
    <row r="130" spans="1:8" ht="19" customHeight="1" x14ac:dyDescent="0.15">
      <c r="A130" s="337"/>
      <c r="B130" s="343" t="s">
        <v>226</v>
      </c>
      <c r="C130" s="343"/>
      <c r="D130" s="344">
        <v>3484421</v>
      </c>
      <c r="E130" s="344">
        <v>3435600</v>
      </c>
      <c r="F130" s="345"/>
      <c r="G130" s="346">
        <v>-1.4011223098471741</v>
      </c>
      <c r="H130" s="342"/>
    </row>
    <row r="131" spans="1:8" ht="19" customHeight="1" x14ac:dyDescent="0.15">
      <c r="A131" s="332"/>
      <c r="B131" s="210" t="s">
        <v>53</v>
      </c>
      <c r="C131" s="211"/>
      <c r="D131" s="347">
        <v>57175873</v>
      </c>
      <c r="E131" s="347">
        <v>55936908</v>
      </c>
      <c r="F131" s="212"/>
      <c r="G131" s="213">
        <v>-2.1669367427061412</v>
      </c>
      <c r="H131" s="327"/>
    </row>
    <row r="132" spans="1:8" ht="10" customHeight="1" x14ac:dyDescent="0.15">
      <c r="A132" s="348"/>
      <c r="B132" s="349"/>
      <c r="C132" s="349"/>
      <c r="D132" s="349"/>
      <c r="E132" s="349"/>
      <c r="F132" s="349"/>
      <c r="G132" s="350"/>
      <c r="H132" s="351"/>
    </row>
    <row r="135" spans="1:8" ht="18" customHeight="1" x14ac:dyDescent="0.25">
      <c r="A135" s="318"/>
      <c r="B135" s="319" t="s">
        <v>335</v>
      </c>
      <c r="C135" s="320" t="s" vm="5">
        <v>340</v>
      </c>
      <c r="D135" s="320"/>
      <c r="E135" s="320"/>
      <c r="F135" s="320"/>
      <c r="G135" s="393" t="s">
        <v>360</v>
      </c>
      <c r="H135" s="321"/>
    </row>
    <row r="136" spans="1:8" ht="10" customHeight="1" x14ac:dyDescent="0.15">
      <c r="A136" s="322"/>
      <c r="B136" s="323"/>
      <c r="C136" s="323"/>
      <c r="D136" s="324"/>
      <c r="E136" s="324"/>
      <c r="F136" s="325"/>
      <c r="G136" s="326"/>
      <c r="H136" s="327"/>
    </row>
    <row r="137" spans="1:8" ht="52" customHeight="1" x14ac:dyDescent="0.15">
      <c r="A137" s="322"/>
      <c r="B137" s="328"/>
      <c r="C137" s="328"/>
      <c r="D137" s="329"/>
      <c r="E137" s="329"/>
      <c r="F137" s="330"/>
      <c r="G137" s="331"/>
      <c r="H137" s="327"/>
    </row>
    <row r="138" spans="1:8" ht="19" customHeight="1" x14ac:dyDescent="0.15">
      <c r="A138" s="332"/>
      <c r="B138" s="333" t="s">
        <v>67</v>
      </c>
      <c r="C138" s="333" t="s">
        <v>206</v>
      </c>
      <c r="D138" s="329">
        <v>2006</v>
      </c>
      <c r="E138" s="329">
        <v>2007</v>
      </c>
      <c r="F138" s="334"/>
      <c r="G138" s="335"/>
      <c r="H138" s="327"/>
    </row>
    <row r="139" spans="1:8" ht="16" customHeight="1" x14ac:dyDescent="0.15">
      <c r="A139" s="332"/>
      <c r="B139" s="336" t="s">
        <v>204</v>
      </c>
      <c r="C139" s="186" t="s">
        <v>3</v>
      </c>
      <c r="D139" s="297">
        <v>2166944</v>
      </c>
      <c r="E139" s="297">
        <v>2029174</v>
      </c>
      <c r="F139" s="188"/>
      <c r="G139" s="189">
        <v>-6.3578015860123749</v>
      </c>
      <c r="H139" s="327"/>
    </row>
    <row r="140" spans="1:8" ht="16" customHeight="1" x14ac:dyDescent="0.15">
      <c r="A140" s="332"/>
      <c r="B140" s="336"/>
      <c r="C140" s="191" t="s">
        <v>4</v>
      </c>
      <c r="D140" s="298">
        <v>285948</v>
      </c>
      <c r="E140" s="298">
        <v>304326</v>
      </c>
      <c r="F140" s="188"/>
      <c r="G140" s="193">
        <v>6.4270426790885056</v>
      </c>
      <c r="H140" s="327"/>
    </row>
    <row r="141" spans="1:8" ht="16" customHeight="1" x14ac:dyDescent="0.15">
      <c r="A141" s="332"/>
      <c r="B141" s="336"/>
      <c r="C141" s="186" t="s">
        <v>5</v>
      </c>
      <c r="D141" s="297">
        <v>180645</v>
      </c>
      <c r="E141" s="297">
        <v>205904</v>
      </c>
      <c r="F141" s="188"/>
      <c r="G141" s="189">
        <v>13.982673198815357</v>
      </c>
      <c r="H141" s="327"/>
    </row>
    <row r="142" spans="1:8" ht="16" customHeight="1" x14ac:dyDescent="0.15">
      <c r="A142" s="332"/>
      <c r="B142" s="336"/>
      <c r="C142" s="191" t="s">
        <v>6</v>
      </c>
      <c r="D142" s="298">
        <v>477137</v>
      </c>
      <c r="E142" s="298">
        <v>365584</v>
      </c>
      <c r="F142" s="188"/>
      <c r="G142" s="193">
        <v>-23.379658253289936</v>
      </c>
      <c r="H142" s="327"/>
    </row>
    <row r="143" spans="1:8" ht="16" customHeight="1" x14ac:dyDescent="0.15">
      <c r="A143" s="332"/>
      <c r="B143" s="336"/>
      <c r="C143" s="186" t="s">
        <v>55</v>
      </c>
      <c r="D143" s="297">
        <v>330604</v>
      </c>
      <c r="E143" s="297">
        <v>322969</v>
      </c>
      <c r="F143" s="188"/>
      <c r="G143" s="189">
        <v>-2.3094094445318269</v>
      </c>
      <c r="H143" s="327"/>
    </row>
    <row r="144" spans="1:8" ht="16" customHeight="1" x14ac:dyDescent="0.15">
      <c r="A144" s="332"/>
      <c r="B144" s="336"/>
      <c r="C144" s="191" t="s">
        <v>7</v>
      </c>
      <c r="D144" s="298">
        <v>236857</v>
      </c>
      <c r="E144" s="298">
        <v>326393</v>
      </c>
      <c r="F144" s="188"/>
      <c r="G144" s="193">
        <v>37.80171158124945</v>
      </c>
      <c r="H144" s="327"/>
    </row>
    <row r="145" spans="1:8" ht="16" customHeight="1" x14ac:dyDescent="0.15">
      <c r="A145" s="332"/>
      <c r="B145" s="336"/>
      <c r="C145" s="186" t="s">
        <v>8</v>
      </c>
      <c r="D145" s="297">
        <v>97218</v>
      </c>
      <c r="E145" s="297">
        <v>114941</v>
      </c>
      <c r="F145" s="188"/>
      <c r="G145" s="189">
        <v>18.230163138513443</v>
      </c>
      <c r="H145" s="327"/>
    </row>
    <row r="146" spans="1:8" ht="16" customHeight="1" x14ac:dyDescent="0.15">
      <c r="A146" s="332"/>
      <c r="B146" s="336"/>
      <c r="C146" s="191" t="s">
        <v>9</v>
      </c>
      <c r="D146" s="298">
        <v>3781</v>
      </c>
      <c r="E146" s="298">
        <v>5931</v>
      </c>
      <c r="F146" s="194"/>
      <c r="G146" s="193">
        <v>56.863263686855326</v>
      </c>
      <c r="H146" s="327"/>
    </row>
    <row r="147" spans="1:8" ht="16" customHeight="1" x14ac:dyDescent="0.15">
      <c r="A147" s="337"/>
      <c r="B147" s="338" t="s">
        <v>341</v>
      </c>
      <c r="C147" s="338"/>
      <c r="D147" s="339">
        <v>3779134</v>
      </c>
      <c r="E147" s="339">
        <v>3675222</v>
      </c>
      <c r="F147" s="340"/>
      <c r="G147" s="341">
        <v>-2.7496246494567274</v>
      </c>
      <c r="H147" s="342"/>
    </row>
    <row r="148" spans="1:8" ht="16" customHeight="1" x14ac:dyDescent="0.15">
      <c r="A148" s="332"/>
      <c r="B148" s="336" t="s">
        <v>84</v>
      </c>
      <c r="C148" s="186" t="s">
        <v>3</v>
      </c>
      <c r="D148" s="297">
        <v>422468</v>
      </c>
      <c r="E148" s="297">
        <v>410093</v>
      </c>
      <c r="F148" s="188"/>
      <c r="G148" s="189">
        <v>-2.9292159406156206</v>
      </c>
      <c r="H148" s="327"/>
    </row>
    <row r="149" spans="1:8" ht="16" customHeight="1" x14ac:dyDescent="0.15">
      <c r="A149" s="332"/>
      <c r="B149" s="336"/>
      <c r="C149" s="191" t="s">
        <v>4</v>
      </c>
      <c r="D149" s="298">
        <v>115054</v>
      </c>
      <c r="E149" s="298">
        <v>85735</v>
      </c>
      <c r="F149" s="188"/>
      <c r="G149" s="193">
        <v>-25.48281676430198</v>
      </c>
      <c r="H149" s="327"/>
    </row>
    <row r="150" spans="1:8" ht="16" customHeight="1" x14ac:dyDescent="0.15">
      <c r="A150" s="332"/>
      <c r="B150" s="336"/>
      <c r="C150" s="186" t="s">
        <v>5</v>
      </c>
      <c r="D150" s="297">
        <v>32043</v>
      </c>
      <c r="E150" s="297">
        <v>31253</v>
      </c>
      <c r="F150" s="188"/>
      <c r="G150" s="189">
        <v>-2.4654370689386136</v>
      </c>
      <c r="H150" s="327"/>
    </row>
    <row r="151" spans="1:8" ht="16" customHeight="1" x14ac:dyDescent="0.15">
      <c r="A151" s="332"/>
      <c r="B151" s="336"/>
      <c r="C151" s="191" t="s">
        <v>6</v>
      </c>
      <c r="D151" s="298">
        <v>127827</v>
      </c>
      <c r="E151" s="298">
        <v>132231</v>
      </c>
      <c r="F151" s="188"/>
      <c r="G151" s="193">
        <v>3.4452815132953134</v>
      </c>
      <c r="H151" s="327"/>
    </row>
    <row r="152" spans="1:8" ht="16" customHeight="1" x14ac:dyDescent="0.15">
      <c r="A152" s="332"/>
      <c r="B152" s="336"/>
      <c r="C152" s="186" t="s">
        <v>55</v>
      </c>
      <c r="D152" s="297">
        <v>46821</v>
      </c>
      <c r="E152" s="297">
        <v>39498</v>
      </c>
      <c r="F152" s="188"/>
      <c r="G152" s="189">
        <v>-15.640417761260972</v>
      </c>
      <c r="H152" s="327"/>
    </row>
    <row r="153" spans="1:8" ht="16" customHeight="1" x14ac:dyDescent="0.15">
      <c r="A153" s="332"/>
      <c r="B153" s="336"/>
      <c r="C153" s="191" t="s">
        <v>7</v>
      </c>
      <c r="D153" s="298">
        <v>101291</v>
      </c>
      <c r="E153" s="298">
        <v>67303</v>
      </c>
      <c r="F153" s="188"/>
      <c r="G153" s="193">
        <v>-33.554807436001219</v>
      </c>
      <c r="H153" s="327"/>
    </row>
    <row r="154" spans="1:8" ht="16" customHeight="1" x14ac:dyDescent="0.15">
      <c r="A154" s="332"/>
      <c r="B154" s="336"/>
      <c r="C154" s="186" t="s">
        <v>8</v>
      </c>
      <c r="D154" s="297">
        <v>28729</v>
      </c>
      <c r="E154" s="297">
        <v>33240</v>
      </c>
      <c r="F154" s="188"/>
      <c r="G154" s="189">
        <v>15.70190399944307</v>
      </c>
      <c r="H154" s="327"/>
    </row>
    <row r="155" spans="1:8" ht="16" customHeight="1" x14ac:dyDescent="0.15">
      <c r="A155" s="332"/>
      <c r="B155" s="336"/>
      <c r="C155" s="191" t="s">
        <v>9</v>
      </c>
      <c r="D155" s="298">
        <v>8138</v>
      </c>
      <c r="E155" s="298">
        <v>8037</v>
      </c>
      <c r="F155" s="194"/>
      <c r="G155" s="193">
        <v>-1.2410911771934137</v>
      </c>
      <c r="H155" s="327"/>
    </row>
    <row r="156" spans="1:8" ht="16" customHeight="1" x14ac:dyDescent="0.15">
      <c r="A156" s="337"/>
      <c r="B156" s="338" t="s">
        <v>227</v>
      </c>
      <c r="C156" s="338"/>
      <c r="D156" s="339">
        <v>882371</v>
      </c>
      <c r="E156" s="339">
        <v>807390</v>
      </c>
      <c r="F156" s="340"/>
      <c r="G156" s="341">
        <v>-8.497672747631098</v>
      </c>
      <c r="H156" s="342"/>
    </row>
    <row r="157" spans="1:8" ht="16" customHeight="1" x14ac:dyDescent="0.15">
      <c r="A157" s="332"/>
      <c r="B157" s="336" t="s">
        <v>85</v>
      </c>
      <c r="C157" s="186" t="s">
        <v>3</v>
      </c>
      <c r="D157" s="297">
        <v>1118943</v>
      </c>
      <c r="E157" s="297">
        <v>946883</v>
      </c>
      <c r="F157" s="188"/>
      <c r="G157" s="189">
        <v>-15.377012055127025</v>
      </c>
      <c r="H157" s="327"/>
    </row>
    <row r="158" spans="1:8" ht="16" customHeight="1" x14ac:dyDescent="0.15">
      <c r="A158" s="332"/>
      <c r="B158" s="336"/>
      <c r="C158" s="191" t="s">
        <v>4</v>
      </c>
      <c r="D158" s="298">
        <v>258292</v>
      </c>
      <c r="E158" s="298">
        <v>268214</v>
      </c>
      <c r="F158" s="188"/>
      <c r="G158" s="193">
        <v>3.8413888157589087</v>
      </c>
      <c r="H158" s="327"/>
    </row>
    <row r="159" spans="1:8" ht="16" customHeight="1" x14ac:dyDescent="0.15">
      <c r="A159" s="332"/>
      <c r="B159" s="336"/>
      <c r="C159" s="186" t="s">
        <v>5</v>
      </c>
      <c r="D159" s="297">
        <v>137118</v>
      </c>
      <c r="E159" s="297">
        <v>144194</v>
      </c>
      <c r="F159" s="188"/>
      <c r="G159" s="189">
        <v>5.1605186773436023</v>
      </c>
      <c r="H159" s="327"/>
    </row>
    <row r="160" spans="1:8" ht="16" customHeight="1" x14ac:dyDescent="0.15">
      <c r="A160" s="332"/>
      <c r="B160" s="336"/>
      <c r="C160" s="191" t="s">
        <v>6</v>
      </c>
      <c r="D160" s="298">
        <v>467528</v>
      </c>
      <c r="E160" s="298">
        <v>492612</v>
      </c>
      <c r="F160" s="188"/>
      <c r="G160" s="193">
        <v>5.3652401567392749</v>
      </c>
      <c r="H160" s="327"/>
    </row>
    <row r="161" spans="1:8" ht="16" customHeight="1" x14ac:dyDescent="0.15">
      <c r="A161" s="332"/>
      <c r="B161" s="336"/>
      <c r="C161" s="186" t="s">
        <v>55</v>
      </c>
      <c r="D161" s="297">
        <v>106246</v>
      </c>
      <c r="E161" s="297">
        <v>113517</v>
      </c>
      <c r="F161" s="188"/>
      <c r="G161" s="189">
        <v>6.8435517572426257</v>
      </c>
      <c r="H161" s="327"/>
    </row>
    <row r="162" spans="1:8" ht="16" customHeight="1" x14ac:dyDescent="0.15">
      <c r="A162" s="332"/>
      <c r="B162" s="336"/>
      <c r="C162" s="191" t="s">
        <v>7</v>
      </c>
      <c r="D162" s="298">
        <v>125879</v>
      </c>
      <c r="E162" s="298">
        <v>129948</v>
      </c>
      <c r="F162" s="188"/>
      <c r="G162" s="193">
        <v>3.2324692760508111</v>
      </c>
      <c r="H162" s="327"/>
    </row>
    <row r="163" spans="1:8" ht="16" customHeight="1" x14ac:dyDescent="0.15">
      <c r="A163" s="332"/>
      <c r="B163" s="336"/>
      <c r="C163" s="186" t="s">
        <v>8</v>
      </c>
      <c r="D163" s="297">
        <v>45554</v>
      </c>
      <c r="E163" s="297">
        <v>74926</v>
      </c>
      <c r="F163" s="188"/>
      <c r="G163" s="189">
        <v>64.477323615928356</v>
      </c>
      <c r="H163" s="327"/>
    </row>
    <row r="164" spans="1:8" ht="16" customHeight="1" x14ac:dyDescent="0.15">
      <c r="A164" s="332"/>
      <c r="B164" s="336"/>
      <c r="C164" s="191" t="s">
        <v>9</v>
      </c>
      <c r="D164" s="298">
        <v>0</v>
      </c>
      <c r="E164" s="298">
        <v>148</v>
      </c>
      <c r="F164" s="194"/>
      <c r="G164" s="193">
        <v>0</v>
      </c>
      <c r="H164" s="327"/>
    </row>
    <row r="165" spans="1:8" ht="16" customHeight="1" x14ac:dyDescent="0.15">
      <c r="A165" s="337"/>
      <c r="B165" s="338" t="s">
        <v>228</v>
      </c>
      <c r="C165" s="338"/>
      <c r="D165" s="339">
        <v>2259560</v>
      </c>
      <c r="E165" s="339">
        <v>2170442</v>
      </c>
      <c r="F165" s="340"/>
      <c r="G165" s="341">
        <v>-3.9440422029067603</v>
      </c>
      <c r="H165" s="342"/>
    </row>
    <row r="166" spans="1:8" ht="16" customHeight="1" x14ac:dyDescent="0.15">
      <c r="A166" s="332"/>
      <c r="B166" s="336" t="s">
        <v>86</v>
      </c>
      <c r="C166" s="186" t="s">
        <v>3</v>
      </c>
      <c r="D166" s="297">
        <v>7310551</v>
      </c>
      <c r="E166" s="297">
        <v>6196610</v>
      </c>
      <c r="F166" s="188"/>
      <c r="G166" s="189">
        <v>-15.237442430809937</v>
      </c>
      <c r="H166" s="327"/>
    </row>
    <row r="167" spans="1:8" ht="16" customHeight="1" x14ac:dyDescent="0.15">
      <c r="A167" s="332"/>
      <c r="B167" s="336"/>
      <c r="C167" s="191" t="s">
        <v>4</v>
      </c>
      <c r="D167" s="298">
        <v>1440906</v>
      </c>
      <c r="E167" s="298">
        <v>1430386</v>
      </c>
      <c r="F167" s="188"/>
      <c r="G167" s="193">
        <v>-0.73009620336094094</v>
      </c>
      <c r="H167" s="327"/>
    </row>
    <row r="168" spans="1:8" ht="16" customHeight="1" x14ac:dyDescent="0.15">
      <c r="A168" s="332"/>
      <c r="B168" s="336"/>
      <c r="C168" s="186" t="s">
        <v>5</v>
      </c>
      <c r="D168" s="297">
        <v>610215</v>
      </c>
      <c r="E168" s="297">
        <v>653171</v>
      </c>
      <c r="F168" s="188"/>
      <c r="G168" s="189">
        <v>7.0394860827741041</v>
      </c>
      <c r="H168" s="327"/>
    </row>
    <row r="169" spans="1:8" ht="16" customHeight="1" x14ac:dyDescent="0.15">
      <c r="A169" s="332"/>
      <c r="B169" s="336"/>
      <c r="C169" s="191" t="s">
        <v>6</v>
      </c>
      <c r="D169" s="298">
        <v>2133620</v>
      </c>
      <c r="E169" s="298">
        <v>1744108</v>
      </c>
      <c r="F169" s="188"/>
      <c r="G169" s="193">
        <v>-18.255921860499996</v>
      </c>
      <c r="H169" s="327"/>
    </row>
    <row r="170" spans="1:8" ht="16" customHeight="1" x14ac:dyDescent="0.15">
      <c r="A170" s="332"/>
      <c r="B170" s="336"/>
      <c r="C170" s="186" t="s">
        <v>55</v>
      </c>
      <c r="D170" s="297">
        <v>882907</v>
      </c>
      <c r="E170" s="297">
        <v>889822</v>
      </c>
      <c r="F170" s="188"/>
      <c r="G170" s="189">
        <v>0.78320819746587123</v>
      </c>
      <c r="H170" s="327"/>
    </row>
    <row r="171" spans="1:8" ht="16" customHeight="1" x14ac:dyDescent="0.15">
      <c r="A171" s="332"/>
      <c r="B171" s="336"/>
      <c r="C171" s="191" t="s">
        <v>7</v>
      </c>
      <c r="D171" s="298">
        <v>767882</v>
      </c>
      <c r="E171" s="298">
        <v>686350</v>
      </c>
      <c r="F171" s="188"/>
      <c r="G171" s="193">
        <v>-10.617777210560998</v>
      </c>
      <c r="H171" s="327"/>
    </row>
    <row r="172" spans="1:8" ht="16" customHeight="1" x14ac:dyDescent="0.15">
      <c r="A172" s="332"/>
      <c r="B172" s="336"/>
      <c r="C172" s="186" t="s">
        <v>8</v>
      </c>
      <c r="D172" s="297">
        <v>1038624</v>
      </c>
      <c r="E172" s="297">
        <v>825923</v>
      </c>
      <c r="F172" s="188"/>
      <c r="G172" s="189">
        <v>-20.479114674800506</v>
      </c>
      <c r="H172" s="327"/>
    </row>
    <row r="173" spans="1:8" ht="16" customHeight="1" x14ac:dyDescent="0.15">
      <c r="A173" s="332"/>
      <c r="B173" s="336"/>
      <c r="C173" s="191" t="s">
        <v>9</v>
      </c>
      <c r="D173" s="298">
        <v>4577</v>
      </c>
      <c r="E173" s="298">
        <v>8619</v>
      </c>
      <c r="F173" s="194"/>
      <c r="G173" s="193">
        <v>88.311120821498804</v>
      </c>
      <c r="H173" s="327"/>
    </row>
    <row r="174" spans="1:8" ht="16" customHeight="1" x14ac:dyDescent="0.15">
      <c r="A174" s="337"/>
      <c r="B174" s="338" t="s">
        <v>229</v>
      </c>
      <c r="C174" s="338"/>
      <c r="D174" s="339">
        <v>14189282</v>
      </c>
      <c r="E174" s="339">
        <v>12434989</v>
      </c>
      <c r="F174" s="340"/>
      <c r="G174" s="341">
        <v>-12.363507892788373</v>
      </c>
      <c r="H174" s="342"/>
    </row>
    <row r="175" spans="1:8" ht="16" customHeight="1" x14ac:dyDescent="0.15">
      <c r="A175" s="332"/>
      <c r="B175" s="336" t="s">
        <v>87</v>
      </c>
      <c r="C175" s="186" t="s">
        <v>3</v>
      </c>
      <c r="D175" s="297">
        <v>167397</v>
      </c>
      <c r="E175" s="297">
        <v>157000</v>
      </c>
      <c r="F175" s="188"/>
      <c r="G175" s="189">
        <v>-6.2109834704325646</v>
      </c>
      <c r="H175" s="327"/>
    </row>
    <row r="176" spans="1:8" ht="16" customHeight="1" x14ac:dyDescent="0.15">
      <c r="A176" s="332"/>
      <c r="B176" s="336"/>
      <c r="C176" s="191" t="s">
        <v>4</v>
      </c>
      <c r="D176" s="298">
        <v>26941</v>
      </c>
      <c r="E176" s="298">
        <v>34398</v>
      </c>
      <c r="F176" s="188"/>
      <c r="G176" s="193">
        <v>27.679002264206972</v>
      </c>
      <c r="H176" s="327"/>
    </row>
    <row r="177" spans="1:8" ht="16" customHeight="1" x14ac:dyDescent="0.15">
      <c r="A177" s="332"/>
      <c r="B177" s="336"/>
      <c r="C177" s="186" t="s">
        <v>5</v>
      </c>
      <c r="D177" s="297">
        <v>10117</v>
      </c>
      <c r="E177" s="297">
        <v>13954</v>
      </c>
      <c r="F177" s="188"/>
      <c r="G177" s="189">
        <v>37.926262726104575</v>
      </c>
      <c r="H177" s="327"/>
    </row>
    <row r="178" spans="1:8" ht="16" customHeight="1" x14ac:dyDescent="0.15">
      <c r="A178" s="332"/>
      <c r="B178" s="336"/>
      <c r="C178" s="191" t="s">
        <v>6</v>
      </c>
      <c r="D178" s="298">
        <v>19236</v>
      </c>
      <c r="E178" s="298">
        <v>20302</v>
      </c>
      <c r="F178" s="188"/>
      <c r="G178" s="193">
        <v>5.5416926595965901</v>
      </c>
      <c r="H178" s="327"/>
    </row>
    <row r="179" spans="1:8" ht="16" customHeight="1" x14ac:dyDescent="0.15">
      <c r="A179" s="332"/>
      <c r="B179" s="336"/>
      <c r="C179" s="186" t="s">
        <v>55</v>
      </c>
      <c r="D179" s="297">
        <v>34075</v>
      </c>
      <c r="E179" s="297">
        <v>27914</v>
      </c>
      <c r="F179" s="188"/>
      <c r="G179" s="189">
        <v>-18.080704328686721</v>
      </c>
      <c r="H179" s="327"/>
    </row>
    <row r="180" spans="1:8" ht="16" customHeight="1" x14ac:dyDescent="0.15">
      <c r="A180" s="332"/>
      <c r="B180" s="336"/>
      <c r="C180" s="191" t="s">
        <v>7</v>
      </c>
      <c r="D180" s="298">
        <v>448</v>
      </c>
      <c r="E180" s="298">
        <v>0</v>
      </c>
      <c r="F180" s="188"/>
      <c r="G180" s="193">
        <v>-100</v>
      </c>
      <c r="H180" s="327"/>
    </row>
    <row r="181" spans="1:8" ht="16" customHeight="1" x14ac:dyDescent="0.15">
      <c r="A181" s="332"/>
      <c r="B181" s="336"/>
      <c r="C181" s="186" t="s">
        <v>8</v>
      </c>
      <c r="D181" s="297">
        <v>10394</v>
      </c>
      <c r="E181" s="297">
        <v>2165</v>
      </c>
      <c r="F181" s="188"/>
      <c r="G181" s="189">
        <v>-79.170675389647869</v>
      </c>
      <c r="H181" s="327"/>
    </row>
    <row r="182" spans="1:8" ht="16" customHeight="1" x14ac:dyDescent="0.15">
      <c r="A182" s="332"/>
      <c r="B182" s="336"/>
      <c r="C182" s="191" t="s">
        <v>9</v>
      </c>
      <c r="D182" s="298">
        <v>1176</v>
      </c>
      <c r="E182" s="298">
        <v>1087</v>
      </c>
      <c r="F182" s="194"/>
      <c r="G182" s="193">
        <v>-7.5680272108843543</v>
      </c>
      <c r="H182" s="327"/>
    </row>
    <row r="183" spans="1:8" ht="16" customHeight="1" x14ac:dyDescent="0.15">
      <c r="A183" s="337"/>
      <c r="B183" s="338" t="s">
        <v>230</v>
      </c>
      <c r="C183" s="338"/>
      <c r="D183" s="339">
        <v>269784</v>
      </c>
      <c r="E183" s="339">
        <v>256820</v>
      </c>
      <c r="F183" s="340"/>
      <c r="G183" s="341">
        <v>-4.8053257420751416</v>
      </c>
      <c r="H183" s="342"/>
    </row>
    <row r="184" spans="1:8" ht="16" customHeight="1" x14ac:dyDescent="0.15">
      <c r="A184" s="332"/>
      <c r="B184" s="336" t="s">
        <v>88</v>
      </c>
      <c r="C184" s="186" t="s">
        <v>3</v>
      </c>
      <c r="D184" s="297">
        <v>5186604</v>
      </c>
      <c r="E184" s="297">
        <v>4825143</v>
      </c>
      <c r="F184" s="188"/>
      <c r="G184" s="189">
        <v>-6.9691266192676364</v>
      </c>
      <c r="H184" s="327"/>
    </row>
    <row r="185" spans="1:8" ht="16" customHeight="1" x14ac:dyDescent="0.15">
      <c r="A185" s="332"/>
      <c r="B185" s="336"/>
      <c r="C185" s="191" t="s">
        <v>4</v>
      </c>
      <c r="D185" s="298">
        <v>939094</v>
      </c>
      <c r="E185" s="298">
        <v>971599</v>
      </c>
      <c r="F185" s="188"/>
      <c r="G185" s="193">
        <v>3.4613148417517308</v>
      </c>
      <c r="H185" s="327"/>
    </row>
    <row r="186" spans="1:8" ht="16" customHeight="1" x14ac:dyDescent="0.15">
      <c r="A186" s="332"/>
      <c r="B186" s="336"/>
      <c r="C186" s="186" t="s">
        <v>5</v>
      </c>
      <c r="D186" s="297">
        <v>581494</v>
      </c>
      <c r="E186" s="297">
        <v>773291</v>
      </c>
      <c r="F186" s="188"/>
      <c r="G186" s="189">
        <v>32.983487361864441</v>
      </c>
      <c r="H186" s="327"/>
    </row>
    <row r="187" spans="1:8" ht="16" customHeight="1" x14ac:dyDescent="0.15">
      <c r="A187" s="332"/>
      <c r="B187" s="336"/>
      <c r="C187" s="191" t="s">
        <v>6</v>
      </c>
      <c r="D187" s="298">
        <v>1265024</v>
      </c>
      <c r="E187" s="298">
        <v>1114788</v>
      </c>
      <c r="F187" s="188"/>
      <c r="G187" s="193">
        <v>-11.876138318324395</v>
      </c>
      <c r="H187" s="327"/>
    </row>
    <row r="188" spans="1:8" ht="16" customHeight="1" x14ac:dyDescent="0.15">
      <c r="A188" s="332"/>
      <c r="B188" s="336"/>
      <c r="C188" s="186" t="s">
        <v>55</v>
      </c>
      <c r="D188" s="297">
        <v>829708</v>
      </c>
      <c r="E188" s="297">
        <v>821504</v>
      </c>
      <c r="F188" s="188"/>
      <c r="G188" s="189">
        <v>-0.98878159545285804</v>
      </c>
      <c r="H188" s="327"/>
    </row>
    <row r="189" spans="1:8" ht="16" customHeight="1" x14ac:dyDescent="0.15">
      <c r="A189" s="332"/>
      <c r="B189" s="336"/>
      <c r="C189" s="191" t="s">
        <v>7</v>
      </c>
      <c r="D189" s="298">
        <v>697125</v>
      </c>
      <c r="E189" s="298">
        <v>756768</v>
      </c>
      <c r="F189" s="188"/>
      <c r="G189" s="193">
        <v>8.5555675094136632</v>
      </c>
      <c r="H189" s="327"/>
    </row>
    <row r="190" spans="1:8" ht="16" customHeight="1" x14ac:dyDescent="0.15">
      <c r="A190" s="332"/>
      <c r="B190" s="336"/>
      <c r="C190" s="186" t="s">
        <v>8</v>
      </c>
      <c r="D190" s="297">
        <v>564371</v>
      </c>
      <c r="E190" s="297">
        <v>530125</v>
      </c>
      <c r="F190" s="188"/>
      <c r="G190" s="189">
        <v>-6.0679942803581337</v>
      </c>
      <c r="H190" s="327"/>
    </row>
    <row r="191" spans="1:8" ht="16" customHeight="1" x14ac:dyDescent="0.15">
      <c r="A191" s="332"/>
      <c r="B191" s="336"/>
      <c r="C191" s="191" t="s">
        <v>9</v>
      </c>
      <c r="D191" s="298">
        <v>79921</v>
      </c>
      <c r="E191" s="298">
        <v>75061</v>
      </c>
      <c r="F191" s="194"/>
      <c r="G191" s="193">
        <v>-6.0810049924300245</v>
      </c>
      <c r="H191" s="327"/>
    </row>
    <row r="192" spans="1:8" ht="16" customHeight="1" x14ac:dyDescent="0.15">
      <c r="A192" s="337"/>
      <c r="B192" s="343" t="s">
        <v>231</v>
      </c>
      <c r="C192" s="343"/>
      <c r="D192" s="344">
        <v>10143341</v>
      </c>
      <c r="E192" s="344">
        <v>9868279</v>
      </c>
      <c r="F192" s="345"/>
      <c r="G192" s="346">
        <v>-2.7117495113296495</v>
      </c>
      <c r="H192" s="342"/>
    </row>
    <row r="193" spans="1:8" ht="16" customHeight="1" x14ac:dyDescent="0.15">
      <c r="A193" s="332"/>
      <c r="B193" s="210" t="s">
        <v>53</v>
      </c>
      <c r="C193" s="211"/>
      <c r="D193" s="347">
        <v>31523472</v>
      </c>
      <c r="E193" s="347">
        <v>29213142</v>
      </c>
      <c r="F193" s="212"/>
      <c r="G193" s="213">
        <v>-7.3289198600966294</v>
      </c>
      <c r="H193" s="327"/>
    </row>
    <row r="194" spans="1:8" ht="10" customHeight="1" x14ac:dyDescent="0.15">
      <c r="A194" s="348"/>
      <c r="B194" s="349"/>
      <c r="C194" s="349"/>
      <c r="D194" s="349"/>
      <c r="E194" s="349"/>
      <c r="F194" s="349"/>
      <c r="G194" s="350"/>
      <c r="H194" s="351"/>
    </row>
    <row r="197" spans="1:8" ht="18" customHeight="1" x14ac:dyDescent="0.25">
      <c r="A197" s="318"/>
      <c r="B197" s="319" t="s">
        <v>335</v>
      </c>
      <c r="C197" s="320" t="s" vm="1">
        <v>336</v>
      </c>
      <c r="D197" s="320"/>
      <c r="E197" s="320"/>
      <c r="F197" s="320"/>
      <c r="G197" s="393" t="s">
        <v>361</v>
      </c>
      <c r="H197" s="321"/>
    </row>
    <row r="198" spans="1:8" ht="10" customHeight="1" x14ac:dyDescent="0.15">
      <c r="A198" s="322"/>
      <c r="B198" s="323"/>
      <c r="C198" s="323"/>
      <c r="D198" s="324"/>
      <c r="E198" s="324"/>
      <c r="F198" s="325"/>
      <c r="G198" s="326"/>
      <c r="H198" s="327"/>
    </row>
    <row r="199" spans="1:8" ht="52" customHeight="1" x14ac:dyDescent="0.15">
      <c r="A199" s="322"/>
      <c r="B199" s="328"/>
      <c r="C199" s="328"/>
      <c r="D199" s="329" t="s">
        <v>355</v>
      </c>
      <c r="E199" s="329"/>
      <c r="F199" s="330"/>
      <c r="G199" s="331"/>
      <c r="H199" s="327"/>
    </row>
    <row r="200" spans="1:8" ht="19" customHeight="1" x14ac:dyDescent="0.15">
      <c r="A200" s="332"/>
      <c r="B200" s="333" t="s">
        <v>67</v>
      </c>
      <c r="C200" s="333" t="s">
        <v>206</v>
      </c>
      <c r="D200" s="329">
        <v>2006</v>
      </c>
      <c r="E200" s="329">
        <v>2007</v>
      </c>
      <c r="F200" s="334"/>
      <c r="G200" s="335"/>
      <c r="H200" s="327"/>
    </row>
    <row r="201" spans="1:8" ht="19" customHeight="1" x14ac:dyDescent="0.15">
      <c r="A201" s="332"/>
      <c r="B201" s="336" t="s">
        <v>90</v>
      </c>
      <c r="C201" s="186" t="s">
        <v>3</v>
      </c>
      <c r="D201" s="297">
        <v>1763029</v>
      </c>
      <c r="E201" s="297">
        <v>1698762</v>
      </c>
      <c r="F201" s="188"/>
      <c r="G201" s="189">
        <v>-3.6452605147164343</v>
      </c>
      <c r="H201" s="327"/>
    </row>
    <row r="202" spans="1:8" ht="19" customHeight="1" x14ac:dyDescent="0.15">
      <c r="A202" s="332"/>
      <c r="B202" s="336"/>
      <c r="C202" s="191" t="s">
        <v>4</v>
      </c>
      <c r="D202" s="298">
        <v>479751</v>
      </c>
      <c r="E202" s="298">
        <v>479722</v>
      </c>
      <c r="F202" s="188"/>
      <c r="G202" s="193">
        <v>-6.0448024079157734E-3</v>
      </c>
      <c r="H202" s="327"/>
    </row>
    <row r="203" spans="1:8" ht="19" customHeight="1" x14ac:dyDescent="0.15">
      <c r="A203" s="332"/>
      <c r="B203" s="336"/>
      <c r="C203" s="186" t="s">
        <v>5</v>
      </c>
      <c r="D203" s="297">
        <v>175519</v>
      </c>
      <c r="E203" s="297">
        <v>179705</v>
      </c>
      <c r="F203" s="188"/>
      <c r="G203" s="189">
        <v>2.3849269879614172</v>
      </c>
      <c r="H203" s="327"/>
    </row>
    <row r="204" spans="1:8" ht="19" customHeight="1" x14ac:dyDescent="0.15">
      <c r="A204" s="332"/>
      <c r="B204" s="336"/>
      <c r="C204" s="191" t="s">
        <v>6</v>
      </c>
      <c r="D204" s="298">
        <v>504363</v>
      </c>
      <c r="E204" s="298">
        <v>570164</v>
      </c>
      <c r="F204" s="188"/>
      <c r="G204" s="193">
        <v>13.046357484589471</v>
      </c>
      <c r="H204" s="327"/>
    </row>
    <row r="205" spans="1:8" ht="19" customHeight="1" x14ac:dyDescent="0.15">
      <c r="A205" s="332"/>
      <c r="B205" s="336"/>
      <c r="C205" s="186" t="s">
        <v>55</v>
      </c>
      <c r="D205" s="297">
        <v>393020</v>
      </c>
      <c r="E205" s="297">
        <v>402664</v>
      </c>
      <c r="F205" s="188"/>
      <c r="G205" s="189">
        <v>2.4538191440639157</v>
      </c>
      <c r="H205" s="327"/>
    </row>
    <row r="206" spans="1:8" ht="19" customHeight="1" x14ac:dyDescent="0.15">
      <c r="A206" s="332"/>
      <c r="B206" s="336"/>
      <c r="C206" s="191" t="s">
        <v>7</v>
      </c>
      <c r="D206" s="298">
        <v>188296</v>
      </c>
      <c r="E206" s="298">
        <v>169875</v>
      </c>
      <c r="F206" s="188"/>
      <c r="G206" s="193">
        <v>-9.7830012321026469</v>
      </c>
      <c r="H206" s="327"/>
    </row>
    <row r="207" spans="1:8" ht="19" customHeight="1" x14ac:dyDescent="0.15">
      <c r="A207" s="332"/>
      <c r="B207" s="336"/>
      <c r="C207" s="186" t="s">
        <v>8</v>
      </c>
      <c r="D207" s="297">
        <v>90939</v>
      </c>
      <c r="E207" s="297">
        <v>67854</v>
      </c>
      <c r="F207" s="188"/>
      <c r="G207" s="189">
        <v>-25.385148286213838</v>
      </c>
      <c r="H207" s="327"/>
    </row>
    <row r="208" spans="1:8" ht="19" customHeight="1" x14ac:dyDescent="0.15">
      <c r="A208" s="332"/>
      <c r="B208" s="336"/>
      <c r="C208" s="191" t="s">
        <v>9</v>
      </c>
      <c r="D208" s="298">
        <v>12807</v>
      </c>
      <c r="E208" s="298">
        <v>10324</v>
      </c>
      <c r="F208" s="194"/>
      <c r="G208" s="193">
        <v>-19.387834777855861</v>
      </c>
      <c r="H208" s="327"/>
    </row>
    <row r="209" spans="1:8" ht="19" customHeight="1" x14ac:dyDescent="0.15">
      <c r="A209" s="337"/>
      <c r="B209" s="338" t="s">
        <v>232</v>
      </c>
      <c r="C209" s="338"/>
      <c r="D209" s="339">
        <v>3607724</v>
      </c>
      <c r="E209" s="339">
        <v>3579070</v>
      </c>
      <c r="F209" s="340"/>
      <c r="G209" s="341">
        <v>-0.79424035763267931</v>
      </c>
      <c r="H209" s="342"/>
    </row>
    <row r="210" spans="1:8" ht="19" customHeight="1" x14ac:dyDescent="0.15">
      <c r="A210" s="332"/>
      <c r="B210" s="336" t="s">
        <v>91</v>
      </c>
      <c r="C210" s="186" t="s">
        <v>3</v>
      </c>
      <c r="D210" s="297">
        <v>5927309</v>
      </c>
      <c r="E210" s="297">
        <v>5167763</v>
      </c>
      <c r="F210" s="188"/>
      <c r="G210" s="189">
        <v>-12.814347961275512</v>
      </c>
      <c r="H210" s="327"/>
    </row>
    <row r="211" spans="1:8" ht="19" customHeight="1" x14ac:dyDescent="0.15">
      <c r="A211" s="332"/>
      <c r="B211" s="336"/>
      <c r="C211" s="191" t="s">
        <v>4</v>
      </c>
      <c r="D211" s="298">
        <v>1616620</v>
      </c>
      <c r="E211" s="298">
        <v>1547379</v>
      </c>
      <c r="F211" s="188"/>
      <c r="G211" s="193">
        <v>-4.2830720886788489</v>
      </c>
      <c r="H211" s="327"/>
    </row>
    <row r="212" spans="1:8" ht="19" customHeight="1" x14ac:dyDescent="0.15">
      <c r="A212" s="332"/>
      <c r="B212" s="336"/>
      <c r="C212" s="186" t="s">
        <v>5</v>
      </c>
      <c r="D212" s="297">
        <v>656056</v>
      </c>
      <c r="E212" s="297">
        <v>705838</v>
      </c>
      <c r="F212" s="188"/>
      <c r="G212" s="189">
        <v>7.5880717499725634</v>
      </c>
      <c r="H212" s="327"/>
    </row>
    <row r="213" spans="1:8" ht="19" customHeight="1" x14ac:dyDescent="0.15">
      <c r="A213" s="332"/>
      <c r="B213" s="336"/>
      <c r="C213" s="191" t="s">
        <v>6</v>
      </c>
      <c r="D213" s="298">
        <v>823761</v>
      </c>
      <c r="E213" s="298">
        <v>793090</v>
      </c>
      <c r="F213" s="188"/>
      <c r="G213" s="193">
        <v>-3.7232886723212193</v>
      </c>
      <c r="H213" s="327"/>
    </row>
    <row r="214" spans="1:8" ht="19" customHeight="1" x14ac:dyDescent="0.15">
      <c r="A214" s="332"/>
      <c r="B214" s="336"/>
      <c r="C214" s="186" t="s">
        <v>55</v>
      </c>
      <c r="D214" s="297">
        <v>1402056</v>
      </c>
      <c r="E214" s="297">
        <v>1345092</v>
      </c>
      <c r="F214" s="188"/>
      <c r="G214" s="189">
        <v>-4.0628904979544327</v>
      </c>
      <c r="H214" s="327"/>
    </row>
    <row r="215" spans="1:8" ht="19" customHeight="1" x14ac:dyDescent="0.15">
      <c r="A215" s="332"/>
      <c r="B215" s="336"/>
      <c r="C215" s="191" t="s">
        <v>7</v>
      </c>
      <c r="D215" s="298">
        <v>719942</v>
      </c>
      <c r="E215" s="298">
        <v>659254</v>
      </c>
      <c r="F215" s="188"/>
      <c r="G215" s="193">
        <v>-8.4295679374171808</v>
      </c>
      <c r="H215" s="327"/>
    </row>
    <row r="216" spans="1:8" ht="19" customHeight="1" x14ac:dyDescent="0.15">
      <c r="A216" s="332"/>
      <c r="B216" s="336"/>
      <c r="C216" s="186" t="s">
        <v>8</v>
      </c>
      <c r="D216" s="297">
        <v>832569</v>
      </c>
      <c r="E216" s="297">
        <v>957837</v>
      </c>
      <c r="F216" s="188"/>
      <c r="G216" s="189">
        <v>15.045960154653848</v>
      </c>
      <c r="H216" s="327"/>
    </row>
    <row r="217" spans="1:8" ht="19" customHeight="1" x14ac:dyDescent="0.15">
      <c r="A217" s="332"/>
      <c r="B217" s="336"/>
      <c r="C217" s="191" t="s">
        <v>9</v>
      </c>
      <c r="D217" s="298">
        <v>2882</v>
      </c>
      <c r="E217" s="298">
        <v>12380</v>
      </c>
      <c r="F217" s="194"/>
      <c r="G217" s="193">
        <v>329.56280360860512</v>
      </c>
      <c r="H217" s="327"/>
    </row>
    <row r="218" spans="1:8" ht="19" customHeight="1" x14ac:dyDescent="0.15">
      <c r="A218" s="337"/>
      <c r="B218" s="343" t="s">
        <v>233</v>
      </c>
      <c r="C218" s="343"/>
      <c r="D218" s="344">
        <v>11981195</v>
      </c>
      <c r="E218" s="344">
        <v>11188633</v>
      </c>
      <c r="F218" s="345"/>
      <c r="G218" s="346">
        <v>-6.6150496674163133</v>
      </c>
      <c r="H218" s="342"/>
    </row>
    <row r="219" spans="1:8" ht="19" customHeight="1" x14ac:dyDescent="0.15">
      <c r="A219" s="332"/>
      <c r="B219" s="210" t="s">
        <v>53</v>
      </c>
      <c r="C219" s="211"/>
      <c r="D219" s="347">
        <v>15588919</v>
      </c>
      <c r="E219" s="347">
        <v>14767703</v>
      </c>
      <c r="F219" s="212"/>
      <c r="G219" s="213">
        <v>-5.2679470590616315</v>
      </c>
      <c r="H219" s="327"/>
    </row>
    <row r="220" spans="1:8" ht="10" customHeight="1" x14ac:dyDescent="0.15">
      <c r="A220" s="348"/>
      <c r="B220" s="349"/>
      <c r="C220" s="349"/>
      <c r="D220" s="349"/>
      <c r="E220" s="349"/>
      <c r="F220" s="349"/>
      <c r="G220" s="350"/>
      <c r="H220" s="351"/>
    </row>
  </sheetData>
  <mergeCells count="1">
    <mergeCell ref="A1:B1"/>
  </mergeCells>
  <conditionalFormatting sqref="G7:G15 G43">
    <cfRule type="iconSet" priority="4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 G87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 G131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H220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6640625" style="140" customWidth="1"/>
    <col min="2" max="2" width="25.6640625" style="140" customWidth="1"/>
    <col min="3" max="3" width="33.6640625" style="140" customWidth="1"/>
    <col min="4" max="5" width="16.6640625" style="140" customWidth="1"/>
    <col min="6" max="6" width="1.6640625" style="140" customWidth="1"/>
    <col min="7" max="7" width="11.6640625" style="140" customWidth="1"/>
    <col min="8" max="8" width="1.6640625" style="140" customWidth="1"/>
    <col min="9" max="9" width="16.1640625" style="140" customWidth="1"/>
    <col min="10" max="12" width="20.6640625" style="140" customWidth="1"/>
    <col min="13" max="16384" width="9.1640625" style="140"/>
  </cols>
  <sheetData>
    <row r="1" spans="1:8" ht="50" customHeight="1" x14ac:dyDescent="0.15">
      <c r="A1" s="694" t="s">
        <v>362</v>
      </c>
      <c r="B1" s="694"/>
      <c r="C1" s="279" t="s">
        <v>246</v>
      </c>
    </row>
    <row r="2" spans="1:8" ht="17.25" customHeight="1" x14ac:dyDescent="0.15">
      <c r="A2" s="392"/>
      <c r="B2" s="392"/>
      <c r="C2" s="392"/>
      <c r="D2" s="392"/>
      <c r="E2" s="392"/>
      <c r="F2" s="392"/>
      <c r="G2" s="392"/>
      <c r="H2" s="392"/>
    </row>
    <row r="3" spans="1:8" s="146" customFormat="1" ht="18" customHeight="1" x14ac:dyDescent="0.25">
      <c r="A3" s="142"/>
      <c r="B3" s="143" t="s">
        <v>335</v>
      </c>
      <c r="C3" s="144" t="s" vm="2">
        <v>337</v>
      </c>
      <c r="D3" s="144"/>
      <c r="E3" s="144"/>
      <c r="F3" s="144"/>
      <c r="G3" s="394" t="s">
        <v>363</v>
      </c>
      <c r="H3" s="145"/>
    </row>
    <row r="4" spans="1:8" s="141" customFormat="1" ht="10" customHeight="1" x14ac:dyDescent="0.15">
      <c r="A4" s="151"/>
      <c r="B4" s="152"/>
      <c r="C4" s="152"/>
      <c r="D4" s="153"/>
      <c r="E4" s="153"/>
      <c r="F4" s="154"/>
      <c r="G4" s="155"/>
      <c r="H4" s="156"/>
    </row>
    <row r="5" spans="1:8" ht="52" customHeight="1" x14ac:dyDescent="0.15">
      <c r="A5" s="151"/>
      <c r="B5" s="163"/>
      <c r="C5" s="163"/>
      <c r="D5" s="164"/>
      <c r="E5" s="164"/>
      <c r="F5" s="165"/>
      <c r="G5" s="166"/>
      <c r="H5" s="167"/>
    </row>
    <row r="6" spans="1:8" ht="19" customHeight="1" x14ac:dyDescent="0.15">
      <c r="A6" s="173"/>
      <c r="B6" s="174" t="s">
        <v>67</v>
      </c>
      <c r="C6" s="174" t="s">
        <v>206</v>
      </c>
      <c r="D6" s="164"/>
      <c r="E6" s="164"/>
      <c r="F6" s="175"/>
      <c r="G6" s="176"/>
      <c r="H6" s="177"/>
    </row>
    <row r="7" spans="1:8" ht="19" customHeight="1" x14ac:dyDescent="0.15">
      <c r="A7" s="184"/>
      <c r="B7" s="185" t="s">
        <v>68</v>
      </c>
      <c r="C7" s="186" t="s">
        <v>3</v>
      </c>
      <c r="D7" s="297">
        <v>20334</v>
      </c>
      <c r="E7" s="297">
        <v>220</v>
      </c>
      <c r="F7" s="188"/>
      <c r="G7" s="189">
        <v>-98.918068260057041</v>
      </c>
      <c r="H7" s="177"/>
    </row>
    <row r="8" spans="1:8" ht="19" customHeight="1" x14ac:dyDescent="0.15">
      <c r="A8" s="184"/>
      <c r="B8" s="185"/>
      <c r="C8" s="191" t="s">
        <v>4</v>
      </c>
      <c r="D8" s="298">
        <v>18291</v>
      </c>
      <c r="E8" s="298">
        <v>15233</v>
      </c>
      <c r="F8" s="188"/>
      <c r="G8" s="193">
        <v>-16.718604778306272</v>
      </c>
      <c r="H8" s="177"/>
    </row>
    <row r="9" spans="1:8" ht="19" customHeight="1" x14ac:dyDescent="0.15">
      <c r="A9" s="184"/>
      <c r="B9" s="185"/>
      <c r="C9" s="186" t="s">
        <v>5</v>
      </c>
      <c r="D9" s="297">
        <v>19636</v>
      </c>
      <c r="E9" s="297">
        <v>13200</v>
      </c>
      <c r="F9" s="188"/>
      <c r="G9" s="189">
        <v>-32.776532898757381</v>
      </c>
      <c r="H9" s="177"/>
    </row>
    <row r="10" spans="1:8" ht="19" customHeight="1" x14ac:dyDescent="0.15">
      <c r="A10" s="184"/>
      <c r="B10" s="185"/>
      <c r="C10" s="191" t="s">
        <v>6</v>
      </c>
      <c r="D10" s="298">
        <v>3</v>
      </c>
      <c r="E10" s="298">
        <v>589</v>
      </c>
      <c r="F10" s="188"/>
      <c r="G10" s="193">
        <v>19533.333333333336</v>
      </c>
      <c r="H10" s="177"/>
    </row>
    <row r="11" spans="1:8" ht="19" customHeight="1" x14ac:dyDescent="0.15">
      <c r="A11" s="184"/>
      <c r="B11" s="185"/>
      <c r="C11" s="186" t="s">
        <v>55</v>
      </c>
      <c r="D11" s="297">
        <v>1791243</v>
      </c>
      <c r="E11" s="297">
        <v>1432115</v>
      </c>
      <c r="F11" s="188"/>
      <c r="G11" s="189">
        <v>-20.049094399810635</v>
      </c>
      <c r="H11" s="177"/>
    </row>
    <row r="12" spans="1:8" ht="19" customHeight="1" x14ac:dyDescent="0.15">
      <c r="A12" s="184"/>
      <c r="B12" s="185"/>
      <c r="C12" s="191" t="s">
        <v>7</v>
      </c>
      <c r="D12" s="298">
        <v>0</v>
      </c>
      <c r="E12" s="298">
        <v>0</v>
      </c>
      <c r="F12" s="188"/>
      <c r="G12" s="193">
        <v>0</v>
      </c>
      <c r="H12" s="177"/>
    </row>
    <row r="13" spans="1:8" ht="19" customHeight="1" x14ac:dyDescent="0.15">
      <c r="A13" s="184"/>
      <c r="B13" s="185"/>
      <c r="C13" s="186" t="s">
        <v>8</v>
      </c>
      <c r="D13" s="297">
        <v>17474</v>
      </c>
      <c r="E13" s="297">
        <v>9524</v>
      </c>
      <c r="F13" s="188"/>
      <c r="G13" s="189">
        <v>-45.496165731944608</v>
      </c>
      <c r="H13" s="177"/>
    </row>
    <row r="14" spans="1:8" ht="19" customHeight="1" x14ac:dyDescent="0.15">
      <c r="A14" s="184"/>
      <c r="B14" s="185"/>
      <c r="C14" s="191" t="s">
        <v>9</v>
      </c>
      <c r="D14" s="298">
        <v>232452</v>
      </c>
      <c r="E14" s="298">
        <v>192337</v>
      </c>
      <c r="F14" s="194"/>
      <c r="G14" s="193">
        <v>-17.257326243697623</v>
      </c>
      <c r="H14" s="177"/>
    </row>
    <row r="15" spans="1:8" s="199" customFormat="1" ht="19" customHeight="1" x14ac:dyDescent="0.15">
      <c r="A15" s="184"/>
      <c r="B15" s="195" t="s">
        <v>215</v>
      </c>
      <c r="C15" s="195"/>
      <c r="D15" s="352">
        <v>2099433</v>
      </c>
      <c r="E15" s="352">
        <v>1663218</v>
      </c>
      <c r="F15" s="196"/>
      <c r="G15" s="197">
        <v>-20.777752850412469</v>
      </c>
      <c r="H15" s="198"/>
    </row>
    <row r="16" spans="1:8" ht="19" customHeight="1" x14ac:dyDescent="0.15">
      <c r="A16" s="204"/>
      <c r="B16" s="185" t="s">
        <v>69</v>
      </c>
      <c r="C16" s="186" t="s">
        <v>3</v>
      </c>
      <c r="D16" s="297">
        <v>135316</v>
      </c>
      <c r="E16" s="297">
        <v>186033</v>
      </c>
      <c r="F16" s="188"/>
      <c r="G16" s="189">
        <v>37.480416210943275</v>
      </c>
      <c r="H16" s="177"/>
    </row>
    <row r="17" spans="1:8" ht="19" customHeight="1" x14ac:dyDescent="0.15">
      <c r="A17" s="184"/>
      <c r="B17" s="185"/>
      <c r="C17" s="191" t="s">
        <v>4</v>
      </c>
      <c r="D17" s="298">
        <v>117818</v>
      </c>
      <c r="E17" s="298">
        <v>90703</v>
      </c>
      <c r="F17" s="188"/>
      <c r="G17" s="193">
        <v>-23.014310207268839</v>
      </c>
      <c r="H17" s="177"/>
    </row>
    <row r="18" spans="1:8" ht="19" customHeight="1" x14ac:dyDescent="0.15">
      <c r="A18" s="184"/>
      <c r="B18" s="185"/>
      <c r="C18" s="186" t="s">
        <v>5</v>
      </c>
      <c r="D18" s="297">
        <v>383074</v>
      </c>
      <c r="E18" s="297">
        <v>159862</v>
      </c>
      <c r="F18" s="188"/>
      <c r="G18" s="189">
        <v>-58.268637391209012</v>
      </c>
      <c r="H18" s="177"/>
    </row>
    <row r="19" spans="1:8" ht="19" customHeight="1" x14ac:dyDescent="0.15">
      <c r="A19" s="184"/>
      <c r="B19" s="185"/>
      <c r="C19" s="191" t="s">
        <v>6</v>
      </c>
      <c r="D19" s="298">
        <v>14974</v>
      </c>
      <c r="E19" s="298">
        <v>7510</v>
      </c>
      <c r="F19" s="188"/>
      <c r="G19" s="193">
        <v>-49.846400427407502</v>
      </c>
      <c r="H19" s="177"/>
    </row>
    <row r="20" spans="1:8" ht="19" customHeight="1" x14ac:dyDescent="0.15">
      <c r="A20" s="184"/>
      <c r="B20" s="185"/>
      <c r="C20" s="186" t="s">
        <v>55</v>
      </c>
      <c r="D20" s="297">
        <v>7715671</v>
      </c>
      <c r="E20" s="297">
        <v>6803093</v>
      </c>
      <c r="F20" s="188"/>
      <c r="G20" s="189">
        <v>-11.82759088613291</v>
      </c>
      <c r="H20" s="177"/>
    </row>
    <row r="21" spans="1:8" ht="19" customHeight="1" x14ac:dyDescent="0.15">
      <c r="A21" s="184"/>
      <c r="B21" s="185"/>
      <c r="C21" s="191" t="s">
        <v>7</v>
      </c>
      <c r="D21" s="298">
        <v>74272</v>
      </c>
      <c r="E21" s="298">
        <v>158</v>
      </c>
      <c r="F21" s="188"/>
      <c r="G21" s="193">
        <v>-99.787268418785004</v>
      </c>
      <c r="H21" s="177"/>
    </row>
    <row r="22" spans="1:8" ht="19" customHeight="1" x14ac:dyDescent="0.15">
      <c r="A22" s="184"/>
      <c r="B22" s="185"/>
      <c r="C22" s="186" t="s">
        <v>8</v>
      </c>
      <c r="D22" s="297">
        <v>55842</v>
      </c>
      <c r="E22" s="297">
        <v>56968</v>
      </c>
      <c r="F22" s="188"/>
      <c r="G22" s="189">
        <v>2.0164034239461337</v>
      </c>
      <c r="H22" s="177"/>
    </row>
    <row r="23" spans="1:8" ht="19" customHeight="1" x14ac:dyDescent="0.15">
      <c r="A23" s="184"/>
      <c r="B23" s="185"/>
      <c r="C23" s="191" t="s">
        <v>9</v>
      </c>
      <c r="D23" s="298">
        <v>2745436</v>
      </c>
      <c r="E23" s="298">
        <v>2477647</v>
      </c>
      <c r="F23" s="194"/>
      <c r="G23" s="193">
        <v>-9.753969861253367</v>
      </c>
      <c r="H23" s="177"/>
    </row>
    <row r="24" spans="1:8" s="199" customFormat="1" ht="19" customHeight="1" x14ac:dyDescent="0.15">
      <c r="A24" s="184"/>
      <c r="B24" s="195" t="s">
        <v>216</v>
      </c>
      <c r="C24" s="195"/>
      <c r="D24" s="352">
        <v>11242403</v>
      </c>
      <c r="E24" s="352">
        <v>9781974</v>
      </c>
      <c r="F24" s="196"/>
      <c r="G24" s="197">
        <v>-12.990363359150175</v>
      </c>
      <c r="H24" s="198"/>
    </row>
    <row r="25" spans="1:8" ht="19" customHeight="1" x14ac:dyDescent="0.15">
      <c r="A25" s="204"/>
      <c r="B25" s="185" t="s">
        <v>70</v>
      </c>
      <c r="C25" s="186" t="s">
        <v>3</v>
      </c>
      <c r="D25" s="297">
        <v>174352</v>
      </c>
      <c r="E25" s="297">
        <v>164620</v>
      </c>
      <c r="F25" s="188"/>
      <c r="G25" s="189">
        <v>-5.5818115077544279</v>
      </c>
      <c r="H25" s="177"/>
    </row>
    <row r="26" spans="1:8" ht="19" customHeight="1" x14ac:dyDescent="0.15">
      <c r="A26" s="184"/>
      <c r="B26" s="185"/>
      <c r="C26" s="191" t="s">
        <v>4</v>
      </c>
      <c r="D26" s="298">
        <v>74821</v>
      </c>
      <c r="E26" s="298">
        <v>37782</v>
      </c>
      <c r="F26" s="188"/>
      <c r="G26" s="193">
        <v>-49.503481642854283</v>
      </c>
      <c r="H26" s="177"/>
    </row>
    <row r="27" spans="1:8" ht="19" customHeight="1" x14ac:dyDescent="0.15">
      <c r="A27" s="184"/>
      <c r="B27" s="185"/>
      <c r="C27" s="186" t="s">
        <v>5</v>
      </c>
      <c r="D27" s="297">
        <v>130622</v>
      </c>
      <c r="E27" s="297">
        <v>102278</v>
      </c>
      <c r="F27" s="188"/>
      <c r="G27" s="189">
        <v>-21.69925433694171</v>
      </c>
      <c r="H27" s="177"/>
    </row>
    <row r="28" spans="1:8" ht="19" customHeight="1" x14ac:dyDescent="0.15">
      <c r="A28" s="184"/>
      <c r="B28" s="185"/>
      <c r="C28" s="191" t="s">
        <v>6</v>
      </c>
      <c r="D28" s="298">
        <v>3342</v>
      </c>
      <c r="E28" s="298">
        <v>15018</v>
      </c>
      <c r="F28" s="188"/>
      <c r="G28" s="193">
        <v>349.37163375224418</v>
      </c>
      <c r="H28" s="177"/>
    </row>
    <row r="29" spans="1:8" ht="19" customHeight="1" x14ac:dyDescent="0.15">
      <c r="A29" s="184"/>
      <c r="B29" s="185"/>
      <c r="C29" s="186" t="s">
        <v>55</v>
      </c>
      <c r="D29" s="297">
        <v>4307801</v>
      </c>
      <c r="E29" s="297">
        <v>4025309</v>
      </c>
      <c r="F29" s="188"/>
      <c r="G29" s="189">
        <v>-6.5576845355669864</v>
      </c>
      <c r="H29" s="177"/>
    </row>
    <row r="30" spans="1:8" ht="19" customHeight="1" x14ac:dyDescent="0.15">
      <c r="A30" s="184"/>
      <c r="B30" s="185"/>
      <c r="C30" s="191" t="s">
        <v>7</v>
      </c>
      <c r="D30" s="298">
        <v>11053</v>
      </c>
      <c r="E30" s="298">
        <v>527</v>
      </c>
      <c r="F30" s="188"/>
      <c r="G30" s="193">
        <v>-95.232063693114981</v>
      </c>
      <c r="H30" s="177"/>
    </row>
    <row r="31" spans="1:8" ht="19" customHeight="1" x14ac:dyDescent="0.15">
      <c r="A31" s="184"/>
      <c r="B31" s="185"/>
      <c r="C31" s="186" t="s">
        <v>8</v>
      </c>
      <c r="D31" s="297">
        <v>27459</v>
      </c>
      <c r="E31" s="297">
        <v>76394</v>
      </c>
      <c r="F31" s="188"/>
      <c r="G31" s="189">
        <v>178.21115117083653</v>
      </c>
      <c r="H31" s="177"/>
    </row>
    <row r="32" spans="1:8" ht="19" customHeight="1" x14ac:dyDescent="0.15">
      <c r="A32" s="184"/>
      <c r="B32" s="185"/>
      <c r="C32" s="191" t="s">
        <v>9</v>
      </c>
      <c r="D32" s="298">
        <v>1290702</v>
      </c>
      <c r="E32" s="298">
        <v>1085995</v>
      </c>
      <c r="F32" s="194"/>
      <c r="G32" s="193">
        <v>-15.860128829117798</v>
      </c>
      <c r="H32" s="177"/>
    </row>
    <row r="33" spans="1:8" s="199" customFormat="1" ht="19" customHeight="1" x14ac:dyDescent="0.15">
      <c r="A33" s="184"/>
      <c r="B33" s="195" t="s">
        <v>217</v>
      </c>
      <c r="C33" s="195"/>
      <c r="D33" s="352">
        <v>6020152</v>
      </c>
      <c r="E33" s="352">
        <v>5507923</v>
      </c>
      <c r="F33" s="196"/>
      <c r="G33" s="197">
        <v>-8.5085725410255435</v>
      </c>
      <c r="H33" s="198"/>
    </row>
    <row r="34" spans="1:8" ht="19" customHeight="1" x14ac:dyDescent="0.15">
      <c r="A34" s="204"/>
      <c r="B34" s="185" t="s">
        <v>71</v>
      </c>
      <c r="C34" s="186" t="s">
        <v>3</v>
      </c>
      <c r="D34" s="297">
        <v>0</v>
      </c>
      <c r="E34" s="297">
        <v>30</v>
      </c>
      <c r="F34" s="188"/>
      <c r="G34" s="189">
        <v>0</v>
      </c>
      <c r="H34" s="177"/>
    </row>
    <row r="35" spans="1:8" ht="19" customHeight="1" x14ac:dyDescent="0.15">
      <c r="A35" s="184"/>
      <c r="B35" s="185"/>
      <c r="C35" s="191" t="s">
        <v>4</v>
      </c>
      <c r="D35" s="298">
        <v>1587</v>
      </c>
      <c r="E35" s="298">
        <v>1475</v>
      </c>
      <c r="F35" s="188"/>
      <c r="G35" s="193">
        <v>-7.0573408947700065</v>
      </c>
      <c r="H35" s="177"/>
    </row>
    <row r="36" spans="1:8" ht="19" customHeight="1" x14ac:dyDescent="0.15">
      <c r="A36" s="184"/>
      <c r="B36" s="185"/>
      <c r="C36" s="186" t="s">
        <v>5</v>
      </c>
      <c r="D36" s="297">
        <v>14192</v>
      </c>
      <c r="E36" s="297">
        <v>13767</v>
      </c>
      <c r="F36" s="188"/>
      <c r="G36" s="189">
        <v>-2.9946448703494926</v>
      </c>
      <c r="H36" s="177"/>
    </row>
    <row r="37" spans="1:8" ht="19" customHeight="1" x14ac:dyDescent="0.15">
      <c r="A37" s="184"/>
      <c r="B37" s="185"/>
      <c r="C37" s="191" t="s">
        <v>6</v>
      </c>
      <c r="D37" s="298">
        <v>3</v>
      </c>
      <c r="E37" s="298">
        <v>0</v>
      </c>
      <c r="F37" s="188"/>
      <c r="G37" s="193">
        <v>-100</v>
      </c>
      <c r="H37" s="177"/>
    </row>
    <row r="38" spans="1:8" s="206" customFormat="1" ht="19" customHeight="1" x14ac:dyDescent="0.15">
      <c r="A38" s="184"/>
      <c r="B38" s="185"/>
      <c r="C38" s="186" t="s">
        <v>55</v>
      </c>
      <c r="D38" s="297">
        <v>259157</v>
      </c>
      <c r="E38" s="297">
        <v>172960</v>
      </c>
      <c r="F38" s="188"/>
      <c r="G38" s="189">
        <v>-33.260533190305495</v>
      </c>
      <c r="H38" s="177"/>
    </row>
    <row r="39" spans="1:8" s="206" customFormat="1" ht="19" customHeight="1" x14ac:dyDescent="0.15">
      <c r="A39" s="184"/>
      <c r="B39" s="185"/>
      <c r="C39" s="191" t="s">
        <v>7</v>
      </c>
      <c r="D39" s="298">
        <v>0</v>
      </c>
      <c r="E39" s="298">
        <v>0</v>
      </c>
      <c r="F39" s="188"/>
      <c r="G39" s="193">
        <v>0</v>
      </c>
      <c r="H39" s="177"/>
    </row>
    <row r="40" spans="1:8" ht="19" customHeight="1" x14ac:dyDescent="0.15">
      <c r="A40" s="184"/>
      <c r="B40" s="185"/>
      <c r="C40" s="186" t="s">
        <v>8</v>
      </c>
      <c r="D40" s="297">
        <v>2165</v>
      </c>
      <c r="E40" s="297">
        <v>1140</v>
      </c>
      <c r="F40" s="188"/>
      <c r="G40" s="189">
        <v>-47.344110854503462</v>
      </c>
      <c r="H40" s="177"/>
    </row>
    <row r="41" spans="1:8" ht="19" customHeight="1" x14ac:dyDescent="0.15">
      <c r="A41" s="184"/>
      <c r="B41" s="185"/>
      <c r="C41" s="191" t="s">
        <v>9</v>
      </c>
      <c r="D41" s="298">
        <v>49476</v>
      </c>
      <c r="E41" s="298">
        <v>54733</v>
      </c>
      <c r="F41" s="194"/>
      <c r="G41" s="193">
        <v>10.625353706847765</v>
      </c>
      <c r="H41" s="177"/>
    </row>
    <row r="42" spans="1:8" s="199" customFormat="1" ht="19" customHeight="1" x14ac:dyDescent="0.15">
      <c r="A42" s="184"/>
      <c r="B42" s="207" t="s">
        <v>218</v>
      </c>
      <c r="C42" s="207"/>
      <c r="D42" s="353">
        <v>326580</v>
      </c>
      <c r="E42" s="353">
        <v>244105</v>
      </c>
      <c r="F42" s="208"/>
      <c r="G42" s="209">
        <v>-25.254149059954685</v>
      </c>
      <c r="H42" s="198"/>
    </row>
    <row r="43" spans="1:8" ht="19" customHeight="1" x14ac:dyDescent="0.15">
      <c r="A43" s="204"/>
      <c r="B43" s="210" t="s">
        <v>53</v>
      </c>
      <c r="C43" s="211"/>
      <c r="D43" s="347">
        <v>19688568</v>
      </c>
      <c r="E43" s="347">
        <v>17197220</v>
      </c>
      <c r="F43" s="212"/>
      <c r="G43" s="213">
        <v>-12.653779594331086</v>
      </c>
      <c r="H43" s="177"/>
    </row>
    <row r="44" spans="1:8" ht="10" customHeight="1" x14ac:dyDescent="0.15">
      <c r="A44" s="218"/>
      <c r="B44" s="219"/>
      <c r="C44" s="219"/>
      <c r="D44" s="219"/>
      <c r="E44" s="219"/>
      <c r="F44" s="219"/>
      <c r="G44" s="220"/>
      <c r="H44" s="221"/>
    </row>
    <row r="45" spans="1:8" ht="12" x14ac:dyDescent="0.15"/>
    <row r="46" spans="1:8" ht="12" x14ac:dyDescent="0.15"/>
    <row r="47" spans="1:8" ht="18" customHeight="1" x14ac:dyDescent="0.25">
      <c r="A47" s="142"/>
      <c r="B47" s="143" t="s">
        <v>335</v>
      </c>
      <c r="C47" s="144" t="s" vm="3">
        <v>338</v>
      </c>
      <c r="D47" s="144"/>
      <c r="E47" s="144"/>
      <c r="F47" s="144"/>
      <c r="G47" s="394" t="s">
        <v>364</v>
      </c>
      <c r="H47" s="145"/>
    </row>
    <row r="48" spans="1:8" ht="10" customHeight="1" x14ac:dyDescent="0.15">
      <c r="A48" s="151"/>
      <c r="B48" s="152"/>
      <c r="C48" s="152"/>
      <c r="D48" s="153"/>
      <c r="E48" s="153"/>
      <c r="F48" s="154"/>
      <c r="G48" s="155"/>
      <c r="H48" s="156"/>
    </row>
    <row r="49" spans="1:8" ht="52" customHeight="1" x14ac:dyDescent="0.15">
      <c r="A49" s="151"/>
      <c r="B49" s="163"/>
      <c r="C49" s="163"/>
      <c r="D49" s="164"/>
      <c r="E49" s="164"/>
      <c r="F49" s="165"/>
      <c r="G49" s="166"/>
      <c r="H49" s="167"/>
    </row>
    <row r="50" spans="1:8" ht="19" customHeight="1" x14ac:dyDescent="0.15">
      <c r="A50" s="173"/>
      <c r="B50" s="174" t="s">
        <v>67</v>
      </c>
      <c r="C50" s="174" t="s">
        <v>206</v>
      </c>
      <c r="D50" s="164"/>
      <c r="E50" s="164"/>
      <c r="F50" s="175"/>
      <c r="G50" s="176"/>
      <c r="H50" s="177"/>
    </row>
    <row r="51" spans="1:8" ht="19" customHeight="1" x14ac:dyDescent="0.15">
      <c r="A51" s="184"/>
      <c r="B51" s="185" t="s">
        <v>73</v>
      </c>
      <c r="C51" s="186" t="s">
        <v>3</v>
      </c>
      <c r="D51" s="297">
        <v>9516</v>
      </c>
      <c r="E51" s="297">
        <v>7882</v>
      </c>
      <c r="F51" s="188"/>
      <c r="G51" s="189">
        <v>-17.171080285834385</v>
      </c>
      <c r="H51" s="177"/>
    </row>
    <row r="52" spans="1:8" ht="19" customHeight="1" x14ac:dyDescent="0.15">
      <c r="A52" s="184"/>
      <c r="B52" s="185"/>
      <c r="C52" s="191" t="s">
        <v>4</v>
      </c>
      <c r="D52" s="298">
        <v>112524</v>
      </c>
      <c r="E52" s="298">
        <v>80860</v>
      </c>
      <c r="F52" s="188"/>
      <c r="G52" s="193">
        <v>-28.139774625857594</v>
      </c>
      <c r="H52" s="177"/>
    </row>
    <row r="53" spans="1:8" ht="19" customHeight="1" x14ac:dyDescent="0.15">
      <c r="A53" s="184"/>
      <c r="B53" s="185"/>
      <c r="C53" s="186" t="s">
        <v>5</v>
      </c>
      <c r="D53" s="297">
        <v>301644</v>
      </c>
      <c r="E53" s="297">
        <v>96863</v>
      </c>
      <c r="F53" s="188"/>
      <c r="G53" s="189">
        <v>-67.888305419633738</v>
      </c>
      <c r="H53" s="177"/>
    </row>
    <row r="54" spans="1:8" ht="19" customHeight="1" x14ac:dyDescent="0.15">
      <c r="A54" s="184"/>
      <c r="B54" s="185"/>
      <c r="C54" s="191" t="s">
        <v>6</v>
      </c>
      <c r="D54" s="298">
        <v>21695</v>
      </c>
      <c r="E54" s="298">
        <v>19910</v>
      </c>
      <c r="F54" s="188"/>
      <c r="G54" s="193">
        <v>-8.2277022355381426</v>
      </c>
      <c r="H54" s="177"/>
    </row>
    <row r="55" spans="1:8" ht="19" customHeight="1" x14ac:dyDescent="0.15">
      <c r="A55" s="184"/>
      <c r="B55" s="185"/>
      <c r="C55" s="186" t="s">
        <v>55</v>
      </c>
      <c r="D55" s="297">
        <v>4379833</v>
      </c>
      <c r="E55" s="297">
        <v>3859853</v>
      </c>
      <c r="F55" s="188"/>
      <c r="G55" s="189">
        <v>-11.872142157018315</v>
      </c>
      <c r="H55" s="177"/>
    </row>
    <row r="56" spans="1:8" ht="19" customHeight="1" x14ac:dyDescent="0.15">
      <c r="A56" s="184"/>
      <c r="B56" s="185"/>
      <c r="C56" s="191" t="s">
        <v>7</v>
      </c>
      <c r="D56" s="298">
        <v>32757</v>
      </c>
      <c r="E56" s="298">
        <v>328</v>
      </c>
      <c r="F56" s="188"/>
      <c r="G56" s="193">
        <v>-98.998687303477112</v>
      </c>
      <c r="H56" s="177"/>
    </row>
    <row r="57" spans="1:8" ht="19" customHeight="1" x14ac:dyDescent="0.15">
      <c r="A57" s="184"/>
      <c r="B57" s="185"/>
      <c r="C57" s="186" t="s">
        <v>8</v>
      </c>
      <c r="D57" s="297">
        <v>12683</v>
      </c>
      <c r="E57" s="297">
        <v>31831</v>
      </c>
      <c r="F57" s="188"/>
      <c r="G57" s="189">
        <v>150.97374438224395</v>
      </c>
      <c r="H57" s="177"/>
    </row>
    <row r="58" spans="1:8" ht="19" customHeight="1" x14ac:dyDescent="0.15">
      <c r="A58" s="184"/>
      <c r="B58" s="185"/>
      <c r="C58" s="191" t="s">
        <v>9</v>
      </c>
      <c r="D58" s="298">
        <v>1580047</v>
      </c>
      <c r="E58" s="298">
        <v>1540884</v>
      </c>
      <c r="F58" s="194"/>
      <c r="G58" s="193">
        <v>-2.4785971556542306</v>
      </c>
      <c r="H58" s="177"/>
    </row>
    <row r="59" spans="1:8" ht="19" customHeight="1" x14ac:dyDescent="0.15">
      <c r="A59" s="184"/>
      <c r="B59" s="195" t="s">
        <v>219</v>
      </c>
      <c r="C59" s="195"/>
      <c r="D59" s="352">
        <v>6450699</v>
      </c>
      <c r="E59" s="352">
        <v>5638411</v>
      </c>
      <c r="F59" s="196"/>
      <c r="G59" s="197">
        <v>-12.592247754855714</v>
      </c>
      <c r="H59" s="198"/>
    </row>
    <row r="60" spans="1:8" ht="19" customHeight="1" x14ac:dyDescent="0.15">
      <c r="A60" s="204"/>
      <c r="B60" s="185" t="s">
        <v>74</v>
      </c>
      <c r="C60" s="186" t="s">
        <v>3</v>
      </c>
      <c r="D60" s="297">
        <v>1277</v>
      </c>
      <c r="E60" s="297">
        <v>14813</v>
      </c>
      <c r="F60" s="188"/>
      <c r="G60" s="189">
        <v>1059.9843382928739</v>
      </c>
      <c r="H60" s="177"/>
    </row>
    <row r="61" spans="1:8" ht="19" customHeight="1" x14ac:dyDescent="0.15">
      <c r="A61" s="184"/>
      <c r="B61" s="185"/>
      <c r="C61" s="191" t="s">
        <v>4</v>
      </c>
      <c r="D61" s="298">
        <v>157031</v>
      </c>
      <c r="E61" s="298">
        <v>28124</v>
      </c>
      <c r="F61" s="188"/>
      <c r="G61" s="193">
        <v>-82.090160541549125</v>
      </c>
      <c r="H61" s="177"/>
    </row>
    <row r="62" spans="1:8" ht="19" customHeight="1" x14ac:dyDescent="0.15">
      <c r="A62" s="184"/>
      <c r="B62" s="185"/>
      <c r="C62" s="186" t="s">
        <v>5</v>
      </c>
      <c r="D62" s="297">
        <v>41263</v>
      </c>
      <c r="E62" s="297">
        <v>16398</v>
      </c>
      <c r="F62" s="188"/>
      <c r="G62" s="189">
        <v>-60.259796912488184</v>
      </c>
      <c r="H62" s="177"/>
    </row>
    <row r="63" spans="1:8" ht="19" customHeight="1" x14ac:dyDescent="0.15">
      <c r="A63" s="184"/>
      <c r="B63" s="185"/>
      <c r="C63" s="191" t="s">
        <v>6</v>
      </c>
      <c r="D63" s="298">
        <v>1646</v>
      </c>
      <c r="E63" s="298">
        <v>2279</v>
      </c>
      <c r="F63" s="188"/>
      <c r="G63" s="193">
        <v>38.45686512758202</v>
      </c>
      <c r="H63" s="177"/>
    </row>
    <row r="64" spans="1:8" ht="19" customHeight="1" x14ac:dyDescent="0.15">
      <c r="A64" s="184"/>
      <c r="B64" s="185"/>
      <c r="C64" s="186" t="s">
        <v>55</v>
      </c>
      <c r="D64" s="297">
        <v>1063312</v>
      </c>
      <c r="E64" s="297">
        <v>935482</v>
      </c>
      <c r="F64" s="188"/>
      <c r="G64" s="189">
        <v>-12.02187128519193</v>
      </c>
      <c r="H64" s="177"/>
    </row>
    <row r="65" spans="1:8" ht="19" customHeight="1" x14ac:dyDescent="0.15">
      <c r="A65" s="184"/>
      <c r="B65" s="185"/>
      <c r="C65" s="191" t="s">
        <v>7</v>
      </c>
      <c r="D65" s="298">
        <v>12725</v>
      </c>
      <c r="E65" s="298">
        <v>0</v>
      </c>
      <c r="F65" s="188"/>
      <c r="G65" s="193">
        <v>-100</v>
      </c>
      <c r="H65" s="177"/>
    </row>
    <row r="66" spans="1:8" ht="19" customHeight="1" x14ac:dyDescent="0.15">
      <c r="A66" s="184"/>
      <c r="B66" s="185"/>
      <c r="C66" s="186" t="s">
        <v>8</v>
      </c>
      <c r="D66" s="297">
        <v>0</v>
      </c>
      <c r="E66" s="297">
        <v>140</v>
      </c>
      <c r="F66" s="188"/>
      <c r="G66" s="189">
        <v>0</v>
      </c>
      <c r="H66" s="177"/>
    </row>
    <row r="67" spans="1:8" ht="19" customHeight="1" x14ac:dyDescent="0.15">
      <c r="A67" s="184"/>
      <c r="B67" s="185"/>
      <c r="C67" s="191" t="s">
        <v>9</v>
      </c>
      <c r="D67" s="298">
        <v>1073084</v>
      </c>
      <c r="E67" s="298">
        <v>766064</v>
      </c>
      <c r="F67" s="194"/>
      <c r="G67" s="193">
        <v>-28.610994106705533</v>
      </c>
      <c r="H67" s="177"/>
    </row>
    <row r="68" spans="1:8" ht="19" customHeight="1" x14ac:dyDescent="0.15">
      <c r="A68" s="184"/>
      <c r="B68" s="195" t="s">
        <v>220</v>
      </c>
      <c r="C68" s="195"/>
      <c r="D68" s="352">
        <v>2350338</v>
      </c>
      <c r="E68" s="352">
        <v>1763300</v>
      </c>
      <c r="F68" s="196"/>
      <c r="G68" s="197">
        <v>-24.976748025177656</v>
      </c>
      <c r="H68" s="198"/>
    </row>
    <row r="69" spans="1:8" ht="19" customHeight="1" x14ac:dyDescent="0.15">
      <c r="A69" s="204"/>
      <c r="B69" s="185" t="s">
        <v>75</v>
      </c>
      <c r="C69" s="186" t="s">
        <v>3</v>
      </c>
      <c r="D69" s="297">
        <v>33654</v>
      </c>
      <c r="E69" s="297">
        <v>27250</v>
      </c>
      <c r="F69" s="188"/>
      <c r="G69" s="189">
        <v>-19.028941581981339</v>
      </c>
      <c r="H69" s="177"/>
    </row>
    <row r="70" spans="1:8" ht="19" customHeight="1" x14ac:dyDescent="0.15">
      <c r="A70" s="184"/>
      <c r="B70" s="185"/>
      <c r="C70" s="191" t="s">
        <v>4</v>
      </c>
      <c r="D70" s="298">
        <v>25661</v>
      </c>
      <c r="E70" s="298">
        <v>6830</v>
      </c>
      <c r="F70" s="188"/>
      <c r="G70" s="193">
        <v>-73.383734071158571</v>
      </c>
      <c r="H70" s="177"/>
    </row>
    <row r="71" spans="1:8" ht="19" customHeight="1" x14ac:dyDescent="0.15">
      <c r="A71" s="184"/>
      <c r="B71" s="185"/>
      <c r="C71" s="186" t="s">
        <v>5</v>
      </c>
      <c r="D71" s="297">
        <v>44356</v>
      </c>
      <c r="E71" s="297">
        <v>57406</v>
      </c>
      <c r="F71" s="188"/>
      <c r="G71" s="189">
        <v>29.421047885291728</v>
      </c>
      <c r="H71" s="177"/>
    </row>
    <row r="72" spans="1:8" ht="19" customHeight="1" x14ac:dyDescent="0.15">
      <c r="A72" s="184"/>
      <c r="B72" s="185"/>
      <c r="C72" s="191" t="s">
        <v>6</v>
      </c>
      <c r="D72" s="298">
        <v>16553</v>
      </c>
      <c r="E72" s="298">
        <v>6601</v>
      </c>
      <c r="F72" s="188"/>
      <c r="G72" s="193">
        <v>-60.122032260013292</v>
      </c>
      <c r="H72" s="177"/>
    </row>
    <row r="73" spans="1:8" ht="19" customHeight="1" x14ac:dyDescent="0.15">
      <c r="A73" s="184"/>
      <c r="B73" s="185"/>
      <c r="C73" s="186" t="s">
        <v>55</v>
      </c>
      <c r="D73" s="297">
        <v>2330126</v>
      </c>
      <c r="E73" s="297">
        <v>1716992</v>
      </c>
      <c r="F73" s="188"/>
      <c r="G73" s="189">
        <v>-26.313340995293817</v>
      </c>
      <c r="H73" s="177"/>
    </row>
    <row r="74" spans="1:8" ht="19" customHeight="1" x14ac:dyDescent="0.15">
      <c r="A74" s="184"/>
      <c r="B74" s="185"/>
      <c r="C74" s="191" t="s">
        <v>7</v>
      </c>
      <c r="D74" s="298">
        <v>0</v>
      </c>
      <c r="E74" s="298">
        <v>0</v>
      </c>
      <c r="F74" s="188"/>
      <c r="G74" s="193">
        <v>0</v>
      </c>
      <c r="H74" s="177"/>
    </row>
    <row r="75" spans="1:8" ht="19" customHeight="1" x14ac:dyDescent="0.15">
      <c r="A75" s="184"/>
      <c r="B75" s="185"/>
      <c r="C75" s="186" t="s">
        <v>8</v>
      </c>
      <c r="D75" s="297">
        <v>33753</v>
      </c>
      <c r="E75" s="297">
        <v>910</v>
      </c>
      <c r="F75" s="188"/>
      <c r="G75" s="189">
        <v>-97.303943353183413</v>
      </c>
      <c r="H75" s="177"/>
    </row>
    <row r="76" spans="1:8" ht="19" customHeight="1" x14ac:dyDescent="0.15">
      <c r="A76" s="184"/>
      <c r="B76" s="185"/>
      <c r="C76" s="191" t="s">
        <v>9</v>
      </c>
      <c r="D76" s="298">
        <v>2132440</v>
      </c>
      <c r="E76" s="298">
        <v>1822015</v>
      </c>
      <c r="F76" s="194"/>
      <c r="G76" s="193">
        <v>-14.5572677308623</v>
      </c>
      <c r="H76" s="177"/>
    </row>
    <row r="77" spans="1:8" ht="19" customHeight="1" x14ac:dyDescent="0.15">
      <c r="A77" s="184"/>
      <c r="B77" s="195" t="s">
        <v>221</v>
      </c>
      <c r="C77" s="195"/>
      <c r="D77" s="352">
        <v>4616543</v>
      </c>
      <c r="E77" s="352">
        <v>3638004</v>
      </c>
      <c r="F77" s="196"/>
      <c r="G77" s="197">
        <v>-21.196358400647412</v>
      </c>
      <c r="H77" s="198"/>
    </row>
    <row r="78" spans="1:8" ht="19" customHeight="1" x14ac:dyDescent="0.15">
      <c r="A78" s="204"/>
      <c r="B78" s="185" t="s">
        <v>76</v>
      </c>
      <c r="C78" s="186" t="s">
        <v>3</v>
      </c>
      <c r="D78" s="297">
        <v>38172</v>
      </c>
      <c r="E78" s="297">
        <v>795</v>
      </c>
      <c r="F78" s="188"/>
      <c r="G78" s="189">
        <v>-97.917321596982077</v>
      </c>
      <c r="H78" s="177"/>
    </row>
    <row r="79" spans="1:8" ht="19" customHeight="1" x14ac:dyDescent="0.15">
      <c r="A79" s="184"/>
      <c r="B79" s="185"/>
      <c r="C79" s="191" t="s">
        <v>4</v>
      </c>
      <c r="D79" s="298">
        <v>122719</v>
      </c>
      <c r="E79" s="298">
        <v>111927</v>
      </c>
      <c r="F79" s="188"/>
      <c r="G79" s="193">
        <v>-8.7940742672283836</v>
      </c>
      <c r="H79" s="177"/>
    </row>
    <row r="80" spans="1:8" ht="19" customHeight="1" x14ac:dyDescent="0.15">
      <c r="A80" s="184"/>
      <c r="B80" s="185"/>
      <c r="C80" s="186" t="s">
        <v>5</v>
      </c>
      <c r="D80" s="297">
        <v>58391</v>
      </c>
      <c r="E80" s="297">
        <v>66018</v>
      </c>
      <c r="F80" s="188"/>
      <c r="G80" s="189">
        <v>13.061944477744857</v>
      </c>
      <c r="H80" s="177"/>
    </row>
    <row r="81" spans="1:8" ht="19" customHeight="1" x14ac:dyDescent="0.15">
      <c r="A81" s="184"/>
      <c r="B81" s="185"/>
      <c r="C81" s="191" t="s">
        <v>6</v>
      </c>
      <c r="D81" s="298">
        <v>12072</v>
      </c>
      <c r="E81" s="298">
        <v>11042</v>
      </c>
      <c r="F81" s="188"/>
      <c r="G81" s="193">
        <v>-8.5321404903909883</v>
      </c>
      <c r="H81" s="177"/>
    </row>
    <row r="82" spans="1:8" ht="19" customHeight="1" x14ac:dyDescent="0.15">
      <c r="A82" s="184"/>
      <c r="B82" s="185"/>
      <c r="C82" s="186" t="s">
        <v>55</v>
      </c>
      <c r="D82" s="297">
        <v>4871601</v>
      </c>
      <c r="E82" s="297">
        <v>4309849</v>
      </c>
      <c r="F82" s="188"/>
      <c r="G82" s="189">
        <v>-11.531157826759623</v>
      </c>
      <c r="H82" s="177"/>
    </row>
    <row r="83" spans="1:8" ht="19" customHeight="1" x14ac:dyDescent="0.15">
      <c r="A83" s="184"/>
      <c r="B83" s="185"/>
      <c r="C83" s="191" t="s">
        <v>7</v>
      </c>
      <c r="D83" s="298">
        <v>0</v>
      </c>
      <c r="E83" s="298">
        <v>10</v>
      </c>
      <c r="F83" s="188"/>
      <c r="G83" s="193">
        <v>0</v>
      </c>
      <c r="H83" s="177"/>
    </row>
    <row r="84" spans="1:8" ht="19" customHeight="1" x14ac:dyDescent="0.15">
      <c r="A84" s="184"/>
      <c r="B84" s="185"/>
      <c r="C84" s="186" t="s">
        <v>8</v>
      </c>
      <c r="D84" s="297">
        <v>9165</v>
      </c>
      <c r="E84" s="297">
        <v>58212</v>
      </c>
      <c r="F84" s="188"/>
      <c r="G84" s="189">
        <v>535.15548281505733</v>
      </c>
      <c r="H84" s="177"/>
    </row>
    <row r="85" spans="1:8" ht="19" customHeight="1" x14ac:dyDescent="0.15">
      <c r="A85" s="184"/>
      <c r="B85" s="185"/>
      <c r="C85" s="191" t="s">
        <v>9</v>
      </c>
      <c r="D85" s="298">
        <v>2432196</v>
      </c>
      <c r="E85" s="298">
        <v>2153030</v>
      </c>
      <c r="F85" s="194"/>
      <c r="G85" s="193">
        <v>-11.477940100222186</v>
      </c>
      <c r="H85" s="177"/>
    </row>
    <row r="86" spans="1:8" ht="19" customHeight="1" x14ac:dyDescent="0.15">
      <c r="A86" s="184"/>
      <c r="B86" s="207" t="s">
        <v>222</v>
      </c>
      <c r="C86" s="207"/>
      <c r="D86" s="353">
        <v>7544316</v>
      </c>
      <c r="E86" s="353">
        <v>6710883</v>
      </c>
      <c r="F86" s="208"/>
      <c r="G86" s="209">
        <v>-11.047164514317799</v>
      </c>
      <c r="H86" s="198"/>
    </row>
    <row r="87" spans="1:8" ht="19" customHeight="1" x14ac:dyDescent="0.15">
      <c r="A87" s="204"/>
      <c r="B87" s="210" t="s">
        <v>53</v>
      </c>
      <c r="C87" s="211"/>
      <c r="D87" s="347">
        <v>20961896</v>
      </c>
      <c r="E87" s="347">
        <v>17750598</v>
      </c>
      <c r="F87" s="212"/>
      <c r="G87" s="213">
        <v>-15.319692455300798</v>
      </c>
      <c r="H87" s="177"/>
    </row>
    <row r="88" spans="1:8" ht="10" customHeight="1" x14ac:dyDescent="0.15">
      <c r="A88" s="218"/>
      <c r="B88" s="219"/>
      <c r="C88" s="219"/>
      <c r="D88" s="219"/>
      <c r="E88" s="219"/>
      <c r="F88" s="219"/>
      <c r="G88" s="220"/>
      <c r="H88" s="221"/>
    </row>
    <row r="89" spans="1:8" ht="12" x14ac:dyDescent="0.15"/>
    <row r="90" spans="1:8" ht="12" x14ac:dyDescent="0.15"/>
    <row r="91" spans="1:8" ht="18" customHeight="1" x14ac:dyDescent="0.25">
      <c r="A91" s="142"/>
      <c r="B91" s="143" t="s">
        <v>335</v>
      </c>
      <c r="C91" s="144" t="s" vm="4">
        <v>339</v>
      </c>
      <c r="D91" s="144"/>
      <c r="E91" s="144"/>
      <c r="F91" s="144"/>
      <c r="G91" s="394" t="s">
        <v>365</v>
      </c>
      <c r="H91" s="145"/>
    </row>
    <row r="92" spans="1:8" ht="10" customHeight="1" x14ac:dyDescent="0.15">
      <c r="A92" s="151"/>
      <c r="B92" s="152"/>
      <c r="C92" s="152"/>
      <c r="D92" s="153"/>
      <c r="E92" s="153"/>
      <c r="F92" s="154"/>
      <c r="G92" s="155"/>
      <c r="H92" s="156"/>
    </row>
    <row r="93" spans="1:8" ht="52" customHeight="1" x14ac:dyDescent="0.15">
      <c r="A93" s="151"/>
      <c r="B93" s="163"/>
      <c r="C93" s="163"/>
      <c r="D93" s="164"/>
      <c r="E93" s="164"/>
      <c r="F93" s="165"/>
      <c r="G93" s="166"/>
      <c r="H93" s="167"/>
    </row>
    <row r="94" spans="1:8" ht="19" customHeight="1" x14ac:dyDescent="0.15">
      <c r="A94" s="173"/>
      <c r="B94" s="174" t="s">
        <v>67</v>
      </c>
      <c r="C94" s="174" t="s">
        <v>206</v>
      </c>
      <c r="D94" s="164"/>
      <c r="E94" s="164"/>
      <c r="F94" s="175"/>
      <c r="G94" s="176"/>
      <c r="H94" s="177"/>
    </row>
    <row r="95" spans="1:8" ht="19" customHeight="1" x14ac:dyDescent="0.15">
      <c r="A95" s="184"/>
      <c r="B95" s="185" t="s">
        <v>78</v>
      </c>
      <c r="C95" s="186" t="s">
        <v>3</v>
      </c>
      <c r="D95" s="297">
        <v>14054</v>
      </c>
      <c r="E95" s="297">
        <v>27424</v>
      </c>
      <c r="F95" s="188"/>
      <c r="G95" s="189">
        <v>95.133058204070025</v>
      </c>
      <c r="H95" s="177"/>
    </row>
    <row r="96" spans="1:8" ht="19" customHeight="1" x14ac:dyDescent="0.15">
      <c r="A96" s="184"/>
      <c r="B96" s="185"/>
      <c r="C96" s="191" t="s">
        <v>4</v>
      </c>
      <c r="D96" s="298">
        <v>38268</v>
      </c>
      <c r="E96" s="298">
        <v>19464</v>
      </c>
      <c r="F96" s="188"/>
      <c r="G96" s="193">
        <v>-49.137660708686113</v>
      </c>
      <c r="H96" s="177"/>
    </row>
    <row r="97" spans="1:8" ht="19" customHeight="1" x14ac:dyDescent="0.15">
      <c r="A97" s="184"/>
      <c r="B97" s="185"/>
      <c r="C97" s="186" t="s">
        <v>5</v>
      </c>
      <c r="D97" s="297">
        <v>166645</v>
      </c>
      <c r="E97" s="297">
        <v>89558</v>
      </c>
      <c r="F97" s="188"/>
      <c r="G97" s="189">
        <v>-46.258213567763811</v>
      </c>
      <c r="H97" s="177"/>
    </row>
    <row r="98" spans="1:8" ht="19" customHeight="1" x14ac:dyDescent="0.15">
      <c r="A98" s="184"/>
      <c r="B98" s="185"/>
      <c r="C98" s="191" t="s">
        <v>6</v>
      </c>
      <c r="D98" s="298">
        <v>2148</v>
      </c>
      <c r="E98" s="298">
        <v>674</v>
      </c>
      <c r="F98" s="188"/>
      <c r="G98" s="193">
        <v>-68.621973929236503</v>
      </c>
      <c r="H98" s="177"/>
    </row>
    <row r="99" spans="1:8" ht="19" customHeight="1" x14ac:dyDescent="0.15">
      <c r="A99" s="184"/>
      <c r="B99" s="185"/>
      <c r="C99" s="186" t="s">
        <v>55</v>
      </c>
      <c r="D99" s="297">
        <v>3002012</v>
      </c>
      <c r="E99" s="297">
        <v>2773121</v>
      </c>
      <c r="F99" s="188"/>
      <c r="G99" s="189">
        <v>-7.6245864440248736</v>
      </c>
      <c r="H99" s="177"/>
    </row>
    <row r="100" spans="1:8" ht="19" customHeight="1" x14ac:dyDescent="0.15">
      <c r="A100" s="184"/>
      <c r="B100" s="185"/>
      <c r="C100" s="191" t="s">
        <v>7</v>
      </c>
      <c r="D100" s="298">
        <v>88116</v>
      </c>
      <c r="E100" s="298">
        <v>28178</v>
      </c>
      <c r="F100" s="188"/>
      <c r="G100" s="193">
        <v>-68.021698669935077</v>
      </c>
      <c r="H100" s="177"/>
    </row>
    <row r="101" spans="1:8" ht="19" customHeight="1" x14ac:dyDescent="0.15">
      <c r="A101" s="184"/>
      <c r="B101" s="185"/>
      <c r="C101" s="186" t="s">
        <v>8</v>
      </c>
      <c r="D101" s="297">
        <v>12017</v>
      </c>
      <c r="E101" s="297">
        <v>36803</v>
      </c>
      <c r="F101" s="188"/>
      <c r="G101" s="189">
        <v>206.25780144794871</v>
      </c>
      <c r="H101" s="177"/>
    </row>
    <row r="102" spans="1:8" ht="19" customHeight="1" x14ac:dyDescent="0.15">
      <c r="A102" s="184"/>
      <c r="B102" s="185"/>
      <c r="C102" s="191" t="s">
        <v>9</v>
      </c>
      <c r="D102" s="298">
        <v>375459</v>
      </c>
      <c r="E102" s="298">
        <v>280368</v>
      </c>
      <c r="F102" s="194"/>
      <c r="G102" s="193">
        <v>-25.326600241304643</v>
      </c>
      <c r="H102" s="177"/>
    </row>
    <row r="103" spans="1:8" ht="19" customHeight="1" x14ac:dyDescent="0.15">
      <c r="A103" s="184"/>
      <c r="B103" s="195" t="s">
        <v>223</v>
      </c>
      <c r="C103" s="195"/>
      <c r="D103" s="352">
        <v>3698719</v>
      </c>
      <c r="E103" s="352">
        <v>3255590</v>
      </c>
      <c r="F103" s="196"/>
      <c r="G103" s="197">
        <v>-11.980607340000688</v>
      </c>
      <c r="H103" s="198"/>
    </row>
    <row r="104" spans="1:8" ht="19" customHeight="1" x14ac:dyDescent="0.15">
      <c r="A104" s="204"/>
      <c r="B104" s="185" t="s">
        <v>79</v>
      </c>
      <c r="C104" s="186" t="s">
        <v>3</v>
      </c>
      <c r="D104" s="297">
        <v>1451</v>
      </c>
      <c r="E104" s="297">
        <v>1180</v>
      </c>
      <c r="F104" s="188"/>
      <c r="G104" s="189">
        <v>-18.676774638180564</v>
      </c>
      <c r="H104" s="177"/>
    </row>
    <row r="105" spans="1:8" ht="19" customHeight="1" x14ac:dyDescent="0.15">
      <c r="A105" s="184"/>
      <c r="B105" s="185"/>
      <c r="C105" s="191" t="s">
        <v>4</v>
      </c>
      <c r="D105" s="298">
        <v>50119</v>
      </c>
      <c r="E105" s="298">
        <v>39036</v>
      </c>
      <c r="F105" s="188"/>
      <c r="G105" s="193">
        <v>-22.113370178974044</v>
      </c>
      <c r="H105" s="177"/>
    </row>
    <row r="106" spans="1:8" ht="19" customHeight="1" x14ac:dyDescent="0.15">
      <c r="A106" s="184"/>
      <c r="B106" s="185"/>
      <c r="C106" s="186" t="s">
        <v>5</v>
      </c>
      <c r="D106" s="297">
        <v>113486</v>
      </c>
      <c r="E106" s="297">
        <v>76269</v>
      </c>
      <c r="F106" s="188"/>
      <c r="G106" s="189">
        <v>-32.794353488536032</v>
      </c>
      <c r="H106" s="177"/>
    </row>
    <row r="107" spans="1:8" ht="19" customHeight="1" x14ac:dyDescent="0.15">
      <c r="A107" s="184"/>
      <c r="B107" s="185"/>
      <c r="C107" s="191" t="s">
        <v>6</v>
      </c>
      <c r="D107" s="298">
        <v>7677</v>
      </c>
      <c r="E107" s="298">
        <v>2081</v>
      </c>
      <c r="F107" s="188"/>
      <c r="G107" s="193">
        <v>-72.893057183795747</v>
      </c>
      <c r="H107" s="177"/>
    </row>
    <row r="108" spans="1:8" ht="19" customHeight="1" x14ac:dyDescent="0.15">
      <c r="A108" s="184"/>
      <c r="B108" s="185"/>
      <c r="C108" s="186" t="s">
        <v>55</v>
      </c>
      <c r="D108" s="297">
        <v>2292950</v>
      </c>
      <c r="E108" s="297">
        <v>1893142</v>
      </c>
      <c r="F108" s="188"/>
      <c r="G108" s="189">
        <v>-17.436402887110493</v>
      </c>
      <c r="H108" s="177"/>
    </row>
    <row r="109" spans="1:8" ht="19" customHeight="1" x14ac:dyDescent="0.15">
      <c r="A109" s="184"/>
      <c r="B109" s="185"/>
      <c r="C109" s="191" t="s">
        <v>7</v>
      </c>
      <c r="D109" s="298">
        <v>24473</v>
      </c>
      <c r="E109" s="298">
        <v>24568</v>
      </c>
      <c r="F109" s="188"/>
      <c r="G109" s="193">
        <v>0.38818289543578638</v>
      </c>
      <c r="H109" s="177"/>
    </row>
    <row r="110" spans="1:8" ht="19" customHeight="1" x14ac:dyDescent="0.15">
      <c r="A110" s="184"/>
      <c r="B110" s="185"/>
      <c r="C110" s="186" t="s">
        <v>8</v>
      </c>
      <c r="D110" s="297">
        <v>2580</v>
      </c>
      <c r="E110" s="297">
        <v>2329</v>
      </c>
      <c r="F110" s="188"/>
      <c r="G110" s="189">
        <v>-9.7286821705426352</v>
      </c>
      <c r="H110" s="177"/>
    </row>
    <row r="111" spans="1:8" ht="19" customHeight="1" x14ac:dyDescent="0.15">
      <c r="A111" s="184"/>
      <c r="B111" s="185"/>
      <c r="C111" s="191" t="s">
        <v>9</v>
      </c>
      <c r="D111" s="298">
        <v>1393810</v>
      </c>
      <c r="E111" s="298">
        <v>1150057</v>
      </c>
      <c r="F111" s="194"/>
      <c r="G111" s="193">
        <v>-17.488251626835797</v>
      </c>
      <c r="H111" s="177"/>
    </row>
    <row r="112" spans="1:8" ht="19" customHeight="1" x14ac:dyDescent="0.15">
      <c r="A112" s="184"/>
      <c r="B112" s="195" t="s">
        <v>224</v>
      </c>
      <c r="C112" s="195"/>
      <c r="D112" s="352">
        <v>3886546</v>
      </c>
      <c r="E112" s="352">
        <v>3188662</v>
      </c>
      <c r="F112" s="196"/>
      <c r="G112" s="197">
        <v>-17.956406536806718</v>
      </c>
      <c r="H112" s="198"/>
    </row>
    <row r="113" spans="1:8" ht="19" customHeight="1" x14ac:dyDescent="0.15">
      <c r="A113" s="204"/>
      <c r="B113" s="185" t="s">
        <v>80</v>
      </c>
      <c r="C113" s="186" t="s">
        <v>3</v>
      </c>
      <c r="D113" s="297">
        <v>2423</v>
      </c>
      <c r="E113" s="297">
        <v>14678</v>
      </c>
      <c r="F113" s="188"/>
      <c r="G113" s="189">
        <v>505.77796120511761</v>
      </c>
      <c r="H113" s="177"/>
    </row>
    <row r="114" spans="1:8" ht="19" customHeight="1" x14ac:dyDescent="0.15">
      <c r="A114" s="184"/>
      <c r="B114" s="185"/>
      <c r="C114" s="191" t="s">
        <v>4</v>
      </c>
      <c r="D114" s="298">
        <v>36145</v>
      </c>
      <c r="E114" s="298">
        <v>64209</v>
      </c>
      <c r="F114" s="188"/>
      <c r="G114" s="193">
        <v>77.642827500345831</v>
      </c>
      <c r="H114" s="177"/>
    </row>
    <row r="115" spans="1:8" ht="19" customHeight="1" x14ac:dyDescent="0.15">
      <c r="A115" s="184"/>
      <c r="B115" s="185"/>
      <c r="C115" s="186" t="s">
        <v>5</v>
      </c>
      <c r="D115" s="297">
        <v>87873</v>
      </c>
      <c r="E115" s="297">
        <v>65585</v>
      </c>
      <c r="F115" s="188"/>
      <c r="G115" s="189">
        <v>-25.363877413995194</v>
      </c>
      <c r="H115" s="177"/>
    </row>
    <row r="116" spans="1:8" ht="19" customHeight="1" x14ac:dyDescent="0.15">
      <c r="A116" s="184"/>
      <c r="B116" s="185"/>
      <c r="C116" s="191" t="s">
        <v>6</v>
      </c>
      <c r="D116" s="298">
        <v>4880</v>
      </c>
      <c r="E116" s="298">
        <v>8528</v>
      </c>
      <c r="F116" s="188"/>
      <c r="G116" s="193">
        <v>74.754098360655746</v>
      </c>
      <c r="H116" s="177"/>
    </row>
    <row r="117" spans="1:8" ht="19" customHeight="1" x14ac:dyDescent="0.15">
      <c r="A117" s="184"/>
      <c r="B117" s="185"/>
      <c r="C117" s="186" t="s">
        <v>55</v>
      </c>
      <c r="D117" s="297">
        <v>3940988</v>
      </c>
      <c r="E117" s="297">
        <v>3298739</v>
      </c>
      <c r="F117" s="188"/>
      <c r="G117" s="189">
        <v>-16.296649469625383</v>
      </c>
      <c r="H117" s="177"/>
    </row>
    <row r="118" spans="1:8" ht="19" customHeight="1" x14ac:dyDescent="0.15">
      <c r="A118" s="184"/>
      <c r="B118" s="185"/>
      <c r="C118" s="191" t="s">
        <v>7</v>
      </c>
      <c r="D118" s="298">
        <v>141249</v>
      </c>
      <c r="E118" s="298">
        <v>231</v>
      </c>
      <c r="F118" s="188"/>
      <c r="G118" s="193">
        <v>-99.836459019178889</v>
      </c>
      <c r="H118" s="177"/>
    </row>
    <row r="119" spans="1:8" ht="19" customHeight="1" x14ac:dyDescent="0.15">
      <c r="A119" s="184"/>
      <c r="B119" s="185"/>
      <c r="C119" s="186" t="s">
        <v>8</v>
      </c>
      <c r="D119" s="297">
        <v>3074</v>
      </c>
      <c r="E119" s="297">
        <v>2162</v>
      </c>
      <c r="F119" s="188"/>
      <c r="G119" s="189">
        <v>-29.668184775536758</v>
      </c>
      <c r="H119" s="177"/>
    </row>
    <row r="120" spans="1:8" ht="19" customHeight="1" x14ac:dyDescent="0.15">
      <c r="A120" s="184"/>
      <c r="B120" s="185"/>
      <c r="C120" s="191" t="s">
        <v>9</v>
      </c>
      <c r="D120" s="298">
        <v>822821</v>
      </c>
      <c r="E120" s="298">
        <v>798940</v>
      </c>
      <c r="F120" s="194"/>
      <c r="G120" s="193">
        <v>-2.9023323420282177</v>
      </c>
      <c r="H120" s="177"/>
    </row>
    <row r="121" spans="1:8" ht="19" customHeight="1" x14ac:dyDescent="0.15">
      <c r="A121" s="184"/>
      <c r="B121" s="195" t="s">
        <v>225</v>
      </c>
      <c r="C121" s="195"/>
      <c r="D121" s="352">
        <v>5039453</v>
      </c>
      <c r="E121" s="352">
        <v>4253072</v>
      </c>
      <c r="F121" s="196"/>
      <c r="G121" s="197">
        <v>-15.604491201723681</v>
      </c>
      <c r="H121" s="198"/>
    </row>
    <row r="122" spans="1:8" ht="19" customHeight="1" x14ac:dyDescent="0.15">
      <c r="A122" s="204"/>
      <c r="B122" s="185" t="s">
        <v>81</v>
      </c>
      <c r="C122" s="186" t="s">
        <v>3</v>
      </c>
      <c r="D122" s="297">
        <v>0</v>
      </c>
      <c r="E122" s="297">
        <v>0</v>
      </c>
      <c r="F122" s="188"/>
      <c r="G122" s="189">
        <v>0</v>
      </c>
      <c r="H122" s="177"/>
    </row>
    <row r="123" spans="1:8" ht="19" customHeight="1" x14ac:dyDescent="0.15">
      <c r="A123" s="184"/>
      <c r="B123" s="185"/>
      <c r="C123" s="191" t="s">
        <v>4</v>
      </c>
      <c r="D123" s="298">
        <v>21946</v>
      </c>
      <c r="E123" s="298">
        <v>7054</v>
      </c>
      <c r="F123" s="188"/>
      <c r="G123" s="193">
        <v>-67.857468331358788</v>
      </c>
      <c r="H123" s="177"/>
    </row>
    <row r="124" spans="1:8" ht="19" customHeight="1" x14ac:dyDescent="0.15">
      <c r="A124" s="184"/>
      <c r="B124" s="185"/>
      <c r="C124" s="186" t="s">
        <v>5</v>
      </c>
      <c r="D124" s="297">
        <v>24596</v>
      </c>
      <c r="E124" s="297">
        <v>16234</v>
      </c>
      <c r="F124" s="188"/>
      <c r="G124" s="189">
        <v>-33.997397950886324</v>
      </c>
      <c r="H124" s="177"/>
    </row>
    <row r="125" spans="1:8" ht="19" customHeight="1" x14ac:dyDescent="0.15">
      <c r="A125" s="184"/>
      <c r="B125" s="185"/>
      <c r="C125" s="191" t="s">
        <v>6</v>
      </c>
      <c r="D125" s="298">
        <v>263</v>
      </c>
      <c r="E125" s="298">
        <v>1309</v>
      </c>
      <c r="F125" s="188"/>
      <c r="G125" s="193">
        <v>397.71863117870726</v>
      </c>
      <c r="H125" s="177"/>
    </row>
    <row r="126" spans="1:8" ht="19" customHeight="1" x14ac:dyDescent="0.15">
      <c r="A126" s="184"/>
      <c r="B126" s="185"/>
      <c r="C126" s="186" t="s">
        <v>55</v>
      </c>
      <c r="D126" s="297">
        <v>570504</v>
      </c>
      <c r="E126" s="297">
        <v>493699</v>
      </c>
      <c r="F126" s="188"/>
      <c r="G126" s="189">
        <v>-13.462657579964382</v>
      </c>
      <c r="H126" s="177"/>
    </row>
    <row r="127" spans="1:8" ht="19" customHeight="1" x14ac:dyDescent="0.15">
      <c r="A127" s="184"/>
      <c r="B127" s="185"/>
      <c r="C127" s="191" t="s">
        <v>7</v>
      </c>
      <c r="D127" s="298">
        <v>827</v>
      </c>
      <c r="E127" s="298">
        <v>199</v>
      </c>
      <c r="F127" s="188"/>
      <c r="G127" s="193">
        <v>-75.937122128174124</v>
      </c>
      <c r="H127" s="177"/>
    </row>
    <row r="128" spans="1:8" ht="19" customHeight="1" x14ac:dyDescent="0.15">
      <c r="A128" s="184"/>
      <c r="B128" s="185"/>
      <c r="C128" s="186" t="s">
        <v>8</v>
      </c>
      <c r="D128" s="297">
        <v>357</v>
      </c>
      <c r="E128" s="297">
        <v>4823</v>
      </c>
      <c r="F128" s="188"/>
      <c r="G128" s="189">
        <v>1250.9803921568628</v>
      </c>
      <c r="H128" s="177"/>
    </row>
    <row r="129" spans="1:8" ht="19" customHeight="1" x14ac:dyDescent="0.15">
      <c r="A129" s="184"/>
      <c r="B129" s="185"/>
      <c r="C129" s="191" t="s">
        <v>9</v>
      </c>
      <c r="D129" s="298">
        <v>878384</v>
      </c>
      <c r="E129" s="298">
        <v>758986</v>
      </c>
      <c r="F129" s="194"/>
      <c r="G129" s="193">
        <v>-13.592916082260151</v>
      </c>
      <c r="H129" s="177"/>
    </row>
    <row r="130" spans="1:8" ht="19" customHeight="1" x14ac:dyDescent="0.15">
      <c r="A130" s="184"/>
      <c r="B130" s="207" t="s">
        <v>226</v>
      </c>
      <c r="C130" s="207"/>
      <c r="D130" s="353">
        <v>1496877</v>
      </c>
      <c r="E130" s="353">
        <v>1282304</v>
      </c>
      <c r="F130" s="208"/>
      <c r="G130" s="209">
        <v>-14.334711536084797</v>
      </c>
      <c r="H130" s="198"/>
    </row>
    <row r="131" spans="1:8" ht="19" customHeight="1" x14ac:dyDescent="0.15">
      <c r="A131" s="204"/>
      <c r="B131" s="210" t="s">
        <v>53</v>
      </c>
      <c r="C131" s="211"/>
      <c r="D131" s="347">
        <v>14121595</v>
      </c>
      <c r="E131" s="347">
        <v>11979628</v>
      </c>
      <c r="F131" s="212"/>
      <c r="G131" s="213">
        <v>-15.168024575127667</v>
      </c>
      <c r="H131" s="177"/>
    </row>
    <row r="132" spans="1:8" ht="10" customHeight="1" x14ac:dyDescent="0.15">
      <c r="A132" s="218"/>
      <c r="B132" s="219"/>
      <c r="C132" s="219"/>
      <c r="D132" s="219"/>
      <c r="E132" s="219"/>
      <c r="F132" s="219"/>
      <c r="G132" s="220"/>
      <c r="H132" s="221"/>
    </row>
    <row r="135" spans="1:8" ht="18" customHeight="1" x14ac:dyDescent="0.25">
      <c r="A135" s="142"/>
      <c r="B135" s="143" t="s">
        <v>335</v>
      </c>
      <c r="C135" s="144" t="s" vm="5">
        <v>340</v>
      </c>
      <c r="D135" s="144"/>
      <c r="E135" s="144"/>
      <c r="F135" s="144"/>
      <c r="G135" s="394" t="s">
        <v>366</v>
      </c>
      <c r="H135" s="145"/>
    </row>
    <row r="136" spans="1:8" ht="10" customHeight="1" x14ac:dyDescent="0.15">
      <c r="A136" s="151"/>
      <c r="B136" s="152"/>
      <c r="C136" s="152"/>
      <c r="D136" s="153"/>
      <c r="E136" s="153"/>
      <c r="F136" s="154"/>
      <c r="G136" s="155"/>
      <c r="H136" s="156"/>
    </row>
    <row r="137" spans="1:8" ht="52" customHeight="1" x14ac:dyDescent="0.15">
      <c r="A137" s="151"/>
      <c r="B137" s="163"/>
      <c r="C137" s="163"/>
      <c r="D137" s="164"/>
      <c r="E137" s="164"/>
      <c r="F137" s="165"/>
      <c r="G137" s="166"/>
      <c r="H137" s="167"/>
    </row>
    <row r="138" spans="1:8" ht="19" customHeight="1" x14ac:dyDescent="0.15">
      <c r="A138" s="173"/>
      <c r="B138" s="174" t="s">
        <v>67</v>
      </c>
      <c r="C138" s="174" t="s">
        <v>206</v>
      </c>
      <c r="D138" s="164"/>
      <c r="E138" s="164"/>
      <c r="F138" s="175"/>
      <c r="G138" s="176"/>
      <c r="H138" s="177"/>
    </row>
    <row r="139" spans="1:8" ht="19" customHeight="1" x14ac:dyDescent="0.15">
      <c r="A139" s="184"/>
      <c r="B139" s="185" t="s">
        <v>204</v>
      </c>
      <c r="C139" s="186" t="s">
        <v>3</v>
      </c>
      <c r="D139" s="297">
        <v>3461</v>
      </c>
      <c r="E139" s="297">
        <v>4193</v>
      </c>
      <c r="F139" s="188"/>
      <c r="G139" s="189">
        <v>21.149956659924875</v>
      </c>
      <c r="H139" s="177"/>
    </row>
    <row r="140" spans="1:8" ht="19" customHeight="1" x14ac:dyDescent="0.15">
      <c r="A140" s="184"/>
      <c r="B140" s="185"/>
      <c r="C140" s="191" t="s">
        <v>4</v>
      </c>
      <c r="D140" s="298">
        <v>20161</v>
      </c>
      <c r="E140" s="298">
        <v>8719</v>
      </c>
      <c r="F140" s="188"/>
      <c r="G140" s="193">
        <v>-56.753137245176333</v>
      </c>
      <c r="H140" s="177"/>
    </row>
    <row r="141" spans="1:8" ht="19" customHeight="1" x14ac:dyDescent="0.15">
      <c r="A141" s="184"/>
      <c r="B141" s="185"/>
      <c r="C141" s="186" t="s">
        <v>5</v>
      </c>
      <c r="D141" s="297">
        <v>21666</v>
      </c>
      <c r="E141" s="297">
        <v>33943</v>
      </c>
      <c r="F141" s="188"/>
      <c r="G141" s="189">
        <v>56.664820456014034</v>
      </c>
      <c r="H141" s="177"/>
    </row>
    <row r="142" spans="1:8" ht="19" customHeight="1" x14ac:dyDescent="0.15">
      <c r="A142" s="184"/>
      <c r="B142" s="185"/>
      <c r="C142" s="191" t="s">
        <v>6</v>
      </c>
      <c r="D142" s="298">
        <v>1333</v>
      </c>
      <c r="E142" s="298">
        <v>1446</v>
      </c>
      <c r="F142" s="188"/>
      <c r="G142" s="193">
        <v>8.4771192798199539</v>
      </c>
      <c r="H142" s="177"/>
    </row>
    <row r="143" spans="1:8" ht="19" customHeight="1" x14ac:dyDescent="0.15">
      <c r="A143" s="184"/>
      <c r="B143" s="185"/>
      <c r="C143" s="186" t="s">
        <v>55</v>
      </c>
      <c r="D143" s="297">
        <v>990214</v>
      </c>
      <c r="E143" s="297">
        <v>852285</v>
      </c>
      <c r="F143" s="188"/>
      <c r="G143" s="189">
        <v>-13.929211261404101</v>
      </c>
      <c r="H143" s="177"/>
    </row>
    <row r="144" spans="1:8" ht="19" customHeight="1" x14ac:dyDescent="0.15">
      <c r="A144" s="184"/>
      <c r="B144" s="185"/>
      <c r="C144" s="191" t="s">
        <v>7</v>
      </c>
      <c r="D144" s="298">
        <v>8841</v>
      </c>
      <c r="E144" s="298">
        <v>3461</v>
      </c>
      <c r="F144" s="188"/>
      <c r="G144" s="193">
        <v>-60.852844700825706</v>
      </c>
      <c r="H144" s="177"/>
    </row>
    <row r="145" spans="1:8" ht="19" customHeight="1" x14ac:dyDescent="0.15">
      <c r="A145" s="184"/>
      <c r="B145" s="185"/>
      <c r="C145" s="186" t="s">
        <v>8</v>
      </c>
      <c r="D145" s="297">
        <v>6157</v>
      </c>
      <c r="E145" s="297">
        <v>12156</v>
      </c>
      <c r="F145" s="188"/>
      <c r="G145" s="189">
        <v>97.433815169725506</v>
      </c>
      <c r="H145" s="177"/>
    </row>
    <row r="146" spans="1:8" ht="19" customHeight="1" x14ac:dyDescent="0.15">
      <c r="A146" s="184"/>
      <c r="B146" s="185"/>
      <c r="C146" s="191" t="s">
        <v>9</v>
      </c>
      <c r="D146" s="298">
        <v>399142</v>
      </c>
      <c r="E146" s="298">
        <v>334388</v>
      </c>
      <c r="F146" s="194"/>
      <c r="G146" s="193">
        <v>-16.223298976304175</v>
      </c>
      <c r="H146" s="177"/>
    </row>
    <row r="147" spans="1:8" ht="19" customHeight="1" x14ac:dyDescent="0.15">
      <c r="A147" s="184"/>
      <c r="B147" s="195" t="s">
        <v>341</v>
      </c>
      <c r="C147" s="195"/>
      <c r="D147" s="352">
        <v>1450975</v>
      </c>
      <c r="E147" s="352">
        <v>1250591</v>
      </c>
      <c r="F147" s="196"/>
      <c r="G147" s="197">
        <v>-13.81029997070935</v>
      </c>
      <c r="H147" s="198"/>
    </row>
    <row r="148" spans="1:8" ht="19" customHeight="1" x14ac:dyDescent="0.15">
      <c r="A148" s="204"/>
      <c r="B148" s="185" t="s">
        <v>84</v>
      </c>
      <c r="C148" s="186" t="s">
        <v>3</v>
      </c>
      <c r="D148" s="297">
        <v>192</v>
      </c>
      <c r="E148" s="297">
        <v>136</v>
      </c>
      <c r="F148" s="188"/>
      <c r="G148" s="189">
        <v>-29.166666666666668</v>
      </c>
      <c r="H148" s="177"/>
    </row>
    <row r="149" spans="1:8" ht="19" customHeight="1" x14ac:dyDescent="0.15">
      <c r="A149" s="184"/>
      <c r="B149" s="185"/>
      <c r="C149" s="191" t="s">
        <v>4</v>
      </c>
      <c r="D149" s="298">
        <v>4059</v>
      </c>
      <c r="E149" s="298">
        <v>1525</v>
      </c>
      <c r="F149" s="188"/>
      <c r="G149" s="193">
        <v>-62.42916974624292</v>
      </c>
      <c r="H149" s="177"/>
    </row>
    <row r="150" spans="1:8" ht="19" customHeight="1" x14ac:dyDescent="0.15">
      <c r="A150" s="184"/>
      <c r="B150" s="185"/>
      <c r="C150" s="186" t="s">
        <v>5</v>
      </c>
      <c r="D150" s="297">
        <v>3067</v>
      </c>
      <c r="E150" s="297">
        <v>170</v>
      </c>
      <c r="F150" s="188"/>
      <c r="G150" s="189">
        <v>-94.457124225627652</v>
      </c>
      <c r="H150" s="177"/>
    </row>
    <row r="151" spans="1:8" ht="19" customHeight="1" x14ac:dyDescent="0.15">
      <c r="A151" s="184"/>
      <c r="B151" s="185"/>
      <c r="C151" s="191" t="s">
        <v>6</v>
      </c>
      <c r="D151" s="298">
        <v>4000</v>
      </c>
      <c r="E151" s="298">
        <v>0</v>
      </c>
      <c r="F151" s="188"/>
      <c r="G151" s="193">
        <v>-100</v>
      </c>
      <c r="H151" s="177"/>
    </row>
    <row r="152" spans="1:8" ht="19" customHeight="1" x14ac:dyDescent="0.15">
      <c r="A152" s="184"/>
      <c r="B152" s="185"/>
      <c r="C152" s="186" t="s">
        <v>55</v>
      </c>
      <c r="D152" s="297">
        <v>236793</v>
      </c>
      <c r="E152" s="297">
        <v>191574</v>
      </c>
      <c r="F152" s="188"/>
      <c r="G152" s="189">
        <v>-19.096425992322409</v>
      </c>
      <c r="H152" s="177"/>
    </row>
    <row r="153" spans="1:8" ht="19" customHeight="1" x14ac:dyDescent="0.15">
      <c r="A153" s="184"/>
      <c r="B153" s="185"/>
      <c r="C153" s="191" t="s">
        <v>7</v>
      </c>
      <c r="D153" s="298">
        <v>0</v>
      </c>
      <c r="E153" s="298">
        <v>3350</v>
      </c>
      <c r="F153" s="188"/>
      <c r="G153" s="193">
        <v>0</v>
      </c>
      <c r="H153" s="177"/>
    </row>
    <row r="154" spans="1:8" ht="19" customHeight="1" x14ac:dyDescent="0.15">
      <c r="A154" s="184"/>
      <c r="B154" s="185"/>
      <c r="C154" s="186" t="s">
        <v>8</v>
      </c>
      <c r="D154" s="297">
        <v>0</v>
      </c>
      <c r="E154" s="297">
        <v>0</v>
      </c>
      <c r="F154" s="188"/>
      <c r="G154" s="189">
        <v>0</v>
      </c>
      <c r="H154" s="177"/>
    </row>
    <row r="155" spans="1:8" ht="19" customHeight="1" x14ac:dyDescent="0.15">
      <c r="A155" s="184"/>
      <c r="B155" s="185"/>
      <c r="C155" s="191" t="s">
        <v>9</v>
      </c>
      <c r="D155" s="298">
        <v>44312</v>
      </c>
      <c r="E155" s="298">
        <v>13460</v>
      </c>
      <c r="F155" s="194"/>
      <c r="G155" s="193">
        <v>-69.624480953240649</v>
      </c>
      <c r="H155" s="177"/>
    </row>
    <row r="156" spans="1:8" ht="19" customHeight="1" x14ac:dyDescent="0.15">
      <c r="A156" s="184"/>
      <c r="B156" s="195" t="s">
        <v>227</v>
      </c>
      <c r="C156" s="195"/>
      <c r="D156" s="352">
        <v>292423</v>
      </c>
      <c r="E156" s="352">
        <v>210215</v>
      </c>
      <c r="F156" s="196"/>
      <c r="G156" s="197">
        <v>-28.112699753439369</v>
      </c>
      <c r="H156" s="198"/>
    </row>
    <row r="157" spans="1:8" ht="19" customHeight="1" x14ac:dyDescent="0.15">
      <c r="A157" s="204"/>
      <c r="B157" s="185" t="s">
        <v>85</v>
      </c>
      <c r="C157" s="186" t="s">
        <v>3</v>
      </c>
      <c r="D157" s="297">
        <v>404</v>
      </c>
      <c r="E157" s="297">
        <v>42</v>
      </c>
      <c r="F157" s="188"/>
      <c r="G157" s="189">
        <v>-89.603960396039611</v>
      </c>
      <c r="H157" s="177"/>
    </row>
    <row r="158" spans="1:8" ht="19" customHeight="1" x14ac:dyDescent="0.15">
      <c r="A158" s="184"/>
      <c r="B158" s="185"/>
      <c r="C158" s="191" t="s">
        <v>4</v>
      </c>
      <c r="D158" s="298">
        <v>2408</v>
      </c>
      <c r="E158" s="298">
        <v>948</v>
      </c>
      <c r="F158" s="188"/>
      <c r="G158" s="193">
        <v>-60.631229235880404</v>
      </c>
      <c r="H158" s="177"/>
    </row>
    <row r="159" spans="1:8" ht="19" customHeight="1" x14ac:dyDescent="0.15">
      <c r="A159" s="184"/>
      <c r="B159" s="185"/>
      <c r="C159" s="186" t="s">
        <v>5</v>
      </c>
      <c r="D159" s="297">
        <v>2050</v>
      </c>
      <c r="E159" s="297">
        <v>923</v>
      </c>
      <c r="F159" s="188"/>
      <c r="G159" s="189">
        <v>-54.975609756097569</v>
      </c>
      <c r="H159" s="177"/>
    </row>
    <row r="160" spans="1:8" ht="19" customHeight="1" x14ac:dyDescent="0.15">
      <c r="A160" s="184"/>
      <c r="B160" s="185"/>
      <c r="C160" s="191" t="s">
        <v>6</v>
      </c>
      <c r="D160" s="298">
        <v>2850</v>
      </c>
      <c r="E160" s="298">
        <v>527</v>
      </c>
      <c r="F160" s="188"/>
      <c r="G160" s="193">
        <v>-81.508771929824562</v>
      </c>
      <c r="H160" s="177"/>
    </row>
    <row r="161" spans="1:8" ht="19" customHeight="1" x14ac:dyDescent="0.15">
      <c r="A161" s="184"/>
      <c r="B161" s="185"/>
      <c r="C161" s="186" t="s">
        <v>55</v>
      </c>
      <c r="D161" s="297">
        <v>808019</v>
      </c>
      <c r="E161" s="297">
        <v>290525</v>
      </c>
      <c r="F161" s="188"/>
      <c r="G161" s="189">
        <v>-64.044781125196309</v>
      </c>
      <c r="H161" s="177"/>
    </row>
    <row r="162" spans="1:8" ht="19" customHeight="1" x14ac:dyDescent="0.15">
      <c r="A162" s="184"/>
      <c r="B162" s="185"/>
      <c r="C162" s="191" t="s">
        <v>7</v>
      </c>
      <c r="D162" s="298">
        <v>13392</v>
      </c>
      <c r="E162" s="298">
        <v>15158</v>
      </c>
      <c r="F162" s="188"/>
      <c r="G162" s="193">
        <v>13.186977299880526</v>
      </c>
      <c r="H162" s="177"/>
    </row>
    <row r="163" spans="1:8" ht="19" customHeight="1" x14ac:dyDescent="0.15">
      <c r="A163" s="184"/>
      <c r="B163" s="185"/>
      <c r="C163" s="186" t="s">
        <v>8</v>
      </c>
      <c r="D163" s="297">
        <v>0</v>
      </c>
      <c r="E163" s="297">
        <v>80</v>
      </c>
      <c r="F163" s="188"/>
      <c r="G163" s="189">
        <v>0</v>
      </c>
      <c r="H163" s="177"/>
    </row>
    <row r="164" spans="1:8" ht="19" customHeight="1" x14ac:dyDescent="0.15">
      <c r="A164" s="184"/>
      <c r="B164" s="185"/>
      <c r="C164" s="191" t="s">
        <v>9</v>
      </c>
      <c r="D164" s="298">
        <v>1200</v>
      </c>
      <c r="E164" s="298">
        <v>0</v>
      </c>
      <c r="F164" s="194"/>
      <c r="G164" s="193">
        <v>-100</v>
      </c>
      <c r="H164" s="177"/>
    </row>
    <row r="165" spans="1:8" ht="19" customHeight="1" x14ac:dyDescent="0.15">
      <c r="A165" s="184"/>
      <c r="B165" s="195" t="s">
        <v>228</v>
      </c>
      <c r="C165" s="195"/>
      <c r="D165" s="352">
        <v>830323</v>
      </c>
      <c r="E165" s="352">
        <v>308203</v>
      </c>
      <c r="F165" s="196"/>
      <c r="G165" s="197">
        <v>-62.881553323224814</v>
      </c>
      <c r="H165" s="198"/>
    </row>
    <row r="166" spans="1:8" ht="19" customHeight="1" x14ac:dyDescent="0.15">
      <c r="A166" s="204"/>
      <c r="B166" s="185" t="s">
        <v>86</v>
      </c>
      <c r="C166" s="186" t="s">
        <v>3</v>
      </c>
      <c r="D166" s="297">
        <v>488</v>
      </c>
      <c r="E166" s="297">
        <v>3591</v>
      </c>
      <c r="F166" s="188"/>
      <c r="G166" s="189">
        <v>635.86065573770497</v>
      </c>
      <c r="H166" s="177"/>
    </row>
    <row r="167" spans="1:8" ht="19" customHeight="1" x14ac:dyDescent="0.15">
      <c r="A167" s="184"/>
      <c r="B167" s="185"/>
      <c r="C167" s="191" t="s">
        <v>4</v>
      </c>
      <c r="D167" s="298">
        <v>68333</v>
      </c>
      <c r="E167" s="298">
        <v>62077</v>
      </c>
      <c r="F167" s="188"/>
      <c r="G167" s="193">
        <v>-9.1551666105688323</v>
      </c>
      <c r="H167" s="177"/>
    </row>
    <row r="168" spans="1:8" ht="19" customHeight="1" x14ac:dyDescent="0.15">
      <c r="A168" s="184"/>
      <c r="B168" s="185"/>
      <c r="C168" s="186" t="s">
        <v>5</v>
      </c>
      <c r="D168" s="297">
        <v>53556</v>
      </c>
      <c r="E168" s="297">
        <v>60004</v>
      </c>
      <c r="F168" s="188"/>
      <c r="G168" s="189">
        <v>12.039734110090372</v>
      </c>
      <c r="H168" s="177"/>
    </row>
    <row r="169" spans="1:8" ht="19" customHeight="1" x14ac:dyDescent="0.15">
      <c r="A169" s="184"/>
      <c r="B169" s="185"/>
      <c r="C169" s="191" t="s">
        <v>6</v>
      </c>
      <c r="D169" s="298">
        <v>5048</v>
      </c>
      <c r="E169" s="298">
        <v>1695</v>
      </c>
      <c r="F169" s="188"/>
      <c r="G169" s="193">
        <v>-66.422345483359749</v>
      </c>
      <c r="H169" s="177"/>
    </row>
    <row r="170" spans="1:8" ht="19" customHeight="1" x14ac:dyDescent="0.15">
      <c r="A170" s="184"/>
      <c r="B170" s="185"/>
      <c r="C170" s="186" t="s">
        <v>55</v>
      </c>
      <c r="D170" s="297">
        <v>2314404</v>
      </c>
      <c r="E170" s="297">
        <v>2138348</v>
      </c>
      <c r="F170" s="188"/>
      <c r="G170" s="189">
        <v>-7.6069692240421292</v>
      </c>
      <c r="H170" s="177"/>
    </row>
    <row r="171" spans="1:8" ht="19" customHeight="1" x14ac:dyDescent="0.15">
      <c r="A171" s="184"/>
      <c r="B171" s="185"/>
      <c r="C171" s="191" t="s">
        <v>7</v>
      </c>
      <c r="D171" s="298">
        <v>1993</v>
      </c>
      <c r="E171" s="298">
        <v>5866</v>
      </c>
      <c r="F171" s="188"/>
      <c r="G171" s="193">
        <v>194.33015554440541</v>
      </c>
      <c r="H171" s="177"/>
    </row>
    <row r="172" spans="1:8" ht="19" customHeight="1" x14ac:dyDescent="0.15">
      <c r="A172" s="184"/>
      <c r="B172" s="185"/>
      <c r="C172" s="186" t="s">
        <v>8</v>
      </c>
      <c r="D172" s="297">
        <v>25375</v>
      </c>
      <c r="E172" s="297">
        <v>47220</v>
      </c>
      <c r="F172" s="188"/>
      <c r="G172" s="189">
        <v>86.088669950738918</v>
      </c>
      <c r="H172" s="177"/>
    </row>
    <row r="173" spans="1:8" ht="19" customHeight="1" x14ac:dyDescent="0.15">
      <c r="A173" s="184"/>
      <c r="B173" s="185"/>
      <c r="C173" s="191" t="s">
        <v>9</v>
      </c>
      <c r="D173" s="298">
        <v>302603</v>
      </c>
      <c r="E173" s="298">
        <v>152185</v>
      </c>
      <c r="F173" s="194"/>
      <c r="G173" s="193">
        <v>-49.708033297753161</v>
      </c>
      <c r="H173" s="177"/>
    </row>
    <row r="174" spans="1:8" ht="19" customHeight="1" x14ac:dyDescent="0.15">
      <c r="A174" s="184"/>
      <c r="B174" s="195" t="s">
        <v>229</v>
      </c>
      <c r="C174" s="195"/>
      <c r="D174" s="352">
        <v>2771800</v>
      </c>
      <c r="E174" s="352">
        <v>2470986</v>
      </c>
      <c r="F174" s="196"/>
      <c r="G174" s="197">
        <v>-10.852658922000144</v>
      </c>
      <c r="H174" s="198"/>
    </row>
    <row r="175" spans="1:8" ht="19" customHeight="1" x14ac:dyDescent="0.15">
      <c r="A175" s="204"/>
      <c r="B175" s="185" t="s">
        <v>87</v>
      </c>
      <c r="C175" s="186" t="s">
        <v>3</v>
      </c>
      <c r="D175" s="297">
        <v>0</v>
      </c>
      <c r="E175" s="297">
        <v>0</v>
      </c>
      <c r="F175" s="188"/>
      <c r="G175" s="189">
        <v>0</v>
      </c>
      <c r="H175" s="177"/>
    </row>
    <row r="176" spans="1:8" ht="19" customHeight="1" x14ac:dyDescent="0.15">
      <c r="A176" s="184"/>
      <c r="B176" s="185"/>
      <c r="C176" s="191" t="s">
        <v>4</v>
      </c>
      <c r="D176" s="298">
        <v>2969</v>
      </c>
      <c r="E176" s="298">
        <v>4186</v>
      </c>
      <c r="F176" s="188"/>
      <c r="G176" s="193">
        <v>40.990232401481983</v>
      </c>
      <c r="H176" s="177"/>
    </row>
    <row r="177" spans="1:8" ht="19" customHeight="1" x14ac:dyDescent="0.15">
      <c r="A177" s="184"/>
      <c r="B177" s="185"/>
      <c r="C177" s="186" t="s">
        <v>5</v>
      </c>
      <c r="D177" s="297">
        <v>465</v>
      </c>
      <c r="E177" s="297">
        <v>1123</v>
      </c>
      <c r="F177" s="188"/>
      <c r="G177" s="189">
        <v>141.50537634408602</v>
      </c>
      <c r="H177" s="177"/>
    </row>
    <row r="178" spans="1:8" ht="19" customHeight="1" x14ac:dyDescent="0.15">
      <c r="A178" s="184"/>
      <c r="B178" s="185"/>
      <c r="C178" s="191" t="s">
        <v>6</v>
      </c>
      <c r="D178" s="298">
        <v>0</v>
      </c>
      <c r="E178" s="298">
        <v>0</v>
      </c>
      <c r="F178" s="188"/>
      <c r="G178" s="193">
        <v>0</v>
      </c>
      <c r="H178" s="177"/>
    </row>
    <row r="179" spans="1:8" ht="19" customHeight="1" x14ac:dyDescent="0.15">
      <c r="A179" s="184"/>
      <c r="B179" s="185"/>
      <c r="C179" s="186" t="s">
        <v>55</v>
      </c>
      <c r="D179" s="297">
        <v>183099</v>
      </c>
      <c r="E179" s="297">
        <v>144684</v>
      </c>
      <c r="F179" s="188"/>
      <c r="G179" s="189">
        <v>-20.980453197450561</v>
      </c>
      <c r="H179" s="177"/>
    </row>
    <row r="180" spans="1:8" ht="19" customHeight="1" x14ac:dyDescent="0.15">
      <c r="A180" s="184"/>
      <c r="B180" s="185"/>
      <c r="C180" s="191" t="s">
        <v>7</v>
      </c>
      <c r="D180" s="298">
        <v>1614</v>
      </c>
      <c r="E180" s="298">
        <v>2221</v>
      </c>
      <c r="F180" s="188"/>
      <c r="G180" s="193">
        <v>37.608426270136306</v>
      </c>
      <c r="H180" s="177"/>
    </row>
    <row r="181" spans="1:8" ht="19" customHeight="1" x14ac:dyDescent="0.15">
      <c r="A181" s="184"/>
      <c r="B181" s="185"/>
      <c r="C181" s="186" t="s">
        <v>8</v>
      </c>
      <c r="D181" s="297">
        <v>0</v>
      </c>
      <c r="E181" s="297">
        <v>0</v>
      </c>
      <c r="F181" s="188"/>
      <c r="G181" s="189">
        <v>0</v>
      </c>
      <c r="H181" s="177"/>
    </row>
    <row r="182" spans="1:8" ht="19" customHeight="1" x14ac:dyDescent="0.15">
      <c r="A182" s="184"/>
      <c r="B182" s="185"/>
      <c r="C182" s="191" t="s">
        <v>9</v>
      </c>
      <c r="D182" s="298">
        <v>46486</v>
      </c>
      <c r="E182" s="298">
        <v>30691</v>
      </c>
      <c r="F182" s="194"/>
      <c r="G182" s="193">
        <v>-33.97797186249624</v>
      </c>
      <c r="H182" s="177"/>
    </row>
    <row r="183" spans="1:8" ht="19" customHeight="1" x14ac:dyDescent="0.15">
      <c r="A183" s="184"/>
      <c r="B183" s="195" t="s">
        <v>230</v>
      </c>
      <c r="C183" s="195"/>
      <c r="D183" s="352">
        <v>234633</v>
      </c>
      <c r="E183" s="352">
        <v>182905</v>
      </c>
      <c r="F183" s="196"/>
      <c r="G183" s="197">
        <v>-22.046344717068784</v>
      </c>
      <c r="H183" s="198"/>
    </row>
    <row r="184" spans="1:8" ht="19" customHeight="1" x14ac:dyDescent="0.15">
      <c r="A184" s="204"/>
      <c r="B184" s="185" t="s">
        <v>88</v>
      </c>
      <c r="C184" s="186" t="s">
        <v>3</v>
      </c>
      <c r="D184" s="297">
        <v>68143</v>
      </c>
      <c r="E184" s="297">
        <v>30496</v>
      </c>
      <c r="F184" s="188"/>
      <c r="G184" s="189">
        <v>-55.247053989404634</v>
      </c>
      <c r="H184" s="177"/>
    </row>
    <row r="185" spans="1:8" ht="19" customHeight="1" x14ac:dyDescent="0.15">
      <c r="A185" s="184"/>
      <c r="B185" s="185"/>
      <c r="C185" s="191" t="s">
        <v>4</v>
      </c>
      <c r="D185" s="298">
        <v>20332</v>
      </c>
      <c r="E185" s="298">
        <v>16140</v>
      </c>
      <c r="F185" s="188"/>
      <c r="G185" s="193">
        <v>-20.617745425929566</v>
      </c>
      <c r="H185" s="177"/>
    </row>
    <row r="186" spans="1:8" ht="19" customHeight="1" x14ac:dyDescent="0.15">
      <c r="A186" s="184"/>
      <c r="B186" s="185"/>
      <c r="C186" s="186" t="s">
        <v>5</v>
      </c>
      <c r="D186" s="297">
        <v>105430</v>
      </c>
      <c r="E186" s="297">
        <v>45853</v>
      </c>
      <c r="F186" s="188"/>
      <c r="G186" s="189">
        <v>-56.508583894527177</v>
      </c>
      <c r="H186" s="177"/>
    </row>
    <row r="187" spans="1:8" ht="19" customHeight="1" x14ac:dyDescent="0.15">
      <c r="A187" s="184"/>
      <c r="B187" s="185"/>
      <c r="C187" s="191" t="s">
        <v>6</v>
      </c>
      <c r="D187" s="298">
        <v>728</v>
      </c>
      <c r="E187" s="298">
        <v>9779</v>
      </c>
      <c r="F187" s="188"/>
      <c r="G187" s="193">
        <v>1243.2692307692309</v>
      </c>
      <c r="H187" s="177"/>
    </row>
    <row r="188" spans="1:8" ht="19" customHeight="1" x14ac:dyDescent="0.15">
      <c r="A188" s="184"/>
      <c r="B188" s="185"/>
      <c r="C188" s="186" t="s">
        <v>55</v>
      </c>
      <c r="D188" s="297">
        <v>2758258</v>
      </c>
      <c r="E188" s="297">
        <v>2552263</v>
      </c>
      <c r="F188" s="188"/>
      <c r="G188" s="189">
        <v>-7.4683006448272788</v>
      </c>
      <c r="H188" s="177"/>
    </row>
    <row r="189" spans="1:8" ht="19" customHeight="1" x14ac:dyDescent="0.15">
      <c r="A189" s="184"/>
      <c r="B189" s="185"/>
      <c r="C189" s="191" t="s">
        <v>7</v>
      </c>
      <c r="D189" s="298">
        <v>19277</v>
      </c>
      <c r="E189" s="298">
        <v>22762</v>
      </c>
      <c r="F189" s="188"/>
      <c r="G189" s="193">
        <v>18.078539191782951</v>
      </c>
      <c r="H189" s="177"/>
    </row>
    <row r="190" spans="1:8" ht="19" customHeight="1" x14ac:dyDescent="0.15">
      <c r="A190" s="184"/>
      <c r="B190" s="185"/>
      <c r="C190" s="186" t="s">
        <v>8</v>
      </c>
      <c r="D190" s="297">
        <v>255</v>
      </c>
      <c r="E190" s="297">
        <v>330</v>
      </c>
      <c r="F190" s="188"/>
      <c r="G190" s="189">
        <v>29.411764705882355</v>
      </c>
      <c r="H190" s="177"/>
    </row>
    <row r="191" spans="1:8" ht="19" customHeight="1" x14ac:dyDescent="0.15">
      <c r="A191" s="184"/>
      <c r="B191" s="185"/>
      <c r="C191" s="191" t="s">
        <v>9</v>
      </c>
      <c r="D191" s="298">
        <v>398542</v>
      </c>
      <c r="E191" s="298">
        <v>276792</v>
      </c>
      <c r="F191" s="194"/>
      <c r="G191" s="193">
        <v>-30.548850560292269</v>
      </c>
      <c r="H191" s="177"/>
    </row>
    <row r="192" spans="1:8" ht="19" customHeight="1" x14ac:dyDescent="0.15">
      <c r="A192" s="184"/>
      <c r="B192" s="207" t="s">
        <v>231</v>
      </c>
      <c r="C192" s="207"/>
      <c r="D192" s="353">
        <v>3370965</v>
      </c>
      <c r="E192" s="353">
        <v>2954415</v>
      </c>
      <c r="F192" s="208"/>
      <c r="G192" s="209">
        <v>-12.35699569707784</v>
      </c>
      <c r="H192" s="198"/>
    </row>
    <row r="193" spans="1:8" ht="19" customHeight="1" x14ac:dyDescent="0.15">
      <c r="A193" s="204"/>
      <c r="B193" s="210" t="s">
        <v>53</v>
      </c>
      <c r="C193" s="211"/>
      <c r="D193" s="347">
        <v>8951119</v>
      </c>
      <c r="E193" s="347">
        <v>7377315</v>
      </c>
      <c r="F193" s="212"/>
      <c r="G193" s="213">
        <v>-17.582203968017854</v>
      </c>
      <c r="H193" s="177"/>
    </row>
    <row r="194" spans="1:8" ht="10" customHeight="1" x14ac:dyDescent="0.15">
      <c r="A194" s="218"/>
      <c r="B194" s="219"/>
      <c r="C194" s="219"/>
      <c r="D194" s="219"/>
      <c r="E194" s="219"/>
      <c r="F194" s="219"/>
      <c r="G194" s="220"/>
      <c r="H194" s="221"/>
    </row>
    <row r="197" spans="1:8" ht="18" customHeight="1" x14ac:dyDescent="0.25">
      <c r="A197" s="142"/>
      <c r="B197" s="143" t="s">
        <v>335</v>
      </c>
      <c r="C197" s="144" t="s" vm="1">
        <v>336</v>
      </c>
      <c r="D197" s="144"/>
      <c r="E197" s="144"/>
      <c r="F197" s="144"/>
      <c r="G197" s="394" t="s">
        <v>367</v>
      </c>
      <c r="H197" s="145"/>
    </row>
    <row r="198" spans="1:8" ht="10" customHeight="1" x14ac:dyDescent="0.15">
      <c r="A198" s="151"/>
      <c r="B198" s="152"/>
      <c r="C198" s="152"/>
      <c r="D198" s="153"/>
      <c r="E198" s="153"/>
      <c r="F198" s="154"/>
      <c r="G198" s="155"/>
      <c r="H198" s="156"/>
    </row>
    <row r="199" spans="1:8" ht="52" customHeight="1" x14ac:dyDescent="0.15">
      <c r="A199" s="151"/>
      <c r="B199" s="163"/>
      <c r="C199" s="163"/>
      <c r="D199" s="164"/>
      <c r="E199" s="164"/>
      <c r="F199" s="165"/>
      <c r="G199" s="166"/>
      <c r="H199" s="167"/>
    </row>
    <row r="200" spans="1:8" ht="19" customHeight="1" x14ac:dyDescent="0.15">
      <c r="A200" s="173"/>
      <c r="B200" s="174" t="s">
        <v>67</v>
      </c>
      <c r="C200" s="174" t="s">
        <v>206</v>
      </c>
      <c r="D200" s="164"/>
      <c r="E200" s="164"/>
      <c r="F200" s="175"/>
      <c r="G200" s="176"/>
      <c r="H200" s="177"/>
    </row>
    <row r="201" spans="1:8" ht="19" customHeight="1" x14ac:dyDescent="0.15">
      <c r="A201" s="184"/>
      <c r="B201" s="185" t="s">
        <v>90</v>
      </c>
      <c r="C201" s="186" t="s">
        <v>3</v>
      </c>
      <c r="D201" s="297">
        <v>204</v>
      </c>
      <c r="E201" s="297">
        <v>731</v>
      </c>
      <c r="F201" s="188"/>
      <c r="G201" s="189">
        <v>258.33333333333337</v>
      </c>
      <c r="H201" s="177"/>
    </row>
    <row r="202" spans="1:8" ht="19" customHeight="1" x14ac:dyDescent="0.15">
      <c r="A202" s="184"/>
      <c r="B202" s="185"/>
      <c r="C202" s="191" t="s">
        <v>4</v>
      </c>
      <c r="D202" s="298">
        <v>100659</v>
      </c>
      <c r="E202" s="298">
        <v>253496</v>
      </c>
      <c r="F202" s="188"/>
      <c r="G202" s="193">
        <v>151.8363981362819</v>
      </c>
      <c r="H202" s="177"/>
    </row>
    <row r="203" spans="1:8" ht="19" customHeight="1" x14ac:dyDescent="0.15">
      <c r="A203" s="184"/>
      <c r="B203" s="185"/>
      <c r="C203" s="186" t="s">
        <v>5</v>
      </c>
      <c r="D203" s="297">
        <v>4255</v>
      </c>
      <c r="E203" s="297">
        <v>5748</v>
      </c>
      <c r="F203" s="188"/>
      <c r="G203" s="189">
        <v>35.088131609870743</v>
      </c>
      <c r="H203" s="177"/>
    </row>
    <row r="204" spans="1:8" ht="19" customHeight="1" x14ac:dyDescent="0.15">
      <c r="A204" s="184"/>
      <c r="B204" s="185"/>
      <c r="C204" s="191" t="s">
        <v>6</v>
      </c>
      <c r="D204" s="298">
        <v>0</v>
      </c>
      <c r="E204" s="298">
        <v>0</v>
      </c>
      <c r="F204" s="188"/>
      <c r="G204" s="193">
        <v>0</v>
      </c>
      <c r="H204" s="177"/>
    </row>
    <row r="205" spans="1:8" ht="19" customHeight="1" x14ac:dyDescent="0.15">
      <c r="A205" s="184"/>
      <c r="B205" s="185"/>
      <c r="C205" s="186" t="s">
        <v>55</v>
      </c>
      <c r="D205" s="297">
        <v>2051972</v>
      </c>
      <c r="E205" s="297">
        <v>2199060</v>
      </c>
      <c r="F205" s="188"/>
      <c r="G205" s="189">
        <v>7.1681289998109134</v>
      </c>
      <c r="H205" s="177"/>
    </row>
    <row r="206" spans="1:8" ht="19" customHeight="1" x14ac:dyDescent="0.15">
      <c r="A206" s="184"/>
      <c r="B206" s="185"/>
      <c r="C206" s="191" t="s">
        <v>7</v>
      </c>
      <c r="D206" s="298">
        <v>5863</v>
      </c>
      <c r="E206" s="298">
        <v>35962</v>
      </c>
      <c r="F206" s="188"/>
      <c r="G206" s="193">
        <v>513.37199385979875</v>
      </c>
      <c r="H206" s="177"/>
    </row>
    <row r="207" spans="1:8" ht="19" customHeight="1" x14ac:dyDescent="0.15">
      <c r="A207" s="184"/>
      <c r="B207" s="185"/>
      <c r="C207" s="186" t="s">
        <v>8</v>
      </c>
      <c r="D207" s="297">
        <v>0</v>
      </c>
      <c r="E207" s="297">
        <v>306</v>
      </c>
      <c r="F207" s="188"/>
      <c r="G207" s="189">
        <v>0</v>
      </c>
      <c r="H207" s="177"/>
    </row>
    <row r="208" spans="1:8" ht="19" customHeight="1" x14ac:dyDescent="0.15">
      <c r="A208" s="184"/>
      <c r="B208" s="185"/>
      <c r="C208" s="191" t="s">
        <v>9</v>
      </c>
      <c r="D208" s="298">
        <v>6585</v>
      </c>
      <c r="E208" s="298">
        <v>10737</v>
      </c>
      <c r="F208" s="194"/>
      <c r="G208" s="193">
        <v>63.052391799544417</v>
      </c>
      <c r="H208" s="177"/>
    </row>
    <row r="209" spans="1:8" ht="19" customHeight="1" x14ac:dyDescent="0.15">
      <c r="A209" s="184"/>
      <c r="B209" s="195" t="s">
        <v>232</v>
      </c>
      <c r="C209" s="195"/>
      <c r="D209" s="352">
        <v>2169538</v>
      </c>
      <c r="E209" s="352">
        <v>2506040</v>
      </c>
      <c r="F209" s="196"/>
      <c r="G209" s="197">
        <v>15.510306802646461</v>
      </c>
      <c r="H209" s="198"/>
    </row>
    <row r="210" spans="1:8" ht="19" customHeight="1" x14ac:dyDescent="0.15">
      <c r="A210" s="204"/>
      <c r="B210" s="185" t="s">
        <v>91</v>
      </c>
      <c r="C210" s="186" t="s">
        <v>3</v>
      </c>
      <c r="D210" s="297">
        <v>38772</v>
      </c>
      <c r="E210" s="297">
        <v>25762</v>
      </c>
      <c r="F210" s="188"/>
      <c r="G210" s="189">
        <v>-33.555142886619208</v>
      </c>
      <c r="H210" s="177"/>
    </row>
    <row r="211" spans="1:8" ht="19" customHeight="1" x14ac:dyDescent="0.15">
      <c r="A211" s="184"/>
      <c r="B211" s="185"/>
      <c r="C211" s="191" t="s">
        <v>4</v>
      </c>
      <c r="D211" s="298">
        <v>495821</v>
      </c>
      <c r="E211" s="298">
        <v>362647</v>
      </c>
      <c r="F211" s="188"/>
      <c r="G211" s="193">
        <v>-26.859289945363347</v>
      </c>
      <c r="H211" s="177"/>
    </row>
    <row r="212" spans="1:8" ht="19" customHeight="1" x14ac:dyDescent="0.15">
      <c r="A212" s="184"/>
      <c r="B212" s="185"/>
      <c r="C212" s="186" t="s">
        <v>5</v>
      </c>
      <c r="D212" s="297">
        <v>45106</v>
      </c>
      <c r="E212" s="297">
        <v>16635</v>
      </c>
      <c r="F212" s="188"/>
      <c r="G212" s="189">
        <v>-63.120205737595882</v>
      </c>
      <c r="H212" s="177"/>
    </row>
    <row r="213" spans="1:8" ht="19" customHeight="1" x14ac:dyDescent="0.15">
      <c r="A213" s="184"/>
      <c r="B213" s="185"/>
      <c r="C213" s="191" t="s">
        <v>6</v>
      </c>
      <c r="D213" s="298">
        <v>18040</v>
      </c>
      <c r="E213" s="298">
        <v>11889</v>
      </c>
      <c r="F213" s="188"/>
      <c r="G213" s="193">
        <v>-34.096452328159643</v>
      </c>
      <c r="H213" s="177"/>
    </row>
    <row r="214" spans="1:8" ht="19" customHeight="1" x14ac:dyDescent="0.15">
      <c r="A214" s="184"/>
      <c r="B214" s="185"/>
      <c r="C214" s="186" t="s">
        <v>55</v>
      </c>
      <c r="D214" s="297">
        <v>3792663</v>
      </c>
      <c r="E214" s="297">
        <v>3306264</v>
      </c>
      <c r="F214" s="188"/>
      <c r="G214" s="189">
        <v>-12.824735548610565</v>
      </c>
      <c r="H214" s="177"/>
    </row>
    <row r="215" spans="1:8" ht="19" customHeight="1" x14ac:dyDescent="0.15">
      <c r="A215" s="184"/>
      <c r="B215" s="185"/>
      <c r="C215" s="191" t="s">
        <v>7</v>
      </c>
      <c r="D215" s="298">
        <v>90703</v>
      </c>
      <c r="E215" s="298">
        <v>4001</v>
      </c>
      <c r="F215" s="188"/>
      <c r="G215" s="193">
        <v>-95.588900036382469</v>
      </c>
      <c r="H215" s="177"/>
    </row>
    <row r="216" spans="1:8" ht="19" customHeight="1" x14ac:dyDescent="0.15">
      <c r="A216" s="184"/>
      <c r="B216" s="185"/>
      <c r="C216" s="186" t="s">
        <v>8</v>
      </c>
      <c r="D216" s="297">
        <v>3356</v>
      </c>
      <c r="E216" s="297">
        <v>3294</v>
      </c>
      <c r="F216" s="188"/>
      <c r="G216" s="189">
        <v>-1.8474374255065553</v>
      </c>
      <c r="H216" s="177"/>
    </row>
    <row r="217" spans="1:8" ht="19" customHeight="1" x14ac:dyDescent="0.15">
      <c r="A217" s="184"/>
      <c r="B217" s="185"/>
      <c r="C217" s="191" t="s">
        <v>9</v>
      </c>
      <c r="D217" s="298">
        <v>61208</v>
      </c>
      <c r="E217" s="298">
        <v>57028</v>
      </c>
      <c r="F217" s="194"/>
      <c r="G217" s="193">
        <v>-6.8291726571689972</v>
      </c>
      <c r="H217" s="177"/>
    </row>
    <row r="218" spans="1:8" ht="19" customHeight="1" x14ac:dyDescent="0.15">
      <c r="A218" s="184"/>
      <c r="B218" s="207" t="s">
        <v>233</v>
      </c>
      <c r="C218" s="207"/>
      <c r="D218" s="353">
        <v>4545669</v>
      </c>
      <c r="E218" s="353">
        <v>3787520</v>
      </c>
      <c r="F218" s="208"/>
      <c r="G218" s="209">
        <v>-16.678491108789487</v>
      </c>
      <c r="H218" s="198"/>
    </row>
    <row r="219" spans="1:8" ht="19" customHeight="1" x14ac:dyDescent="0.15">
      <c r="A219" s="204"/>
      <c r="B219" s="210" t="s">
        <v>53</v>
      </c>
      <c r="C219" s="211"/>
      <c r="D219" s="347">
        <v>6715207</v>
      </c>
      <c r="E219" s="347">
        <v>6293560</v>
      </c>
      <c r="F219" s="212"/>
      <c r="G219" s="213">
        <v>-6.2789873789445352</v>
      </c>
      <c r="H219" s="177"/>
    </row>
    <row r="220" spans="1:8" ht="10" customHeight="1" x14ac:dyDescent="0.15">
      <c r="A220" s="218"/>
      <c r="B220" s="219"/>
      <c r="C220" s="219"/>
      <c r="D220" s="219"/>
      <c r="E220" s="219"/>
      <c r="F220" s="219"/>
      <c r="G220" s="220"/>
      <c r="H220" s="221"/>
    </row>
  </sheetData>
  <mergeCells count="1">
    <mergeCell ref="A1:B1"/>
  </mergeCells>
  <conditionalFormatting sqref="G7:G15 G43">
    <cfRule type="iconSet" priority="8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7">
    <cfRule type="iconSet" priority="6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1">
    <cfRule type="iconSet" priority="5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H220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6640625" style="140" customWidth="1"/>
    <col min="2" max="2" width="25.6640625" style="140" customWidth="1"/>
    <col min="3" max="3" width="33.6640625" style="140" customWidth="1"/>
    <col min="4" max="5" width="16.6640625" style="140" customWidth="1"/>
    <col min="6" max="6" width="1.6640625" style="140" customWidth="1"/>
    <col min="7" max="7" width="11.6640625" style="140" customWidth="1"/>
    <col min="8" max="8" width="1.6640625" style="140" customWidth="1"/>
    <col min="9" max="16384" width="9.1640625" style="140"/>
  </cols>
  <sheetData>
    <row r="1" spans="1:8" ht="50" customHeight="1" x14ac:dyDescent="0.15">
      <c r="A1" s="697" t="s">
        <v>368</v>
      </c>
      <c r="B1" s="697"/>
      <c r="C1" s="279" t="s">
        <v>246</v>
      </c>
    </row>
    <row r="2" spans="1:8" ht="17.25" customHeight="1" x14ac:dyDescent="0.15">
      <c r="A2" s="392"/>
      <c r="B2" s="392"/>
      <c r="C2" s="392"/>
      <c r="D2" s="392"/>
      <c r="E2" s="392"/>
      <c r="F2" s="392"/>
      <c r="G2" s="392"/>
      <c r="H2" s="392"/>
    </row>
    <row r="3" spans="1:8" s="146" customFormat="1" ht="18" customHeight="1" x14ac:dyDescent="0.25">
      <c r="A3" s="354"/>
      <c r="B3" s="355" t="s">
        <v>335</v>
      </c>
      <c r="C3" s="356" t="s" vm="2">
        <v>337</v>
      </c>
      <c r="D3" s="356"/>
      <c r="E3" s="356"/>
      <c r="F3" s="356"/>
      <c r="G3" s="396" t="s">
        <v>374</v>
      </c>
      <c r="H3" s="357"/>
    </row>
    <row r="4" spans="1:8" s="141" customFormat="1" ht="10" customHeight="1" x14ac:dyDescent="0.15">
      <c r="A4" s="358"/>
      <c r="B4" s="359"/>
      <c r="C4" s="359"/>
      <c r="D4" s="360"/>
      <c r="E4" s="360"/>
      <c r="F4" s="361"/>
      <c r="G4" s="362"/>
      <c r="H4" s="363"/>
    </row>
    <row r="5" spans="1:8" ht="52" customHeight="1" x14ac:dyDescent="0.15">
      <c r="A5" s="358"/>
      <c r="B5" s="364"/>
      <c r="C5" s="364"/>
      <c r="D5" s="365"/>
      <c r="E5" s="365"/>
      <c r="F5" s="366"/>
      <c r="G5" s="367"/>
      <c r="H5" s="368"/>
    </row>
    <row r="6" spans="1:8" ht="19" customHeight="1" x14ac:dyDescent="0.15">
      <c r="A6" s="369"/>
      <c r="B6" s="370" t="s">
        <v>67</v>
      </c>
      <c r="C6" s="370" t="s">
        <v>206</v>
      </c>
      <c r="D6" s="365"/>
      <c r="E6" s="365"/>
      <c r="F6" s="371"/>
      <c r="G6" s="372"/>
      <c r="H6" s="373"/>
    </row>
    <row r="7" spans="1:8" ht="19" customHeight="1" x14ac:dyDescent="0.15">
      <c r="A7" s="369"/>
      <c r="B7" s="374" t="s">
        <v>68</v>
      </c>
      <c r="C7" s="186" t="s">
        <v>3</v>
      </c>
      <c r="D7" s="136">
        <v>17654075.690000001</v>
      </c>
      <c r="E7" s="136">
        <v>16202030.23</v>
      </c>
      <c r="F7" s="188"/>
      <c r="G7" s="189">
        <v>-8.224987167255092</v>
      </c>
      <c r="H7" s="373"/>
    </row>
    <row r="8" spans="1:8" ht="19" customHeight="1" x14ac:dyDescent="0.15">
      <c r="A8" s="369"/>
      <c r="B8" s="374"/>
      <c r="C8" s="191" t="s">
        <v>4</v>
      </c>
      <c r="D8" s="137">
        <v>11041209.51</v>
      </c>
      <c r="E8" s="137">
        <v>10445391.350000001</v>
      </c>
      <c r="F8" s="188"/>
      <c r="G8" s="193">
        <v>-5.3963124190367644</v>
      </c>
      <c r="H8" s="373"/>
    </row>
    <row r="9" spans="1:8" ht="19" customHeight="1" x14ac:dyDescent="0.15">
      <c r="A9" s="369"/>
      <c r="B9" s="374"/>
      <c r="C9" s="186" t="s">
        <v>5</v>
      </c>
      <c r="D9" s="136">
        <v>6219898.8900000006</v>
      </c>
      <c r="E9" s="136">
        <v>6571058.0299999993</v>
      </c>
      <c r="F9" s="188"/>
      <c r="G9" s="189">
        <v>5.6457371126172546</v>
      </c>
      <c r="H9" s="373"/>
    </row>
    <row r="10" spans="1:8" ht="19" customHeight="1" x14ac:dyDescent="0.15">
      <c r="A10" s="369"/>
      <c r="B10" s="374"/>
      <c r="C10" s="191" t="s">
        <v>6</v>
      </c>
      <c r="D10" s="137">
        <v>12472782.560000001</v>
      </c>
      <c r="E10" s="137">
        <v>12150343.5</v>
      </c>
      <c r="F10" s="188"/>
      <c r="G10" s="193">
        <v>-2.5851413543763448</v>
      </c>
      <c r="H10" s="373"/>
    </row>
    <row r="11" spans="1:8" ht="19" customHeight="1" x14ac:dyDescent="0.15">
      <c r="A11" s="369"/>
      <c r="B11" s="374"/>
      <c r="C11" s="186" t="s">
        <v>55</v>
      </c>
      <c r="D11" s="136">
        <v>6364358.6600000001</v>
      </c>
      <c r="E11" s="136">
        <v>6329438.1299999999</v>
      </c>
      <c r="F11" s="188"/>
      <c r="G11" s="189">
        <v>-0.54868890748530286</v>
      </c>
      <c r="H11" s="373"/>
    </row>
    <row r="12" spans="1:8" ht="19" customHeight="1" x14ac:dyDescent="0.15">
      <c r="A12" s="369"/>
      <c r="B12" s="374"/>
      <c r="C12" s="191" t="s">
        <v>7</v>
      </c>
      <c r="D12" s="137">
        <v>2442276.7000000002</v>
      </c>
      <c r="E12" s="137">
        <v>2480557.42</v>
      </c>
      <c r="F12" s="188"/>
      <c r="G12" s="193">
        <v>1.5674194492376614</v>
      </c>
      <c r="H12" s="373"/>
    </row>
    <row r="13" spans="1:8" ht="19" customHeight="1" x14ac:dyDescent="0.15">
      <c r="A13" s="369"/>
      <c r="B13" s="374"/>
      <c r="C13" s="186" t="s">
        <v>8</v>
      </c>
      <c r="D13" s="136">
        <v>4967156.09</v>
      </c>
      <c r="E13" s="136">
        <v>7646478.3700000001</v>
      </c>
      <c r="F13" s="188"/>
      <c r="G13" s="189">
        <v>53.940770764061099</v>
      </c>
      <c r="H13" s="373"/>
    </row>
    <row r="14" spans="1:8" ht="19" customHeight="1" x14ac:dyDescent="0.15">
      <c r="A14" s="369"/>
      <c r="B14" s="374"/>
      <c r="C14" s="191" t="s">
        <v>9</v>
      </c>
      <c r="D14" s="137">
        <v>5813</v>
      </c>
      <c r="E14" s="137">
        <v>37696</v>
      </c>
      <c r="F14" s="194"/>
      <c r="G14" s="193">
        <v>548.47755031825227</v>
      </c>
      <c r="H14" s="373"/>
    </row>
    <row r="15" spans="1:8" s="199" customFormat="1" ht="19" customHeight="1" x14ac:dyDescent="0.15">
      <c r="A15" s="369"/>
      <c r="B15" s="375" t="s">
        <v>215</v>
      </c>
      <c r="C15" s="375"/>
      <c r="D15" s="376">
        <v>61167571.100000009</v>
      </c>
      <c r="E15" s="376">
        <v>61862993.030000001</v>
      </c>
      <c r="F15" s="377"/>
      <c r="G15" s="378">
        <v>1.1369127750112544</v>
      </c>
      <c r="H15" s="379"/>
    </row>
    <row r="16" spans="1:8" ht="19" customHeight="1" x14ac:dyDescent="0.15">
      <c r="A16" s="380"/>
      <c r="B16" s="374" t="s">
        <v>69</v>
      </c>
      <c r="C16" s="186" t="s">
        <v>3</v>
      </c>
      <c r="D16" s="136">
        <v>126371852.06999999</v>
      </c>
      <c r="E16" s="136">
        <v>121345050.08</v>
      </c>
      <c r="F16" s="188"/>
      <c r="G16" s="189">
        <v>-3.9777861190287407</v>
      </c>
      <c r="H16" s="373"/>
    </row>
    <row r="17" spans="1:8" ht="19" customHeight="1" x14ac:dyDescent="0.15">
      <c r="A17" s="369"/>
      <c r="B17" s="374"/>
      <c r="C17" s="191" t="s">
        <v>4</v>
      </c>
      <c r="D17" s="137">
        <v>89104347.170000002</v>
      </c>
      <c r="E17" s="137">
        <v>93020003.830000013</v>
      </c>
      <c r="F17" s="188"/>
      <c r="G17" s="193">
        <v>4.3944619812200925</v>
      </c>
      <c r="H17" s="373"/>
    </row>
    <row r="18" spans="1:8" ht="19" customHeight="1" x14ac:dyDescent="0.15">
      <c r="A18" s="369"/>
      <c r="B18" s="374"/>
      <c r="C18" s="186" t="s">
        <v>5</v>
      </c>
      <c r="D18" s="136">
        <v>92400248.75</v>
      </c>
      <c r="E18" s="136">
        <v>112327309.37</v>
      </c>
      <c r="F18" s="188"/>
      <c r="G18" s="189">
        <v>21.566024864191728</v>
      </c>
      <c r="H18" s="373"/>
    </row>
    <row r="19" spans="1:8" ht="19" customHeight="1" x14ac:dyDescent="0.15">
      <c r="A19" s="369"/>
      <c r="B19" s="374"/>
      <c r="C19" s="191" t="s">
        <v>6</v>
      </c>
      <c r="D19" s="137">
        <v>107430973.08999999</v>
      </c>
      <c r="E19" s="137">
        <v>127065932.16000001</v>
      </c>
      <c r="F19" s="188"/>
      <c r="G19" s="193">
        <v>18.276813944104269</v>
      </c>
      <c r="H19" s="373"/>
    </row>
    <row r="20" spans="1:8" ht="19" customHeight="1" x14ac:dyDescent="0.15">
      <c r="A20" s="369"/>
      <c r="B20" s="374"/>
      <c r="C20" s="186" t="s">
        <v>55</v>
      </c>
      <c r="D20" s="136">
        <v>55828280.619999997</v>
      </c>
      <c r="E20" s="136">
        <v>54011534.310000002</v>
      </c>
      <c r="F20" s="188"/>
      <c r="G20" s="189">
        <v>-3.2541684784559912</v>
      </c>
      <c r="H20" s="373"/>
    </row>
    <row r="21" spans="1:8" ht="19" customHeight="1" x14ac:dyDescent="0.15">
      <c r="A21" s="369"/>
      <c r="B21" s="374"/>
      <c r="C21" s="191" t="s">
        <v>7</v>
      </c>
      <c r="D21" s="137">
        <v>32999920.460000001</v>
      </c>
      <c r="E21" s="137">
        <v>35799896.789999999</v>
      </c>
      <c r="F21" s="188"/>
      <c r="G21" s="193">
        <v>8.4847972085081746</v>
      </c>
      <c r="H21" s="373"/>
    </row>
    <row r="22" spans="1:8" ht="19" customHeight="1" x14ac:dyDescent="0.15">
      <c r="A22" s="369"/>
      <c r="B22" s="374"/>
      <c r="C22" s="186" t="s">
        <v>8</v>
      </c>
      <c r="D22" s="136">
        <v>55133686.880000003</v>
      </c>
      <c r="E22" s="136">
        <v>65438947.890000001</v>
      </c>
      <c r="F22" s="188"/>
      <c r="G22" s="189">
        <v>18.691405551073856</v>
      </c>
      <c r="H22" s="373"/>
    </row>
    <row r="23" spans="1:8" ht="19" customHeight="1" x14ac:dyDescent="0.15">
      <c r="A23" s="369"/>
      <c r="B23" s="374"/>
      <c r="C23" s="191" t="s">
        <v>9</v>
      </c>
      <c r="D23" s="137">
        <v>1556256.62</v>
      </c>
      <c r="E23" s="137">
        <v>2726161.51</v>
      </c>
      <c r="F23" s="194"/>
      <c r="G23" s="193">
        <v>75.17429162807349</v>
      </c>
      <c r="H23" s="373"/>
    </row>
    <row r="24" spans="1:8" s="199" customFormat="1" ht="19" customHeight="1" x14ac:dyDescent="0.15">
      <c r="A24" s="369"/>
      <c r="B24" s="375" t="s">
        <v>216</v>
      </c>
      <c r="C24" s="375"/>
      <c r="D24" s="376">
        <v>560825565.65999997</v>
      </c>
      <c r="E24" s="376">
        <v>611734835.94000006</v>
      </c>
      <c r="F24" s="377"/>
      <c r="G24" s="378">
        <v>9.0775587628727674</v>
      </c>
      <c r="H24" s="379"/>
    </row>
    <row r="25" spans="1:8" ht="19" customHeight="1" x14ac:dyDescent="0.15">
      <c r="A25" s="380"/>
      <c r="B25" s="374" t="s">
        <v>70</v>
      </c>
      <c r="C25" s="186" t="s">
        <v>3</v>
      </c>
      <c r="D25" s="136">
        <v>46599228.159999996</v>
      </c>
      <c r="E25" s="136">
        <v>43829238.670000002</v>
      </c>
      <c r="F25" s="188"/>
      <c r="G25" s="189">
        <v>-5.9442819106126477</v>
      </c>
      <c r="H25" s="373"/>
    </row>
    <row r="26" spans="1:8" ht="19" customHeight="1" x14ac:dyDescent="0.15">
      <c r="A26" s="369"/>
      <c r="B26" s="374"/>
      <c r="C26" s="191" t="s">
        <v>4</v>
      </c>
      <c r="D26" s="137">
        <v>25463910.350000001</v>
      </c>
      <c r="E26" s="137">
        <v>27341206.440000005</v>
      </c>
      <c r="F26" s="188"/>
      <c r="G26" s="193">
        <v>7.372379435038356</v>
      </c>
      <c r="H26" s="373"/>
    </row>
    <row r="27" spans="1:8" ht="19" customHeight="1" x14ac:dyDescent="0.15">
      <c r="A27" s="369"/>
      <c r="B27" s="374"/>
      <c r="C27" s="186" t="s">
        <v>5</v>
      </c>
      <c r="D27" s="136">
        <v>24083806.300000001</v>
      </c>
      <c r="E27" s="136">
        <v>29246211.509999998</v>
      </c>
      <c r="F27" s="188"/>
      <c r="G27" s="189">
        <v>21.435171607404918</v>
      </c>
      <c r="H27" s="373"/>
    </row>
    <row r="28" spans="1:8" ht="19" customHeight="1" x14ac:dyDescent="0.15">
      <c r="A28" s="369"/>
      <c r="B28" s="374"/>
      <c r="C28" s="191" t="s">
        <v>6</v>
      </c>
      <c r="D28" s="137">
        <v>71863193.249999985</v>
      </c>
      <c r="E28" s="137">
        <v>83883726.939999998</v>
      </c>
      <c r="F28" s="188"/>
      <c r="G28" s="193">
        <v>16.726968488837663</v>
      </c>
      <c r="H28" s="373"/>
    </row>
    <row r="29" spans="1:8" ht="19" customHeight="1" x14ac:dyDescent="0.15">
      <c r="A29" s="369"/>
      <c r="B29" s="374"/>
      <c r="C29" s="186" t="s">
        <v>55</v>
      </c>
      <c r="D29" s="136">
        <v>19813566.75</v>
      </c>
      <c r="E29" s="136">
        <v>19436053.940000001</v>
      </c>
      <c r="F29" s="188"/>
      <c r="G29" s="189">
        <v>-1.9053248451594345</v>
      </c>
      <c r="H29" s="373"/>
    </row>
    <row r="30" spans="1:8" ht="19" customHeight="1" x14ac:dyDescent="0.15">
      <c r="A30" s="369"/>
      <c r="B30" s="374"/>
      <c r="C30" s="191" t="s">
        <v>7</v>
      </c>
      <c r="D30" s="137">
        <v>10241361.560000001</v>
      </c>
      <c r="E30" s="137">
        <v>10639776.66</v>
      </c>
      <c r="F30" s="188"/>
      <c r="G30" s="193">
        <v>3.8902551937635095</v>
      </c>
      <c r="H30" s="373"/>
    </row>
    <row r="31" spans="1:8" ht="19" customHeight="1" x14ac:dyDescent="0.15">
      <c r="A31" s="369"/>
      <c r="B31" s="374"/>
      <c r="C31" s="186" t="s">
        <v>8</v>
      </c>
      <c r="D31" s="136">
        <v>11044228.359999999</v>
      </c>
      <c r="E31" s="136">
        <v>11886031.77</v>
      </c>
      <c r="F31" s="188"/>
      <c r="G31" s="189">
        <v>7.6221115913253366</v>
      </c>
      <c r="H31" s="373"/>
    </row>
    <row r="32" spans="1:8" ht="19" customHeight="1" x14ac:dyDescent="0.15">
      <c r="A32" s="369"/>
      <c r="B32" s="374"/>
      <c r="C32" s="191" t="s">
        <v>9</v>
      </c>
      <c r="D32" s="137">
        <v>1107135.19</v>
      </c>
      <c r="E32" s="137">
        <v>1019319.14</v>
      </c>
      <c r="F32" s="194"/>
      <c r="G32" s="193">
        <v>-7.9318271872471087</v>
      </c>
      <c r="H32" s="373"/>
    </row>
    <row r="33" spans="1:8" s="199" customFormat="1" ht="19" customHeight="1" x14ac:dyDescent="0.15">
      <c r="A33" s="369"/>
      <c r="B33" s="375" t="s">
        <v>217</v>
      </c>
      <c r="C33" s="375"/>
      <c r="D33" s="376">
        <v>210216429.91999996</v>
      </c>
      <c r="E33" s="376">
        <v>227281565.06999999</v>
      </c>
      <c r="F33" s="377"/>
      <c r="G33" s="378">
        <v>8.1178883860287954</v>
      </c>
      <c r="H33" s="379"/>
    </row>
    <row r="34" spans="1:8" ht="19" customHeight="1" x14ac:dyDescent="0.15">
      <c r="A34" s="380"/>
      <c r="B34" s="374" t="s">
        <v>71</v>
      </c>
      <c r="C34" s="186" t="s">
        <v>3</v>
      </c>
      <c r="D34" s="136">
        <v>1401103</v>
      </c>
      <c r="E34" s="136">
        <v>1251952.3400000001</v>
      </c>
      <c r="F34" s="188"/>
      <c r="G34" s="189">
        <v>-10.645231649636031</v>
      </c>
      <c r="H34" s="373"/>
    </row>
    <row r="35" spans="1:8" ht="19" customHeight="1" x14ac:dyDescent="0.15">
      <c r="A35" s="369"/>
      <c r="B35" s="374"/>
      <c r="C35" s="191" t="s">
        <v>4</v>
      </c>
      <c r="D35" s="137">
        <v>361551.8</v>
      </c>
      <c r="E35" s="137">
        <v>520281.5</v>
      </c>
      <c r="F35" s="188"/>
      <c r="G35" s="193">
        <v>43.902339858355013</v>
      </c>
      <c r="H35" s="373"/>
    </row>
    <row r="36" spans="1:8" ht="19" customHeight="1" x14ac:dyDescent="0.15">
      <c r="A36" s="369"/>
      <c r="B36" s="374"/>
      <c r="C36" s="186" t="s">
        <v>5</v>
      </c>
      <c r="D36" s="136">
        <v>308705</v>
      </c>
      <c r="E36" s="136">
        <v>464112.84</v>
      </c>
      <c r="F36" s="188"/>
      <c r="G36" s="189">
        <v>50.341860352116107</v>
      </c>
      <c r="H36" s="373"/>
    </row>
    <row r="37" spans="1:8" ht="19" customHeight="1" x14ac:dyDescent="0.15">
      <c r="A37" s="369"/>
      <c r="B37" s="374"/>
      <c r="C37" s="191" t="s">
        <v>6</v>
      </c>
      <c r="D37" s="137">
        <v>142587.5</v>
      </c>
      <c r="E37" s="137">
        <v>181349</v>
      </c>
      <c r="F37" s="188"/>
      <c r="G37" s="193">
        <v>27.184360480406767</v>
      </c>
      <c r="H37" s="373"/>
    </row>
    <row r="38" spans="1:8" s="206" customFormat="1" ht="19" customHeight="1" x14ac:dyDescent="0.15">
      <c r="A38" s="369"/>
      <c r="B38" s="374"/>
      <c r="C38" s="186" t="s">
        <v>55</v>
      </c>
      <c r="D38" s="136">
        <v>396699</v>
      </c>
      <c r="E38" s="136">
        <v>369651</v>
      </c>
      <c r="F38" s="188"/>
      <c r="G38" s="189">
        <v>-6.8182677546452091</v>
      </c>
      <c r="H38" s="373"/>
    </row>
    <row r="39" spans="1:8" s="206" customFormat="1" ht="19" customHeight="1" x14ac:dyDescent="0.15">
      <c r="A39" s="369"/>
      <c r="B39" s="374"/>
      <c r="C39" s="191" t="s">
        <v>7</v>
      </c>
      <c r="D39" s="137">
        <v>0</v>
      </c>
      <c r="E39" s="137">
        <v>2450</v>
      </c>
      <c r="F39" s="188"/>
      <c r="G39" s="193">
        <v>0</v>
      </c>
      <c r="H39" s="373"/>
    </row>
    <row r="40" spans="1:8" ht="19" customHeight="1" x14ac:dyDescent="0.15">
      <c r="A40" s="369"/>
      <c r="B40" s="374"/>
      <c r="C40" s="186" t="s">
        <v>8</v>
      </c>
      <c r="D40" s="136">
        <v>717629</v>
      </c>
      <c r="E40" s="136">
        <v>680144</v>
      </c>
      <c r="F40" s="188"/>
      <c r="G40" s="189">
        <v>-5.2234511147124767</v>
      </c>
      <c r="H40" s="373"/>
    </row>
    <row r="41" spans="1:8" ht="19" customHeight="1" x14ac:dyDescent="0.15">
      <c r="A41" s="369"/>
      <c r="B41" s="374"/>
      <c r="C41" s="191" t="s">
        <v>9</v>
      </c>
      <c r="D41" s="137">
        <v>112941</v>
      </c>
      <c r="E41" s="137">
        <v>71249.600000000006</v>
      </c>
      <c r="F41" s="194"/>
      <c r="G41" s="193">
        <v>-36.914318095288685</v>
      </c>
      <c r="H41" s="373"/>
    </row>
    <row r="42" spans="1:8" s="199" customFormat="1" ht="19" customHeight="1" x14ac:dyDescent="0.15">
      <c r="A42" s="369"/>
      <c r="B42" s="375" t="s">
        <v>218</v>
      </c>
      <c r="C42" s="375"/>
      <c r="D42" s="376">
        <v>3441216.3</v>
      </c>
      <c r="E42" s="376">
        <v>3541190.2800000003</v>
      </c>
      <c r="F42" s="377"/>
      <c r="G42" s="378">
        <v>2.9051931434824501</v>
      </c>
      <c r="H42" s="379"/>
    </row>
    <row r="43" spans="1:8" ht="19" customHeight="1" x14ac:dyDescent="0.15">
      <c r="A43" s="380"/>
      <c r="B43" s="381" t="s">
        <v>53</v>
      </c>
      <c r="C43" s="382"/>
      <c r="D43" s="383">
        <v>835650782.9799999</v>
      </c>
      <c r="E43" s="383">
        <v>904420584.31999993</v>
      </c>
      <c r="F43" s="384"/>
      <c r="G43" s="385">
        <v>8.2294904451308266</v>
      </c>
      <c r="H43" s="373"/>
    </row>
    <row r="44" spans="1:8" ht="10" customHeight="1" x14ac:dyDescent="0.15">
      <c r="A44" s="386"/>
      <c r="B44" s="387"/>
      <c r="C44" s="387"/>
      <c r="D44" s="387"/>
      <c r="E44" s="387"/>
      <c r="F44" s="387"/>
      <c r="G44" s="388"/>
      <c r="H44" s="389"/>
    </row>
    <row r="45" spans="1:8" ht="12" x14ac:dyDescent="0.15"/>
    <row r="46" spans="1:8" ht="12" x14ac:dyDescent="0.15"/>
    <row r="47" spans="1:8" ht="18" customHeight="1" x14ac:dyDescent="0.25">
      <c r="A47" s="354"/>
      <c r="B47" s="355" t="s">
        <v>335</v>
      </c>
      <c r="C47" s="356" t="s" vm="3">
        <v>338</v>
      </c>
      <c r="D47" s="356"/>
      <c r="E47" s="356"/>
      <c r="F47" s="356"/>
      <c r="G47" s="396" t="s">
        <v>375</v>
      </c>
      <c r="H47" s="357"/>
    </row>
    <row r="48" spans="1:8" ht="10" customHeight="1" x14ac:dyDescent="0.15">
      <c r="A48" s="358"/>
      <c r="B48" s="359"/>
      <c r="C48" s="359"/>
      <c r="D48" s="360"/>
      <c r="E48" s="360"/>
      <c r="F48" s="361"/>
      <c r="G48" s="362"/>
      <c r="H48" s="363"/>
    </row>
    <row r="49" spans="1:8" ht="52" customHeight="1" x14ac:dyDescent="0.15">
      <c r="A49" s="358"/>
      <c r="B49" s="364"/>
      <c r="C49" s="364"/>
      <c r="D49" s="365"/>
      <c r="E49" s="365"/>
      <c r="F49" s="366"/>
      <c r="G49" s="367"/>
      <c r="H49" s="368"/>
    </row>
    <row r="50" spans="1:8" ht="19" customHeight="1" x14ac:dyDescent="0.15">
      <c r="A50" s="369"/>
      <c r="B50" s="370" t="s">
        <v>67</v>
      </c>
      <c r="C50" s="370" t="s">
        <v>206</v>
      </c>
      <c r="D50" s="365"/>
      <c r="E50" s="365"/>
      <c r="F50" s="371"/>
      <c r="G50" s="372"/>
      <c r="H50" s="373"/>
    </row>
    <row r="51" spans="1:8" ht="19" customHeight="1" x14ac:dyDescent="0.15">
      <c r="A51" s="369"/>
      <c r="B51" s="374" t="s">
        <v>73</v>
      </c>
      <c r="C51" s="186" t="s">
        <v>3</v>
      </c>
      <c r="D51" s="187">
        <v>63486036.729999997</v>
      </c>
      <c r="E51" s="187">
        <v>61162742.859999999</v>
      </c>
      <c r="F51" s="188"/>
      <c r="G51" s="189">
        <v>-3.6595352138309445</v>
      </c>
      <c r="H51" s="373"/>
    </row>
    <row r="52" spans="1:8" ht="19" customHeight="1" x14ac:dyDescent="0.15">
      <c r="A52" s="369"/>
      <c r="B52" s="374"/>
      <c r="C52" s="191" t="s">
        <v>4</v>
      </c>
      <c r="D52" s="192">
        <v>26197571.150000002</v>
      </c>
      <c r="E52" s="192">
        <v>29461141.949999999</v>
      </c>
      <c r="F52" s="188"/>
      <c r="G52" s="193">
        <v>12.457531964752375</v>
      </c>
      <c r="H52" s="373"/>
    </row>
    <row r="53" spans="1:8" ht="19" customHeight="1" x14ac:dyDescent="0.15">
      <c r="A53" s="369"/>
      <c r="B53" s="374"/>
      <c r="C53" s="186" t="s">
        <v>5</v>
      </c>
      <c r="D53" s="187">
        <v>47067085.579999998</v>
      </c>
      <c r="E53" s="187">
        <v>40852339.600000001</v>
      </c>
      <c r="F53" s="188"/>
      <c r="G53" s="189">
        <v>-13.204016997051546</v>
      </c>
      <c r="H53" s="373"/>
    </row>
    <row r="54" spans="1:8" ht="19" customHeight="1" x14ac:dyDescent="0.15">
      <c r="A54" s="369"/>
      <c r="B54" s="374"/>
      <c r="C54" s="191" t="s">
        <v>6</v>
      </c>
      <c r="D54" s="192">
        <v>46257792.329999998</v>
      </c>
      <c r="E54" s="192">
        <v>45124920.869999997</v>
      </c>
      <c r="F54" s="188"/>
      <c r="G54" s="193">
        <v>-2.449039184399834</v>
      </c>
      <c r="H54" s="373"/>
    </row>
    <row r="55" spans="1:8" ht="19" customHeight="1" x14ac:dyDescent="0.15">
      <c r="A55" s="369"/>
      <c r="B55" s="374"/>
      <c r="C55" s="186" t="s">
        <v>55</v>
      </c>
      <c r="D55" s="187">
        <v>34359488.850000001</v>
      </c>
      <c r="E55" s="187">
        <v>34409218.899999999</v>
      </c>
      <c r="F55" s="188"/>
      <c r="G55" s="189">
        <v>0.14473454543255529</v>
      </c>
      <c r="H55" s="373"/>
    </row>
    <row r="56" spans="1:8" ht="19" customHeight="1" x14ac:dyDescent="0.15">
      <c r="A56" s="369"/>
      <c r="B56" s="374"/>
      <c r="C56" s="191" t="s">
        <v>7</v>
      </c>
      <c r="D56" s="192">
        <v>48835358.149999999</v>
      </c>
      <c r="E56" s="192">
        <v>49274138.019999996</v>
      </c>
      <c r="F56" s="188"/>
      <c r="G56" s="193">
        <v>0.89848807630787764</v>
      </c>
      <c r="H56" s="373"/>
    </row>
    <row r="57" spans="1:8" ht="19" customHeight="1" x14ac:dyDescent="0.15">
      <c r="A57" s="369"/>
      <c r="B57" s="374"/>
      <c r="C57" s="186" t="s">
        <v>8</v>
      </c>
      <c r="D57" s="187">
        <v>21908393.77</v>
      </c>
      <c r="E57" s="187">
        <v>23410322.329999998</v>
      </c>
      <c r="F57" s="188"/>
      <c r="G57" s="189">
        <v>6.8554937243123986</v>
      </c>
      <c r="H57" s="373"/>
    </row>
    <row r="58" spans="1:8" ht="19" customHeight="1" x14ac:dyDescent="0.15">
      <c r="A58" s="369"/>
      <c r="B58" s="374"/>
      <c r="C58" s="191" t="s">
        <v>9</v>
      </c>
      <c r="D58" s="192">
        <v>1681013.86</v>
      </c>
      <c r="E58" s="192">
        <v>2370297.9</v>
      </c>
      <c r="F58" s="194"/>
      <c r="G58" s="193">
        <v>41.004066438809716</v>
      </c>
      <c r="H58" s="373"/>
    </row>
    <row r="59" spans="1:8" ht="19" customHeight="1" x14ac:dyDescent="0.15">
      <c r="A59" s="369"/>
      <c r="B59" s="375" t="s">
        <v>219</v>
      </c>
      <c r="C59" s="375"/>
      <c r="D59" s="390">
        <v>289792740.41999996</v>
      </c>
      <c r="E59" s="390">
        <v>286065122.42999995</v>
      </c>
      <c r="F59" s="377"/>
      <c r="G59" s="378">
        <v>-1.2863048206789205</v>
      </c>
      <c r="H59" s="379"/>
    </row>
    <row r="60" spans="1:8" ht="19" customHeight="1" x14ac:dyDescent="0.15">
      <c r="A60" s="380"/>
      <c r="B60" s="374" t="s">
        <v>74</v>
      </c>
      <c r="C60" s="186" t="s">
        <v>3</v>
      </c>
      <c r="D60" s="187">
        <v>14649393.51</v>
      </c>
      <c r="E60" s="187">
        <v>14109165.960000001</v>
      </c>
      <c r="F60" s="188"/>
      <c r="G60" s="189">
        <v>-3.6877127345321679</v>
      </c>
      <c r="H60" s="373"/>
    </row>
    <row r="61" spans="1:8" ht="19" customHeight="1" x14ac:dyDescent="0.15">
      <c r="A61" s="369"/>
      <c r="B61" s="374"/>
      <c r="C61" s="191" t="s">
        <v>4</v>
      </c>
      <c r="D61" s="192">
        <v>9565353.7899999991</v>
      </c>
      <c r="E61" s="192">
        <v>11312695.430000002</v>
      </c>
      <c r="F61" s="188"/>
      <c r="G61" s="193">
        <v>18.26740210933696</v>
      </c>
      <c r="H61" s="373"/>
    </row>
    <row r="62" spans="1:8" ht="19" customHeight="1" x14ac:dyDescent="0.15">
      <c r="A62" s="369"/>
      <c r="B62" s="374"/>
      <c r="C62" s="186" t="s">
        <v>5</v>
      </c>
      <c r="D62" s="187">
        <v>5870481.2699999996</v>
      </c>
      <c r="E62" s="187">
        <v>6789667.1699999999</v>
      </c>
      <c r="F62" s="188"/>
      <c r="G62" s="189">
        <v>15.657760543370244</v>
      </c>
      <c r="H62" s="373"/>
    </row>
    <row r="63" spans="1:8" ht="19" customHeight="1" x14ac:dyDescent="0.15">
      <c r="A63" s="369"/>
      <c r="B63" s="374"/>
      <c r="C63" s="191" t="s">
        <v>6</v>
      </c>
      <c r="D63" s="192">
        <v>10330002.9</v>
      </c>
      <c r="E63" s="192">
        <v>9928008.0200000014</v>
      </c>
      <c r="F63" s="188"/>
      <c r="G63" s="193">
        <v>-3.8915272714976581</v>
      </c>
      <c r="H63" s="373"/>
    </row>
    <row r="64" spans="1:8" ht="19" customHeight="1" x14ac:dyDescent="0.15">
      <c r="A64" s="369"/>
      <c r="B64" s="374"/>
      <c r="C64" s="186" t="s">
        <v>55</v>
      </c>
      <c r="D64" s="187">
        <v>3786568.81</v>
      </c>
      <c r="E64" s="187">
        <v>3880977.44</v>
      </c>
      <c r="F64" s="188"/>
      <c r="G64" s="189">
        <v>2.4932500830481379</v>
      </c>
      <c r="H64" s="373"/>
    </row>
    <row r="65" spans="1:8" ht="19" customHeight="1" x14ac:dyDescent="0.15">
      <c r="A65" s="369"/>
      <c r="B65" s="374"/>
      <c r="C65" s="191" t="s">
        <v>7</v>
      </c>
      <c r="D65" s="192">
        <v>1593489.29</v>
      </c>
      <c r="E65" s="192">
        <v>1638554.44</v>
      </c>
      <c r="F65" s="188"/>
      <c r="G65" s="193">
        <v>2.8280798799720772</v>
      </c>
      <c r="H65" s="373"/>
    </row>
    <row r="66" spans="1:8" ht="19" customHeight="1" x14ac:dyDescent="0.15">
      <c r="A66" s="369"/>
      <c r="B66" s="374"/>
      <c r="C66" s="186" t="s">
        <v>8</v>
      </c>
      <c r="D66" s="187">
        <v>2455800.1</v>
      </c>
      <c r="E66" s="187">
        <v>2198143.0099999998</v>
      </c>
      <c r="F66" s="188"/>
      <c r="G66" s="189">
        <v>-10.49177781204587</v>
      </c>
      <c r="H66" s="373"/>
    </row>
    <row r="67" spans="1:8" ht="19" customHeight="1" x14ac:dyDescent="0.15">
      <c r="A67" s="369"/>
      <c r="B67" s="374"/>
      <c r="C67" s="191" t="s">
        <v>9</v>
      </c>
      <c r="D67" s="192">
        <v>154366.20000000001</v>
      </c>
      <c r="E67" s="192">
        <v>105291.9</v>
      </c>
      <c r="F67" s="194"/>
      <c r="G67" s="193">
        <v>-31.790832449072408</v>
      </c>
      <c r="H67" s="373"/>
    </row>
    <row r="68" spans="1:8" ht="19" customHeight="1" x14ac:dyDescent="0.15">
      <c r="A68" s="369"/>
      <c r="B68" s="375" t="s">
        <v>220</v>
      </c>
      <c r="C68" s="375"/>
      <c r="D68" s="390">
        <v>48405455.870000005</v>
      </c>
      <c r="E68" s="390">
        <v>49962503.369999997</v>
      </c>
      <c r="F68" s="377"/>
      <c r="G68" s="378">
        <v>3.2166776905927161</v>
      </c>
      <c r="H68" s="379"/>
    </row>
    <row r="69" spans="1:8" ht="19" customHeight="1" x14ac:dyDescent="0.15">
      <c r="A69" s="380"/>
      <c r="B69" s="374" t="s">
        <v>75</v>
      </c>
      <c r="C69" s="186" t="s">
        <v>3</v>
      </c>
      <c r="D69" s="187">
        <v>8428610.9600000009</v>
      </c>
      <c r="E69" s="187">
        <v>7720317.46</v>
      </c>
      <c r="F69" s="188"/>
      <c r="G69" s="189">
        <v>-8.4034427898188433</v>
      </c>
      <c r="H69" s="373"/>
    </row>
    <row r="70" spans="1:8" ht="19" customHeight="1" x14ac:dyDescent="0.15">
      <c r="A70" s="369"/>
      <c r="B70" s="374"/>
      <c r="C70" s="191" t="s">
        <v>4</v>
      </c>
      <c r="D70" s="192">
        <v>4560429.34</v>
      </c>
      <c r="E70" s="192">
        <v>5859210.0099999998</v>
      </c>
      <c r="F70" s="188"/>
      <c r="G70" s="193">
        <v>28.47935080603617</v>
      </c>
      <c r="H70" s="373"/>
    </row>
    <row r="71" spans="1:8" ht="19" customHeight="1" x14ac:dyDescent="0.15">
      <c r="A71" s="369"/>
      <c r="B71" s="374"/>
      <c r="C71" s="186" t="s">
        <v>5</v>
      </c>
      <c r="D71" s="187">
        <v>4540907.7700000005</v>
      </c>
      <c r="E71" s="187">
        <v>4817758.63</v>
      </c>
      <c r="F71" s="188"/>
      <c r="G71" s="189">
        <v>6.0968175092443992</v>
      </c>
      <c r="H71" s="373"/>
    </row>
    <row r="72" spans="1:8" ht="19" customHeight="1" x14ac:dyDescent="0.15">
      <c r="A72" s="369"/>
      <c r="B72" s="374"/>
      <c r="C72" s="191" t="s">
        <v>6</v>
      </c>
      <c r="D72" s="192">
        <v>6450488.0899999999</v>
      </c>
      <c r="E72" s="192">
        <v>8382079.2800000003</v>
      </c>
      <c r="F72" s="188"/>
      <c r="G72" s="193">
        <v>29.944884217280997</v>
      </c>
      <c r="H72" s="373"/>
    </row>
    <row r="73" spans="1:8" ht="19" customHeight="1" x14ac:dyDescent="0.15">
      <c r="A73" s="369"/>
      <c r="B73" s="374"/>
      <c r="C73" s="186" t="s">
        <v>55</v>
      </c>
      <c r="D73" s="187">
        <v>3287860.5</v>
      </c>
      <c r="E73" s="187">
        <v>3002735.4</v>
      </c>
      <c r="F73" s="188"/>
      <c r="G73" s="189">
        <v>-8.6720558855827399</v>
      </c>
      <c r="H73" s="373"/>
    </row>
    <row r="74" spans="1:8" ht="19" customHeight="1" x14ac:dyDescent="0.15">
      <c r="A74" s="369"/>
      <c r="B74" s="374"/>
      <c r="C74" s="191" t="s">
        <v>7</v>
      </c>
      <c r="D74" s="192">
        <v>0</v>
      </c>
      <c r="E74" s="192">
        <v>0</v>
      </c>
      <c r="F74" s="188"/>
      <c r="G74" s="193">
        <v>0</v>
      </c>
      <c r="H74" s="373"/>
    </row>
    <row r="75" spans="1:8" ht="19" customHeight="1" x14ac:dyDescent="0.15">
      <c r="A75" s="369"/>
      <c r="B75" s="374"/>
      <c r="C75" s="186" t="s">
        <v>8</v>
      </c>
      <c r="D75" s="187">
        <v>1700433.1</v>
      </c>
      <c r="E75" s="187">
        <v>1539320.62</v>
      </c>
      <c r="F75" s="188"/>
      <c r="G75" s="189">
        <v>-9.4747908635746967</v>
      </c>
      <c r="H75" s="373"/>
    </row>
    <row r="76" spans="1:8" ht="19" customHeight="1" x14ac:dyDescent="0.15">
      <c r="A76" s="369"/>
      <c r="B76" s="374"/>
      <c r="C76" s="191" t="s">
        <v>9</v>
      </c>
      <c r="D76" s="192">
        <v>1741911.5</v>
      </c>
      <c r="E76" s="192">
        <v>1727483.34</v>
      </c>
      <c r="F76" s="194"/>
      <c r="G76" s="193">
        <v>-0.82829466364966964</v>
      </c>
      <c r="H76" s="373"/>
    </row>
    <row r="77" spans="1:8" ht="19" customHeight="1" x14ac:dyDescent="0.15">
      <c r="A77" s="369"/>
      <c r="B77" s="375" t="s">
        <v>221</v>
      </c>
      <c r="C77" s="375"/>
      <c r="D77" s="390">
        <v>30710641.260000002</v>
      </c>
      <c r="E77" s="390">
        <v>33048904.739999998</v>
      </c>
      <c r="F77" s="377"/>
      <c r="G77" s="378">
        <v>7.6138542995698959</v>
      </c>
      <c r="H77" s="379"/>
    </row>
    <row r="78" spans="1:8" ht="19" customHeight="1" x14ac:dyDescent="0.15">
      <c r="A78" s="380"/>
      <c r="B78" s="374" t="s">
        <v>76</v>
      </c>
      <c r="C78" s="186" t="s">
        <v>3</v>
      </c>
      <c r="D78" s="187">
        <v>49978505.93</v>
      </c>
      <c r="E78" s="187">
        <v>47669215.280000001</v>
      </c>
      <c r="F78" s="188"/>
      <c r="G78" s="189">
        <v>-4.620567596066989</v>
      </c>
      <c r="H78" s="373"/>
    </row>
    <row r="79" spans="1:8" ht="19" customHeight="1" x14ac:dyDescent="0.15">
      <c r="A79" s="369"/>
      <c r="B79" s="374"/>
      <c r="C79" s="191" t="s">
        <v>4</v>
      </c>
      <c r="D79" s="192">
        <v>53362582.45000001</v>
      </c>
      <c r="E79" s="192">
        <v>55109134.110000007</v>
      </c>
      <c r="F79" s="188"/>
      <c r="G79" s="193">
        <v>3.2729893865921706</v>
      </c>
      <c r="H79" s="373"/>
    </row>
    <row r="80" spans="1:8" ht="19" customHeight="1" x14ac:dyDescent="0.15">
      <c r="A80" s="369"/>
      <c r="B80" s="374"/>
      <c r="C80" s="186" t="s">
        <v>5</v>
      </c>
      <c r="D80" s="187">
        <v>36945002.640000001</v>
      </c>
      <c r="E80" s="187">
        <v>48916856.499999993</v>
      </c>
      <c r="F80" s="188"/>
      <c r="G80" s="189">
        <v>32.404528365192697</v>
      </c>
      <c r="H80" s="373"/>
    </row>
    <row r="81" spans="1:8" ht="19" customHeight="1" x14ac:dyDescent="0.15">
      <c r="A81" s="369"/>
      <c r="B81" s="374"/>
      <c r="C81" s="191" t="s">
        <v>6</v>
      </c>
      <c r="D81" s="192">
        <v>16209331.619999999</v>
      </c>
      <c r="E81" s="192">
        <v>15952665.369999999</v>
      </c>
      <c r="F81" s="188"/>
      <c r="G81" s="193">
        <v>-1.583447461111293</v>
      </c>
      <c r="H81" s="373"/>
    </row>
    <row r="82" spans="1:8" ht="19" customHeight="1" x14ac:dyDescent="0.15">
      <c r="A82" s="369"/>
      <c r="B82" s="374"/>
      <c r="C82" s="186" t="s">
        <v>55</v>
      </c>
      <c r="D82" s="187">
        <v>18171827.050000001</v>
      </c>
      <c r="E82" s="187">
        <v>19010497.710000001</v>
      </c>
      <c r="F82" s="188"/>
      <c r="G82" s="189">
        <v>4.6152247525380234</v>
      </c>
      <c r="H82" s="373"/>
    </row>
    <row r="83" spans="1:8" ht="19" customHeight="1" x14ac:dyDescent="0.15">
      <c r="A83" s="369"/>
      <c r="B83" s="374"/>
      <c r="C83" s="191" t="s">
        <v>7</v>
      </c>
      <c r="D83" s="192">
        <v>93144737.060000002</v>
      </c>
      <c r="E83" s="192">
        <v>99987855.519999996</v>
      </c>
      <c r="F83" s="188"/>
      <c r="G83" s="193">
        <v>7.3467580412964599</v>
      </c>
      <c r="H83" s="373"/>
    </row>
    <row r="84" spans="1:8" ht="19" customHeight="1" x14ac:dyDescent="0.15">
      <c r="A84" s="369"/>
      <c r="B84" s="374"/>
      <c r="C84" s="186" t="s">
        <v>8</v>
      </c>
      <c r="D84" s="187">
        <v>41429753.060000002</v>
      </c>
      <c r="E84" s="187">
        <v>33666906.640000001</v>
      </c>
      <c r="F84" s="188"/>
      <c r="G84" s="189">
        <v>-18.737370721851949</v>
      </c>
      <c r="H84" s="373"/>
    </row>
    <row r="85" spans="1:8" ht="19" customHeight="1" x14ac:dyDescent="0.15">
      <c r="A85" s="369"/>
      <c r="B85" s="374"/>
      <c r="C85" s="191" t="s">
        <v>9</v>
      </c>
      <c r="D85" s="192">
        <v>2112055.5</v>
      </c>
      <c r="E85" s="192">
        <v>1150210.5</v>
      </c>
      <c r="F85" s="194"/>
      <c r="G85" s="193">
        <v>-45.5407066717707</v>
      </c>
      <c r="H85" s="373"/>
    </row>
    <row r="86" spans="1:8" ht="19" customHeight="1" x14ac:dyDescent="0.15">
      <c r="A86" s="369"/>
      <c r="B86" s="375" t="s">
        <v>222</v>
      </c>
      <c r="C86" s="375"/>
      <c r="D86" s="390">
        <v>311353795.31000006</v>
      </c>
      <c r="E86" s="390">
        <v>321463341.63</v>
      </c>
      <c r="F86" s="377"/>
      <c r="G86" s="378">
        <v>3.2469642163617571</v>
      </c>
      <c r="H86" s="379"/>
    </row>
    <row r="87" spans="1:8" ht="19" customHeight="1" x14ac:dyDescent="0.15">
      <c r="A87" s="380"/>
      <c r="B87" s="381" t="s">
        <v>53</v>
      </c>
      <c r="C87" s="382"/>
      <c r="D87" s="391">
        <v>680262632.86000001</v>
      </c>
      <c r="E87" s="391">
        <v>690539872.16999996</v>
      </c>
      <c r="F87" s="384"/>
      <c r="G87" s="385">
        <v>1.510775223209273</v>
      </c>
      <c r="H87" s="373"/>
    </row>
    <row r="88" spans="1:8" ht="10" customHeight="1" x14ac:dyDescent="0.15">
      <c r="A88" s="386"/>
      <c r="B88" s="387"/>
      <c r="C88" s="387"/>
      <c r="D88" s="387"/>
      <c r="E88" s="387"/>
      <c r="F88" s="387"/>
      <c r="G88" s="388"/>
      <c r="H88" s="389"/>
    </row>
    <row r="89" spans="1:8" ht="12" x14ac:dyDescent="0.15"/>
    <row r="90" spans="1:8" ht="12" x14ac:dyDescent="0.15"/>
    <row r="91" spans="1:8" ht="18" customHeight="1" x14ac:dyDescent="0.25">
      <c r="A91" s="354"/>
      <c r="B91" s="355" t="s">
        <v>335</v>
      </c>
      <c r="C91" s="356" t="s" vm="4">
        <v>339</v>
      </c>
      <c r="D91" s="356"/>
      <c r="E91" s="356"/>
      <c r="F91" s="356"/>
      <c r="G91" s="396" t="s">
        <v>376</v>
      </c>
      <c r="H91" s="357"/>
    </row>
    <row r="92" spans="1:8" ht="10" customHeight="1" x14ac:dyDescent="0.15">
      <c r="A92" s="358"/>
      <c r="B92" s="359"/>
      <c r="C92" s="359"/>
      <c r="D92" s="360"/>
      <c r="E92" s="360"/>
      <c r="F92" s="361"/>
      <c r="G92" s="362"/>
      <c r="H92" s="363"/>
    </row>
    <row r="93" spans="1:8" ht="52" customHeight="1" x14ac:dyDescent="0.15">
      <c r="A93" s="358"/>
      <c r="B93" s="364"/>
      <c r="C93" s="364"/>
      <c r="D93" s="365"/>
      <c r="E93" s="365"/>
      <c r="F93" s="366"/>
      <c r="G93" s="367"/>
      <c r="H93" s="368"/>
    </row>
    <row r="94" spans="1:8" ht="19" customHeight="1" x14ac:dyDescent="0.15">
      <c r="A94" s="369"/>
      <c r="B94" s="370" t="s">
        <v>67</v>
      </c>
      <c r="C94" s="370" t="s">
        <v>206</v>
      </c>
      <c r="D94" s="365"/>
      <c r="E94" s="365"/>
      <c r="F94" s="371"/>
      <c r="G94" s="372"/>
      <c r="H94" s="373"/>
    </row>
    <row r="95" spans="1:8" ht="19" customHeight="1" x14ac:dyDescent="0.15">
      <c r="A95" s="369"/>
      <c r="B95" s="374" t="s">
        <v>78</v>
      </c>
      <c r="C95" s="186" t="s">
        <v>3</v>
      </c>
      <c r="D95" s="187">
        <v>85940057.5</v>
      </c>
      <c r="E95" s="187">
        <v>76146491.370000005</v>
      </c>
      <c r="F95" s="188"/>
      <c r="G95" s="189">
        <v>-11.395810539223802</v>
      </c>
      <c r="H95" s="373"/>
    </row>
    <row r="96" spans="1:8" ht="19" customHeight="1" x14ac:dyDescent="0.15">
      <c r="A96" s="369"/>
      <c r="B96" s="374"/>
      <c r="C96" s="191" t="s">
        <v>4</v>
      </c>
      <c r="D96" s="192">
        <v>58580488.270000003</v>
      </c>
      <c r="E96" s="192">
        <v>56469568.43</v>
      </c>
      <c r="F96" s="188"/>
      <c r="G96" s="193">
        <v>-3.6034521089525282</v>
      </c>
      <c r="H96" s="373"/>
    </row>
    <row r="97" spans="1:8" ht="19" customHeight="1" x14ac:dyDescent="0.15">
      <c r="A97" s="369"/>
      <c r="B97" s="374"/>
      <c r="C97" s="186" t="s">
        <v>5</v>
      </c>
      <c r="D97" s="187">
        <v>51227707.639999993</v>
      </c>
      <c r="E97" s="187">
        <v>63209834.549999997</v>
      </c>
      <c r="F97" s="188"/>
      <c r="G97" s="189">
        <v>23.389933811217489</v>
      </c>
      <c r="H97" s="373"/>
    </row>
    <row r="98" spans="1:8" ht="19" customHeight="1" x14ac:dyDescent="0.15">
      <c r="A98" s="369"/>
      <c r="B98" s="374"/>
      <c r="C98" s="191" t="s">
        <v>6</v>
      </c>
      <c r="D98" s="192">
        <v>69279697.799999997</v>
      </c>
      <c r="E98" s="192">
        <v>90876961.699999988</v>
      </c>
      <c r="F98" s="188"/>
      <c r="G98" s="193">
        <v>31.174015744624096</v>
      </c>
      <c r="H98" s="373"/>
    </row>
    <row r="99" spans="1:8" ht="19" customHeight="1" x14ac:dyDescent="0.15">
      <c r="A99" s="369"/>
      <c r="B99" s="374"/>
      <c r="C99" s="186" t="s">
        <v>55</v>
      </c>
      <c r="D99" s="187">
        <v>24912577.419999998</v>
      </c>
      <c r="E99" s="187">
        <v>22928647.189999998</v>
      </c>
      <c r="F99" s="188"/>
      <c r="G99" s="189">
        <v>-7.9635687490419462</v>
      </c>
      <c r="H99" s="373"/>
    </row>
    <row r="100" spans="1:8" ht="19" customHeight="1" x14ac:dyDescent="0.15">
      <c r="A100" s="369"/>
      <c r="B100" s="374"/>
      <c r="C100" s="191" t="s">
        <v>7</v>
      </c>
      <c r="D100" s="192">
        <v>29649822.82</v>
      </c>
      <c r="E100" s="192">
        <v>27427398.719999999</v>
      </c>
      <c r="F100" s="188"/>
      <c r="G100" s="193">
        <v>-7.4955729533091402</v>
      </c>
      <c r="H100" s="373"/>
    </row>
    <row r="101" spans="1:8" ht="19" customHeight="1" x14ac:dyDescent="0.15">
      <c r="A101" s="369"/>
      <c r="B101" s="374"/>
      <c r="C101" s="186" t="s">
        <v>8</v>
      </c>
      <c r="D101" s="187">
        <v>26556683.609999999</v>
      </c>
      <c r="E101" s="187">
        <v>24972489.759999998</v>
      </c>
      <c r="F101" s="188"/>
      <c r="G101" s="189">
        <v>-5.9653301340814577</v>
      </c>
      <c r="H101" s="373"/>
    </row>
    <row r="102" spans="1:8" ht="19" customHeight="1" x14ac:dyDescent="0.15">
      <c r="A102" s="369"/>
      <c r="B102" s="374"/>
      <c r="C102" s="191" t="s">
        <v>9</v>
      </c>
      <c r="D102" s="192">
        <v>256220.84</v>
      </c>
      <c r="E102" s="192">
        <v>1124415.3999999999</v>
      </c>
      <c r="F102" s="194"/>
      <c r="G102" s="193">
        <v>338.84619221449748</v>
      </c>
      <c r="H102" s="373"/>
    </row>
    <row r="103" spans="1:8" ht="19" customHeight="1" x14ac:dyDescent="0.15">
      <c r="A103" s="369"/>
      <c r="B103" s="375" t="s">
        <v>223</v>
      </c>
      <c r="C103" s="375"/>
      <c r="D103" s="390">
        <v>346403255.89999998</v>
      </c>
      <c r="E103" s="390">
        <v>363155807.12</v>
      </c>
      <c r="F103" s="377"/>
      <c r="G103" s="378">
        <v>4.836141385702267</v>
      </c>
      <c r="H103" s="379"/>
    </row>
    <row r="104" spans="1:8" ht="19" customHeight="1" x14ac:dyDescent="0.15">
      <c r="A104" s="380"/>
      <c r="B104" s="374" t="s">
        <v>79</v>
      </c>
      <c r="C104" s="186" t="s">
        <v>3</v>
      </c>
      <c r="D104" s="187">
        <v>16627535.130000001</v>
      </c>
      <c r="E104" s="187">
        <v>16307412.779999999</v>
      </c>
      <c r="F104" s="188"/>
      <c r="G104" s="189">
        <v>-1.9252543897647534</v>
      </c>
      <c r="H104" s="373"/>
    </row>
    <row r="105" spans="1:8" ht="19" customHeight="1" x14ac:dyDescent="0.15">
      <c r="A105" s="369"/>
      <c r="B105" s="374"/>
      <c r="C105" s="191" t="s">
        <v>4</v>
      </c>
      <c r="D105" s="192">
        <v>10130617.91</v>
      </c>
      <c r="E105" s="192">
        <v>10610333.560000001</v>
      </c>
      <c r="F105" s="188"/>
      <c r="G105" s="193">
        <v>4.7353049365969069</v>
      </c>
      <c r="H105" s="373"/>
    </row>
    <row r="106" spans="1:8" ht="19" customHeight="1" x14ac:dyDescent="0.15">
      <c r="A106" s="369"/>
      <c r="B106" s="374"/>
      <c r="C106" s="186" t="s">
        <v>5</v>
      </c>
      <c r="D106" s="187">
        <v>5901536.6099999994</v>
      </c>
      <c r="E106" s="187">
        <v>7470515.3799999999</v>
      </c>
      <c r="F106" s="188"/>
      <c r="G106" s="189">
        <v>26.585936404112225</v>
      </c>
      <c r="H106" s="373"/>
    </row>
    <row r="107" spans="1:8" ht="19" customHeight="1" x14ac:dyDescent="0.15">
      <c r="A107" s="369"/>
      <c r="B107" s="374"/>
      <c r="C107" s="191" t="s">
        <v>6</v>
      </c>
      <c r="D107" s="192">
        <v>6373191.0999999996</v>
      </c>
      <c r="E107" s="192">
        <v>5745443.2199999997</v>
      </c>
      <c r="F107" s="188"/>
      <c r="G107" s="193">
        <v>-9.8498204455221803</v>
      </c>
      <c r="H107" s="373"/>
    </row>
    <row r="108" spans="1:8" ht="19" customHeight="1" x14ac:dyDescent="0.15">
      <c r="A108" s="369"/>
      <c r="B108" s="374"/>
      <c r="C108" s="186" t="s">
        <v>55</v>
      </c>
      <c r="D108" s="187">
        <v>12959336.439999999</v>
      </c>
      <c r="E108" s="187">
        <v>13223097.290000001</v>
      </c>
      <c r="F108" s="188"/>
      <c r="G108" s="189">
        <v>2.0352959522362819</v>
      </c>
      <c r="H108" s="373"/>
    </row>
    <row r="109" spans="1:8" ht="19" customHeight="1" x14ac:dyDescent="0.15">
      <c r="A109" s="369"/>
      <c r="B109" s="374"/>
      <c r="C109" s="191" t="s">
        <v>7</v>
      </c>
      <c r="D109" s="192">
        <v>963476.6</v>
      </c>
      <c r="E109" s="192">
        <v>808231.96</v>
      </c>
      <c r="F109" s="188"/>
      <c r="G109" s="193">
        <v>-16.112964238052072</v>
      </c>
      <c r="H109" s="373"/>
    </row>
    <row r="110" spans="1:8" ht="19" customHeight="1" x14ac:dyDescent="0.15">
      <c r="A110" s="369"/>
      <c r="B110" s="374"/>
      <c r="C110" s="186" t="s">
        <v>8</v>
      </c>
      <c r="D110" s="187">
        <v>1518334.5</v>
      </c>
      <c r="E110" s="187">
        <v>1366659.88</v>
      </c>
      <c r="F110" s="188"/>
      <c r="G110" s="189">
        <v>-9.9895391957437649</v>
      </c>
      <c r="H110" s="373"/>
    </row>
    <row r="111" spans="1:8" ht="19" customHeight="1" x14ac:dyDescent="0.15">
      <c r="A111" s="369"/>
      <c r="B111" s="374"/>
      <c r="C111" s="191" t="s">
        <v>9</v>
      </c>
      <c r="D111" s="192">
        <v>666733.63</v>
      </c>
      <c r="E111" s="192">
        <v>544122.25</v>
      </c>
      <c r="F111" s="194"/>
      <c r="G111" s="193">
        <v>-18.389859830529325</v>
      </c>
      <c r="H111" s="373"/>
    </row>
    <row r="112" spans="1:8" ht="19" customHeight="1" x14ac:dyDescent="0.15">
      <c r="A112" s="369"/>
      <c r="B112" s="375" t="s">
        <v>224</v>
      </c>
      <c r="C112" s="375"/>
      <c r="D112" s="390">
        <v>55140761.920000002</v>
      </c>
      <c r="E112" s="390">
        <v>56075816.32</v>
      </c>
      <c r="F112" s="377"/>
      <c r="G112" s="378">
        <v>1.6957589402856015</v>
      </c>
      <c r="H112" s="379"/>
    </row>
    <row r="113" spans="1:8" ht="19" customHeight="1" x14ac:dyDescent="0.15">
      <c r="A113" s="380"/>
      <c r="B113" s="374" t="s">
        <v>80</v>
      </c>
      <c r="C113" s="186" t="s">
        <v>3</v>
      </c>
      <c r="D113" s="187">
        <v>43657703.810000002</v>
      </c>
      <c r="E113" s="187">
        <v>43287682.549999997</v>
      </c>
      <c r="F113" s="188"/>
      <c r="G113" s="189">
        <v>-0.84755089642449366</v>
      </c>
      <c r="H113" s="373"/>
    </row>
    <row r="114" spans="1:8" ht="19" customHeight="1" x14ac:dyDescent="0.15">
      <c r="A114" s="369"/>
      <c r="B114" s="374"/>
      <c r="C114" s="191" t="s">
        <v>4</v>
      </c>
      <c r="D114" s="192">
        <v>30524779.73</v>
      </c>
      <c r="E114" s="192">
        <v>28179738.309999999</v>
      </c>
      <c r="F114" s="188"/>
      <c r="G114" s="193">
        <v>-7.6824188110202032</v>
      </c>
      <c r="H114" s="373"/>
    </row>
    <row r="115" spans="1:8" ht="19" customHeight="1" x14ac:dyDescent="0.15">
      <c r="A115" s="369"/>
      <c r="B115" s="374"/>
      <c r="C115" s="186" t="s">
        <v>5</v>
      </c>
      <c r="D115" s="187">
        <v>40011817.760000005</v>
      </c>
      <c r="E115" s="187">
        <v>39394959.350000001</v>
      </c>
      <c r="F115" s="188"/>
      <c r="G115" s="189">
        <v>-1.5416905417795839</v>
      </c>
      <c r="H115" s="373"/>
    </row>
    <row r="116" spans="1:8" ht="19" customHeight="1" x14ac:dyDescent="0.15">
      <c r="A116" s="369"/>
      <c r="B116" s="374"/>
      <c r="C116" s="191" t="s">
        <v>6</v>
      </c>
      <c r="D116" s="192">
        <v>35065895</v>
      </c>
      <c r="E116" s="192">
        <v>35924065.660000004</v>
      </c>
      <c r="F116" s="188"/>
      <c r="G116" s="193">
        <v>2.4473085885872976</v>
      </c>
      <c r="H116" s="373"/>
    </row>
    <row r="117" spans="1:8" ht="19" customHeight="1" x14ac:dyDescent="0.15">
      <c r="A117" s="369"/>
      <c r="B117" s="374"/>
      <c r="C117" s="186" t="s">
        <v>55</v>
      </c>
      <c r="D117" s="187">
        <v>21480375.330000002</v>
      </c>
      <c r="E117" s="187">
        <v>22482049.610000003</v>
      </c>
      <c r="F117" s="188"/>
      <c r="G117" s="189">
        <v>4.6632065995655072</v>
      </c>
      <c r="H117" s="373"/>
    </row>
    <row r="118" spans="1:8" ht="19" customHeight="1" x14ac:dyDescent="0.15">
      <c r="A118" s="369"/>
      <c r="B118" s="374"/>
      <c r="C118" s="191" t="s">
        <v>7</v>
      </c>
      <c r="D118" s="192">
        <v>6506832</v>
      </c>
      <c r="E118" s="192">
        <v>7453527.7000000002</v>
      </c>
      <c r="F118" s="188"/>
      <c r="G118" s="193">
        <v>14.549256842654001</v>
      </c>
      <c r="H118" s="373"/>
    </row>
    <row r="119" spans="1:8" ht="19" customHeight="1" x14ac:dyDescent="0.15">
      <c r="A119" s="369"/>
      <c r="B119" s="374"/>
      <c r="C119" s="186" t="s">
        <v>8</v>
      </c>
      <c r="D119" s="187">
        <v>16880191.370000001</v>
      </c>
      <c r="E119" s="187">
        <v>16378586.91</v>
      </c>
      <c r="F119" s="188"/>
      <c r="G119" s="189">
        <v>-2.9715567140516419</v>
      </c>
      <c r="H119" s="373"/>
    </row>
    <row r="120" spans="1:8" ht="19" customHeight="1" x14ac:dyDescent="0.15">
      <c r="A120" s="369"/>
      <c r="B120" s="374"/>
      <c r="C120" s="191" t="s">
        <v>9</v>
      </c>
      <c r="D120" s="192">
        <v>4013623.06</v>
      </c>
      <c r="E120" s="192">
        <v>4244821.83</v>
      </c>
      <c r="F120" s="194"/>
      <c r="G120" s="193">
        <v>5.7603508486918056</v>
      </c>
      <c r="H120" s="373"/>
    </row>
    <row r="121" spans="1:8" ht="19" customHeight="1" x14ac:dyDescent="0.15">
      <c r="A121" s="369"/>
      <c r="B121" s="375" t="s">
        <v>225</v>
      </c>
      <c r="C121" s="375"/>
      <c r="D121" s="390">
        <v>198141218.06000003</v>
      </c>
      <c r="E121" s="390">
        <v>197345431.92000002</v>
      </c>
      <c r="F121" s="377"/>
      <c r="G121" s="378">
        <v>-0.40162574339229101</v>
      </c>
      <c r="H121" s="379"/>
    </row>
    <row r="122" spans="1:8" ht="19" customHeight="1" x14ac:dyDescent="0.15">
      <c r="A122" s="380"/>
      <c r="B122" s="374" t="s">
        <v>81</v>
      </c>
      <c r="C122" s="186" t="s">
        <v>3</v>
      </c>
      <c r="D122" s="187">
        <v>8934905.9399999995</v>
      </c>
      <c r="E122" s="187">
        <v>8379854.3499999996</v>
      </c>
      <c r="F122" s="188"/>
      <c r="G122" s="189">
        <v>-6.2121704887248077</v>
      </c>
      <c r="H122" s="373"/>
    </row>
    <row r="123" spans="1:8" ht="19" customHeight="1" x14ac:dyDescent="0.15">
      <c r="A123" s="369"/>
      <c r="B123" s="374"/>
      <c r="C123" s="191" t="s">
        <v>4</v>
      </c>
      <c r="D123" s="192">
        <v>3470979.74</v>
      </c>
      <c r="E123" s="192">
        <v>3540726.95</v>
      </c>
      <c r="F123" s="188"/>
      <c r="G123" s="193">
        <v>2.0094386952543823</v>
      </c>
      <c r="H123" s="373"/>
    </row>
    <row r="124" spans="1:8" ht="19" customHeight="1" x14ac:dyDescent="0.15">
      <c r="A124" s="369"/>
      <c r="B124" s="374"/>
      <c r="C124" s="186" t="s">
        <v>5</v>
      </c>
      <c r="D124" s="187">
        <v>3292881.91</v>
      </c>
      <c r="E124" s="187">
        <v>3750764.7699999996</v>
      </c>
      <c r="F124" s="188"/>
      <c r="G124" s="189">
        <v>13.905231724510866</v>
      </c>
      <c r="H124" s="373"/>
    </row>
    <row r="125" spans="1:8" ht="19" customHeight="1" x14ac:dyDescent="0.15">
      <c r="A125" s="369"/>
      <c r="B125" s="374"/>
      <c r="C125" s="191" t="s">
        <v>6</v>
      </c>
      <c r="D125" s="192">
        <v>4073789.71</v>
      </c>
      <c r="E125" s="192">
        <v>3742256.28</v>
      </c>
      <c r="F125" s="188"/>
      <c r="G125" s="193">
        <v>-8.1382067706190018</v>
      </c>
      <c r="H125" s="373"/>
    </row>
    <row r="126" spans="1:8" ht="19" customHeight="1" x14ac:dyDescent="0.15">
      <c r="A126" s="369"/>
      <c r="B126" s="374"/>
      <c r="C126" s="186" t="s">
        <v>55</v>
      </c>
      <c r="D126" s="187">
        <v>4425135.2300000004</v>
      </c>
      <c r="E126" s="187">
        <v>4131681.98</v>
      </c>
      <c r="F126" s="188"/>
      <c r="G126" s="189">
        <v>-6.6315092024882683</v>
      </c>
      <c r="H126" s="373"/>
    </row>
    <row r="127" spans="1:8" ht="19" customHeight="1" x14ac:dyDescent="0.15">
      <c r="A127" s="369"/>
      <c r="B127" s="374"/>
      <c r="C127" s="191" t="s">
        <v>7</v>
      </c>
      <c r="D127" s="192">
        <v>1070834.3</v>
      </c>
      <c r="E127" s="192">
        <v>981434</v>
      </c>
      <c r="F127" s="188"/>
      <c r="G127" s="193">
        <v>-8.3486586113276395</v>
      </c>
      <c r="H127" s="373"/>
    </row>
    <row r="128" spans="1:8" ht="19" customHeight="1" x14ac:dyDescent="0.15">
      <c r="A128" s="369"/>
      <c r="B128" s="374"/>
      <c r="C128" s="186" t="s">
        <v>8</v>
      </c>
      <c r="D128" s="187">
        <v>2120919.5</v>
      </c>
      <c r="E128" s="187">
        <v>2626924</v>
      </c>
      <c r="F128" s="188"/>
      <c r="G128" s="189">
        <v>23.857789039140805</v>
      </c>
      <c r="H128" s="373"/>
    </row>
    <row r="129" spans="1:8" ht="19" customHeight="1" x14ac:dyDescent="0.15">
      <c r="A129" s="369"/>
      <c r="B129" s="374"/>
      <c r="C129" s="191" t="s">
        <v>9</v>
      </c>
      <c r="D129" s="192">
        <v>474640</v>
      </c>
      <c r="E129" s="192">
        <v>405685.97</v>
      </c>
      <c r="F129" s="194"/>
      <c r="G129" s="193">
        <v>-14.527648322939497</v>
      </c>
      <c r="H129" s="373"/>
    </row>
    <row r="130" spans="1:8" ht="19" customHeight="1" x14ac:dyDescent="0.15">
      <c r="A130" s="369"/>
      <c r="B130" s="375" t="s">
        <v>226</v>
      </c>
      <c r="C130" s="375"/>
      <c r="D130" s="390">
        <v>27864086.330000002</v>
      </c>
      <c r="E130" s="390">
        <v>27559328.300000001</v>
      </c>
      <c r="F130" s="377"/>
      <c r="G130" s="378">
        <v>-1.0937305691300632</v>
      </c>
      <c r="H130" s="379"/>
    </row>
    <row r="131" spans="1:8" ht="19" customHeight="1" x14ac:dyDescent="0.15">
      <c r="A131" s="380"/>
      <c r="B131" s="381" t="s">
        <v>53</v>
      </c>
      <c r="C131" s="382"/>
      <c r="D131" s="391">
        <v>627549322.21000004</v>
      </c>
      <c r="E131" s="391">
        <v>644136383.65999997</v>
      </c>
      <c r="F131" s="384"/>
      <c r="G131" s="385">
        <v>2.6431486518997969</v>
      </c>
      <c r="H131" s="373"/>
    </row>
    <row r="132" spans="1:8" ht="10" customHeight="1" x14ac:dyDescent="0.15">
      <c r="A132" s="386"/>
      <c r="B132" s="387"/>
      <c r="C132" s="387"/>
      <c r="D132" s="387"/>
      <c r="E132" s="387"/>
      <c r="F132" s="387"/>
      <c r="G132" s="388"/>
      <c r="H132" s="389"/>
    </row>
    <row r="135" spans="1:8" ht="18" customHeight="1" x14ac:dyDescent="0.25">
      <c r="A135" s="354"/>
      <c r="B135" s="355" t="s">
        <v>335</v>
      </c>
      <c r="C135" s="356" t="s" vm="5">
        <v>340</v>
      </c>
      <c r="D135" s="356"/>
      <c r="E135" s="356"/>
      <c r="F135" s="356"/>
      <c r="G135" s="396" t="s">
        <v>377</v>
      </c>
      <c r="H135" s="357"/>
    </row>
    <row r="136" spans="1:8" ht="10" customHeight="1" x14ac:dyDescent="0.15">
      <c r="A136" s="358"/>
      <c r="B136" s="359"/>
      <c r="C136" s="359"/>
      <c r="D136" s="360"/>
      <c r="E136" s="360"/>
      <c r="F136" s="361"/>
      <c r="G136" s="362"/>
      <c r="H136" s="363"/>
    </row>
    <row r="137" spans="1:8" ht="52" customHeight="1" x14ac:dyDescent="0.15">
      <c r="A137" s="358"/>
      <c r="B137" s="364"/>
      <c r="C137" s="364"/>
      <c r="D137" s="365"/>
      <c r="E137" s="365"/>
      <c r="F137" s="366"/>
      <c r="G137" s="367"/>
      <c r="H137" s="368"/>
    </row>
    <row r="138" spans="1:8" ht="19" customHeight="1" x14ac:dyDescent="0.15">
      <c r="A138" s="369"/>
      <c r="B138" s="370" t="s">
        <v>67</v>
      </c>
      <c r="C138" s="370" t="s">
        <v>206</v>
      </c>
      <c r="D138" s="365"/>
      <c r="E138" s="365"/>
      <c r="F138" s="371"/>
      <c r="G138" s="372"/>
      <c r="H138" s="373"/>
    </row>
    <row r="139" spans="1:8" ht="19" customHeight="1" x14ac:dyDescent="0.15">
      <c r="A139" s="369"/>
      <c r="B139" s="374" t="s">
        <v>204</v>
      </c>
      <c r="C139" s="186" t="s">
        <v>3</v>
      </c>
      <c r="D139" s="187">
        <v>13078166.82</v>
      </c>
      <c r="E139" s="187">
        <v>12327052.140000001</v>
      </c>
      <c r="F139" s="188"/>
      <c r="G139" s="189">
        <v>-5.7432718999374233</v>
      </c>
      <c r="H139" s="373"/>
    </row>
    <row r="140" spans="1:8" ht="19" customHeight="1" x14ac:dyDescent="0.15">
      <c r="A140" s="369"/>
      <c r="B140" s="374"/>
      <c r="C140" s="191" t="s">
        <v>4</v>
      </c>
      <c r="D140" s="192">
        <v>3390588.48</v>
      </c>
      <c r="E140" s="192">
        <v>2937349.2399999998</v>
      </c>
      <c r="F140" s="188"/>
      <c r="G140" s="193">
        <v>-13.367568570279584</v>
      </c>
      <c r="H140" s="373"/>
    </row>
    <row r="141" spans="1:8" ht="19" customHeight="1" x14ac:dyDescent="0.15">
      <c r="A141" s="369"/>
      <c r="B141" s="374"/>
      <c r="C141" s="186" t="s">
        <v>5</v>
      </c>
      <c r="D141" s="187">
        <v>2694485.38</v>
      </c>
      <c r="E141" s="187">
        <v>3058360.23</v>
      </c>
      <c r="F141" s="188"/>
      <c r="G141" s="189">
        <v>13.504428441174177</v>
      </c>
      <c r="H141" s="373"/>
    </row>
    <row r="142" spans="1:8" ht="19" customHeight="1" x14ac:dyDescent="0.15">
      <c r="A142" s="369"/>
      <c r="B142" s="374"/>
      <c r="C142" s="191" t="s">
        <v>6</v>
      </c>
      <c r="D142" s="192">
        <v>3286568.05</v>
      </c>
      <c r="E142" s="192">
        <v>2419482.4699999997</v>
      </c>
      <c r="F142" s="188"/>
      <c r="G142" s="193">
        <v>-26.382705813743918</v>
      </c>
      <c r="H142" s="373"/>
    </row>
    <row r="143" spans="1:8" ht="19" customHeight="1" x14ac:dyDescent="0.15">
      <c r="A143" s="369"/>
      <c r="B143" s="374"/>
      <c r="C143" s="186" t="s">
        <v>55</v>
      </c>
      <c r="D143" s="187">
        <v>3266298.5</v>
      </c>
      <c r="E143" s="187">
        <v>3444279.34</v>
      </c>
      <c r="F143" s="188"/>
      <c r="G143" s="189">
        <v>5.4490071865752583</v>
      </c>
      <c r="H143" s="373"/>
    </row>
    <row r="144" spans="1:8" ht="19" customHeight="1" x14ac:dyDescent="0.15">
      <c r="A144" s="369"/>
      <c r="B144" s="374"/>
      <c r="C144" s="191" t="s">
        <v>7</v>
      </c>
      <c r="D144" s="192">
        <v>3725639.3</v>
      </c>
      <c r="E144" s="192">
        <v>3170706.4</v>
      </c>
      <c r="F144" s="188"/>
      <c r="G144" s="193">
        <v>-14.894971179845562</v>
      </c>
      <c r="H144" s="373"/>
    </row>
    <row r="145" spans="1:8" ht="19" customHeight="1" x14ac:dyDescent="0.15">
      <c r="A145" s="369"/>
      <c r="B145" s="374"/>
      <c r="C145" s="186" t="s">
        <v>8</v>
      </c>
      <c r="D145" s="187">
        <v>527488.69999999995</v>
      </c>
      <c r="E145" s="187">
        <v>810344.2</v>
      </c>
      <c r="F145" s="188"/>
      <c r="G145" s="189">
        <v>53.623044436781306</v>
      </c>
      <c r="H145" s="373"/>
    </row>
    <row r="146" spans="1:8" ht="19" customHeight="1" x14ac:dyDescent="0.15">
      <c r="A146" s="369"/>
      <c r="B146" s="374"/>
      <c r="C146" s="191" t="s">
        <v>9</v>
      </c>
      <c r="D146" s="192">
        <v>32363</v>
      </c>
      <c r="E146" s="192">
        <v>32889</v>
      </c>
      <c r="F146" s="194"/>
      <c r="G146" s="193">
        <v>1.6253128572752833</v>
      </c>
      <c r="H146" s="373"/>
    </row>
    <row r="147" spans="1:8" ht="19" customHeight="1" x14ac:dyDescent="0.15">
      <c r="A147" s="369"/>
      <c r="B147" s="375" t="s">
        <v>341</v>
      </c>
      <c r="C147" s="375"/>
      <c r="D147" s="390">
        <v>30001598.23</v>
      </c>
      <c r="E147" s="390">
        <v>28200463.019999996</v>
      </c>
      <c r="F147" s="377"/>
      <c r="G147" s="378">
        <v>-6.0034642027802549</v>
      </c>
      <c r="H147" s="379"/>
    </row>
    <row r="148" spans="1:8" ht="19" customHeight="1" x14ac:dyDescent="0.15">
      <c r="A148" s="380"/>
      <c r="B148" s="374" t="s">
        <v>84</v>
      </c>
      <c r="C148" s="186" t="s">
        <v>3</v>
      </c>
      <c r="D148" s="187">
        <v>2328724.66</v>
      </c>
      <c r="E148" s="187">
        <v>2278056.7000000002</v>
      </c>
      <c r="F148" s="188"/>
      <c r="G148" s="189">
        <v>-2.1757814854762589</v>
      </c>
      <c r="H148" s="373"/>
    </row>
    <row r="149" spans="1:8" ht="19" customHeight="1" x14ac:dyDescent="0.15">
      <c r="A149" s="369"/>
      <c r="B149" s="374"/>
      <c r="C149" s="191" t="s">
        <v>4</v>
      </c>
      <c r="D149" s="192">
        <v>1074239.5</v>
      </c>
      <c r="E149" s="192">
        <v>674884.39999999991</v>
      </c>
      <c r="F149" s="188"/>
      <c r="G149" s="193">
        <v>-37.175611211466354</v>
      </c>
      <c r="H149" s="373"/>
    </row>
    <row r="150" spans="1:8" ht="19" customHeight="1" x14ac:dyDescent="0.15">
      <c r="A150" s="369"/>
      <c r="B150" s="374"/>
      <c r="C150" s="186" t="s">
        <v>5</v>
      </c>
      <c r="D150" s="187">
        <v>344172.53</v>
      </c>
      <c r="E150" s="187">
        <v>263214.55</v>
      </c>
      <c r="F150" s="188"/>
      <c r="G150" s="189">
        <v>-23.52249902105785</v>
      </c>
      <c r="H150" s="373"/>
    </row>
    <row r="151" spans="1:8" ht="19" customHeight="1" x14ac:dyDescent="0.15">
      <c r="A151" s="369"/>
      <c r="B151" s="374"/>
      <c r="C151" s="191" t="s">
        <v>6</v>
      </c>
      <c r="D151" s="192">
        <v>878764.44</v>
      </c>
      <c r="E151" s="192">
        <v>1282342.25</v>
      </c>
      <c r="F151" s="188"/>
      <c r="G151" s="193">
        <v>45.925596397596621</v>
      </c>
      <c r="H151" s="373"/>
    </row>
    <row r="152" spans="1:8" ht="19" customHeight="1" x14ac:dyDescent="0.15">
      <c r="A152" s="369"/>
      <c r="B152" s="374"/>
      <c r="C152" s="186" t="s">
        <v>55</v>
      </c>
      <c r="D152" s="187">
        <v>685975.5</v>
      </c>
      <c r="E152" s="187">
        <v>523346.81</v>
      </c>
      <c r="F152" s="188"/>
      <c r="G152" s="189">
        <v>-23.707652824335561</v>
      </c>
      <c r="H152" s="373"/>
    </row>
    <row r="153" spans="1:8" ht="19" customHeight="1" x14ac:dyDescent="0.15">
      <c r="A153" s="369"/>
      <c r="B153" s="374"/>
      <c r="C153" s="191" t="s">
        <v>7</v>
      </c>
      <c r="D153" s="192">
        <v>881206.5</v>
      </c>
      <c r="E153" s="192">
        <v>739297.75</v>
      </c>
      <c r="F153" s="188"/>
      <c r="G153" s="193">
        <v>-16.103915484055101</v>
      </c>
      <c r="H153" s="373"/>
    </row>
    <row r="154" spans="1:8" ht="19" customHeight="1" x14ac:dyDescent="0.15">
      <c r="A154" s="369"/>
      <c r="B154" s="374"/>
      <c r="C154" s="186" t="s">
        <v>8</v>
      </c>
      <c r="D154" s="187">
        <v>86271.5</v>
      </c>
      <c r="E154" s="187">
        <v>166585</v>
      </c>
      <c r="F154" s="188"/>
      <c r="G154" s="189">
        <v>93.09389543476118</v>
      </c>
      <c r="H154" s="373"/>
    </row>
    <row r="155" spans="1:8" ht="19" customHeight="1" x14ac:dyDescent="0.15">
      <c r="A155" s="369"/>
      <c r="B155" s="374"/>
      <c r="C155" s="191" t="s">
        <v>9</v>
      </c>
      <c r="D155" s="192">
        <v>98700</v>
      </c>
      <c r="E155" s="192">
        <v>83423</v>
      </c>
      <c r="F155" s="194"/>
      <c r="G155" s="193">
        <v>-15.478216818642352</v>
      </c>
      <c r="H155" s="373"/>
    </row>
    <row r="156" spans="1:8" ht="19" customHeight="1" x14ac:dyDescent="0.15">
      <c r="A156" s="369"/>
      <c r="B156" s="375" t="s">
        <v>227</v>
      </c>
      <c r="C156" s="375"/>
      <c r="D156" s="390">
        <v>6378054.6300000008</v>
      </c>
      <c r="E156" s="390">
        <v>6011150.46</v>
      </c>
      <c r="F156" s="377"/>
      <c r="G156" s="378">
        <v>-5.7526031256336356</v>
      </c>
      <c r="H156" s="379"/>
    </row>
    <row r="157" spans="1:8" ht="19" customHeight="1" x14ac:dyDescent="0.15">
      <c r="A157" s="380"/>
      <c r="B157" s="374" t="s">
        <v>85</v>
      </c>
      <c r="C157" s="186" t="s">
        <v>3</v>
      </c>
      <c r="D157" s="187">
        <v>6983768.5999999996</v>
      </c>
      <c r="E157" s="187">
        <v>6083270.3300000001</v>
      </c>
      <c r="F157" s="188"/>
      <c r="G157" s="189">
        <v>-12.894159608896544</v>
      </c>
      <c r="H157" s="373"/>
    </row>
    <row r="158" spans="1:8" ht="19" customHeight="1" x14ac:dyDescent="0.15">
      <c r="A158" s="369"/>
      <c r="B158" s="374"/>
      <c r="C158" s="191" t="s">
        <v>4</v>
      </c>
      <c r="D158" s="192">
        <v>3225840.99</v>
      </c>
      <c r="E158" s="192">
        <v>2801106.0300000003</v>
      </c>
      <c r="F158" s="188"/>
      <c r="G158" s="193">
        <v>-13.166642786072352</v>
      </c>
      <c r="H158" s="373"/>
    </row>
    <row r="159" spans="1:8" ht="19" customHeight="1" x14ac:dyDescent="0.15">
      <c r="A159" s="369"/>
      <c r="B159" s="374"/>
      <c r="C159" s="186" t="s">
        <v>5</v>
      </c>
      <c r="D159" s="187">
        <v>2419449.69</v>
      </c>
      <c r="E159" s="187">
        <v>2146463.25</v>
      </c>
      <c r="F159" s="188"/>
      <c r="G159" s="189">
        <v>-11.282997167839433</v>
      </c>
      <c r="H159" s="373"/>
    </row>
    <row r="160" spans="1:8" ht="19" customHeight="1" x14ac:dyDescent="0.15">
      <c r="A160" s="369"/>
      <c r="B160" s="374"/>
      <c r="C160" s="191" t="s">
        <v>6</v>
      </c>
      <c r="D160" s="192">
        <v>6859941.4199999999</v>
      </c>
      <c r="E160" s="192">
        <v>4276055.43</v>
      </c>
      <c r="F160" s="188"/>
      <c r="G160" s="193">
        <v>-37.666298176639536</v>
      </c>
      <c r="H160" s="373"/>
    </row>
    <row r="161" spans="1:8" ht="19" customHeight="1" x14ac:dyDescent="0.15">
      <c r="A161" s="369"/>
      <c r="B161" s="374"/>
      <c r="C161" s="186" t="s">
        <v>55</v>
      </c>
      <c r="D161" s="187">
        <v>1164837</v>
      </c>
      <c r="E161" s="187">
        <v>1224440.19</v>
      </c>
      <c r="F161" s="188"/>
      <c r="G161" s="189">
        <v>5.116869570592276</v>
      </c>
      <c r="H161" s="373"/>
    </row>
    <row r="162" spans="1:8" ht="19" customHeight="1" x14ac:dyDescent="0.15">
      <c r="A162" s="369"/>
      <c r="B162" s="374"/>
      <c r="C162" s="191" t="s">
        <v>7</v>
      </c>
      <c r="D162" s="192">
        <v>1921662.3</v>
      </c>
      <c r="E162" s="192">
        <v>1910643.8</v>
      </c>
      <c r="F162" s="188"/>
      <c r="G162" s="193">
        <v>-0.57338378340460761</v>
      </c>
      <c r="H162" s="373"/>
    </row>
    <row r="163" spans="1:8" ht="19" customHeight="1" x14ac:dyDescent="0.15">
      <c r="A163" s="369"/>
      <c r="B163" s="374"/>
      <c r="C163" s="186" t="s">
        <v>8</v>
      </c>
      <c r="D163" s="187">
        <v>92515</v>
      </c>
      <c r="E163" s="187">
        <v>391804.2</v>
      </c>
      <c r="F163" s="188"/>
      <c r="G163" s="189">
        <v>323.50343187591204</v>
      </c>
      <c r="H163" s="373"/>
    </row>
    <row r="164" spans="1:8" ht="19" customHeight="1" x14ac:dyDescent="0.15">
      <c r="A164" s="369"/>
      <c r="B164" s="374"/>
      <c r="C164" s="191" t="s">
        <v>9</v>
      </c>
      <c r="D164" s="192">
        <v>0</v>
      </c>
      <c r="E164" s="192">
        <v>740</v>
      </c>
      <c r="F164" s="194"/>
      <c r="G164" s="193">
        <v>0</v>
      </c>
      <c r="H164" s="373"/>
    </row>
    <row r="165" spans="1:8" ht="19" customHeight="1" x14ac:dyDescent="0.15">
      <c r="A165" s="369"/>
      <c r="B165" s="375" t="s">
        <v>228</v>
      </c>
      <c r="C165" s="375"/>
      <c r="D165" s="390">
        <v>22668015</v>
      </c>
      <c r="E165" s="390">
        <v>18834523.229999997</v>
      </c>
      <c r="F165" s="377"/>
      <c r="G165" s="378">
        <v>-16.911457708140759</v>
      </c>
      <c r="H165" s="379"/>
    </row>
    <row r="166" spans="1:8" ht="19" customHeight="1" x14ac:dyDescent="0.15">
      <c r="A166" s="380"/>
      <c r="B166" s="374" t="s">
        <v>86</v>
      </c>
      <c r="C166" s="186" t="s">
        <v>3</v>
      </c>
      <c r="D166" s="187">
        <v>41545080.840000004</v>
      </c>
      <c r="E166" s="187">
        <v>35323705.380000003</v>
      </c>
      <c r="F166" s="188"/>
      <c r="G166" s="189">
        <v>-14.974999047324037</v>
      </c>
      <c r="H166" s="373"/>
    </row>
    <row r="167" spans="1:8" ht="19" customHeight="1" x14ac:dyDescent="0.15">
      <c r="A167" s="369"/>
      <c r="B167" s="374"/>
      <c r="C167" s="191" t="s">
        <v>4</v>
      </c>
      <c r="D167" s="192">
        <v>24418404.190000001</v>
      </c>
      <c r="E167" s="192">
        <v>22573462.68</v>
      </c>
      <c r="F167" s="188"/>
      <c r="G167" s="193">
        <v>-7.5555367813739238</v>
      </c>
      <c r="H167" s="373"/>
    </row>
    <row r="168" spans="1:8" ht="19" customHeight="1" x14ac:dyDescent="0.15">
      <c r="A168" s="369"/>
      <c r="B168" s="374"/>
      <c r="C168" s="186" t="s">
        <v>5</v>
      </c>
      <c r="D168" s="187">
        <v>12561738.139999999</v>
      </c>
      <c r="E168" s="187">
        <v>16142176.620000001</v>
      </c>
      <c r="F168" s="188"/>
      <c r="G168" s="189">
        <v>28.502731390323365</v>
      </c>
      <c r="H168" s="373"/>
    </row>
    <row r="169" spans="1:8" ht="19" customHeight="1" x14ac:dyDescent="0.15">
      <c r="A169" s="369"/>
      <c r="B169" s="374"/>
      <c r="C169" s="191" t="s">
        <v>6</v>
      </c>
      <c r="D169" s="192">
        <v>39241904.07</v>
      </c>
      <c r="E169" s="192">
        <v>24388751.780000001</v>
      </c>
      <c r="F169" s="188"/>
      <c r="G169" s="193">
        <v>-37.85023342268213</v>
      </c>
      <c r="H169" s="373"/>
    </row>
    <row r="170" spans="1:8" ht="19" customHeight="1" x14ac:dyDescent="0.15">
      <c r="A170" s="369"/>
      <c r="B170" s="374"/>
      <c r="C170" s="186" t="s">
        <v>55</v>
      </c>
      <c r="D170" s="187">
        <v>11271569.32</v>
      </c>
      <c r="E170" s="187">
        <v>11043404.539999999</v>
      </c>
      <c r="F170" s="188"/>
      <c r="G170" s="189">
        <v>-2.0242503374854035</v>
      </c>
      <c r="H170" s="373"/>
    </row>
    <row r="171" spans="1:8" ht="19" customHeight="1" x14ac:dyDescent="0.15">
      <c r="A171" s="369"/>
      <c r="B171" s="374"/>
      <c r="C171" s="191" t="s">
        <v>7</v>
      </c>
      <c r="D171" s="192">
        <v>7980890.3499999996</v>
      </c>
      <c r="E171" s="192">
        <v>7379942.8799999999</v>
      </c>
      <c r="F171" s="188"/>
      <c r="G171" s="193">
        <v>-7.529829926807599</v>
      </c>
      <c r="H171" s="373"/>
    </row>
    <row r="172" spans="1:8" ht="19" customHeight="1" x14ac:dyDescent="0.15">
      <c r="A172" s="369"/>
      <c r="B172" s="374"/>
      <c r="C172" s="186" t="s">
        <v>8</v>
      </c>
      <c r="D172" s="187">
        <v>7068459.4900000002</v>
      </c>
      <c r="E172" s="187">
        <v>6692933.3200000003</v>
      </c>
      <c r="F172" s="188"/>
      <c r="G172" s="189">
        <v>-5.3127017355234205</v>
      </c>
      <c r="H172" s="373"/>
    </row>
    <row r="173" spans="1:8" ht="19" customHeight="1" x14ac:dyDescent="0.15">
      <c r="A173" s="369"/>
      <c r="B173" s="374"/>
      <c r="C173" s="191" t="s">
        <v>9</v>
      </c>
      <c r="D173" s="192">
        <v>23470</v>
      </c>
      <c r="E173" s="192">
        <v>74140.2</v>
      </c>
      <c r="F173" s="194"/>
      <c r="G173" s="193">
        <v>215.89348103962504</v>
      </c>
      <c r="H173" s="373"/>
    </row>
    <row r="174" spans="1:8" ht="19" customHeight="1" x14ac:dyDescent="0.15">
      <c r="A174" s="369"/>
      <c r="B174" s="375" t="s">
        <v>229</v>
      </c>
      <c r="C174" s="375"/>
      <c r="D174" s="390">
        <v>144111516.40000001</v>
      </c>
      <c r="E174" s="390">
        <v>123618517.39999999</v>
      </c>
      <c r="F174" s="377"/>
      <c r="G174" s="378">
        <v>-14.220236877612935</v>
      </c>
      <c r="H174" s="379"/>
    </row>
    <row r="175" spans="1:8" ht="19" customHeight="1" x14ac:dyDescent="0.15">
      <c r="A175" s="380"/>
      <c r="B175" s="374" t="s">
        <v>87</v>
      </c>
      <c r="C175" s="186" t="s">
        <v>3</v>
      </c>
      <c r="D175" s="187">
        <v>992112.5</v>
      </c>
      <c r="E175" s="187">
        <v>984203.5</v>
      </c>
      <c r="F175" s="188"/>
      <c r="G175" s="189">
        <v>-0.79718781892174528</v>
      </c>
      <c r="H175" s="373"/>
    </row>
    <row r="176" spans="1:8" ht="19" customHeight="1" x14ac:dyDescent="0.15">
      <c r="A176" s="369"/>
      <c r="B176" s="374"/>
      <c r="C176" s="191" t="s">
        <v>4</v>
      </c>
      <c r="D176" s="192">
        <v>278509.15999999997</v>
      </c>
      <c r="E176" s="192">
        <v>433210.1</v>
      </c>
      <c r="F176" s="188"/>
      <c r="G176" s="193">
        <v>55.546086886334379</v>
      </c>
      <c r="H176" s="373"/>
    </row>
    <row r="177" spans="1:8" ht="19" customHeight="1" x14ac:dyDescent="0.15">
      <c r="A177" s="369"/>
      <c r="B177" s="374"/>
      <c r="C177" s="186" t="s">
        <v>5</v>
      </c>
      <c r="D177" s="187">
        <v>85529.599999999991</v>
      </c>
      <c r="E177" s="187">
        <v>201413.4</v>
      </c>
      <c r="F177" s="188"/>
      <c r="G177" s="189">
        <v>135.4897018108351</v>
      </c>
      <c r="H177" s="373"/>
    </row>
    <row r="178" spans="1:8" ht="19" customHeight="1" x14ac:dyDescent="0.15">
      <c r="A178" s="369"/>
      <c r="B178" s="374"/>
      <c r="C178" s="191" t="s">
        <v>6</v>
      </c>
      <c r="D178" s="192">
        <v>189820.71</v>
      </c>
      <c r="E178" s="192">
        <v>156587.67000000001</v>
      </c>
      <c r="F178" s="188"/>
      <c r="G178" s="193">
        <v>-17.507594403160738</v>
      </c>
      <c r="H178" s="373"/>
    </row>
    <row r="179" spans="1:8" ht="19" customHeight="1" x14ac:dyDescent="0.15">
      <c r="A179" s="369"/>
      <c r="B179" s="374"/>
      <c r="C179" s="186" t="s">
        <v>55</v>
      </c>
      <c r="D179" s="187">
        <v>439085.5</v>
      </c>
      <c r="E179" s="187">
        <v>351039</v>
      </c>
      <c r="F179" s="188"/>
      <c r="G179" s="189">
        <v>-20.052244950015428</v>
      </c>
      <c r="H179" s="373"/>
    </row>
    <row r="180" spans="1:8" ht="19" customHeight="1" x14ac:dyDescent="0.15">
      <c r="A180" s="369"/>
      <c r="B180" s="374"/>
      <c r="C180" s="191" t="s">
        <v>7</v>
      </c>
      <c r="D180" s="192">
        <v>3584</v>
      </c>
      <c r="E180" s="192">
        <v>0</v>
      </c>
      <c r="F180" s="188"/>
      <c r="G180" s="193">
        <v>-100</v>
      </c>
      <c r="H180" s="373"/>
    </row>
    <row r="181" spans="1:8" ht="19" customHeight="1" x14ac:dyDescent="0.15">
      <c r="A181" s="369"/>
      <c r="B181" s="374"/>
      <c r="C181" s="186" t="s">
        <v>8</v>
      </c>
      <c r="D181" s="187">
        <v>48404</v>
      </c>
      <c r="E181" s="187">
        <v>9403</v>
      </c>
      <c r="F181" s="188"/>
      <c r="G181" s="189">
        <v>-80.573919510784236</v>
      </c>
      <c r="H181" s="373"/>
    </row>
    <row r="182" spans="1:8" ht="19" customHeight="1" x14ac:dyDescent="0.15">
      <c r="A182" s="369"/>
      <c r="B182" s="374"/>
      <c r="C182" s="191" t="s">
        <v>9</v>
      </c>
      <c r="D182" s="192">
        <v>10961</v>
      </c>
      <c r="E182" s="192">
        <v>10386</v>
      </c>
      <c r="F182" s="194"/>
      <c r="G182" s="193">
        <v>-5.2458717270322053</v>
      </c>
      <c r="H182" s="373"/>
    </row>
    <row r="183" spans="1:8" ht="19" customHeight="1" x14ac:dyDescent="0.15">
      <c r="A183" s="369"/>
      <c r="B183" s="375" t="s">
        <v>230</v>
      </c>
      <c r="C183" s="375"/>
      <c r="D183" s="390">
        <v>2048006.47</v>
      </c>
      <c r="E183" s="390">
        <v>2146242.67</v>
      </c>
      <c r="F183" s="377"/>
      <c r="G183" s="378">
        <v>4.7966742995689833</v>
      </c>
      <c r="H183" s="379"/>
    </row>
    <row r="184" spans="1:8" ht="19" customHeight="1" x14ac:dyDescent="0.15">
      <c r="A184" s="380"/>
      <c r="B184" s="374" t="s">
        <v>88</v>
      </c>
      <c r="C184" s="186" t="s">
        <v>3</v>
      </c>
      <c r="D184" s="187">
        <v>28894856.859999999</v>
      </c>
      <c r="E184" s="187">
        <v>26477902.34</v>
      </c>
      <c r="F184" s="188"/>
      <c r="G184" s="189">
        <v>-8.3646530305047495</v>
      </c>
      <c r="H184" s="373"/>
    </row>
    <row r="185" spans="1:8" ht="19" customHeight="1" x14ac:dyDescent="0.15">
      <c r="A185" s="369"/>
      <c r="B185" s="374"/>
      <c r="C185" s="191" t="s">
        <v>4</v>
      </c>
      <c r="D185" s="192">
        <v>11584234.020000001</v>
      </c>
      <c r="E185" s="192">
        <v>11816945.34</v>
      </c>
      <c r="F185" s="188"/>
      <c r="G185" s="193">
        <v>2.008862386569763</v>
      </c>
      <c r="H185" s="373"/>
    </row>
    <row r="186" spans="1:8" ht="19" customHeight="1" x14ac:dyDescent="0.15">
      <c r="A186" s="369"/>
      <c r="B186" s="374"/>
      <c r="C186" s="186" t="s">
        <v>5</v>
      </c>
      <c r="D186" s="187">
        <v>10325752.810000001</v>
      </c>
      <c r="E186" s="187">
        <v>17485272.550000001</v>
      </c>
      <c r="F186" s="188"/>
      <c r="G186" s="189">
        <v>69.336540121959402</v>
      </c>
      <c r="H186" s="373"/>
    </row>
    <row r="187" spans="1:8" ht="19" customHeight="1" x14ac:dyDescent="0.15">
      <c r="A187" s="369"/>
      <c r="B187" s="374"/>
      <c r="C187" s="191" t="s">
        <v>6</v>
      </c>
      <c r="D187" s="192">
        <v>10496682.439999999</v>
      </c>
      <c r="E187" s="192">
        <v>9518899.1900000013</v>
      </c>
      <c r="F187" s="188"/>
      <c r="G187" s="193">
        <v>-9.3151646302448121</v>
      </c>
      <c r="H187" s="373"/>
    </row>
    <row r="188" spans="1:8" ht="19" customHeight="1" x14ac:dyDescent="0.15">
      <c r="A188" s="369"/>
      <c r="B188" s="374"/>
      <c r="C188" s="186" t="s">
        <v>55</v>
      </c>
      <c r="D188" s="187">
        <v>8655368.5899999999</v>
      </c>
      <c r="E188" s="187">
        <v>8876639.0199999996</v>
      </c>
      <c r="F188" s="188"/>
      <c r="G188" s="189">
        <v>2.556453000229765</v>
      </c>
      <c r="H188" s="373"/>
    </row>
    <row r="189" spans="1:8" ht="19" customHeight="1" x14ac:dyDescent="0.15">
      <c r="A189" s="369"/>
      <c r="B189" s="374"/>
      <c r="C189" s="191" t="s">
        <v>7</v>
      </c>
      <c r="D189" s="192">
        <v>6340580</v>
      </c>
      <c r="E189" s="192">
        <v>7422950.5</v>
      </c>
      <c r="F189" s="188"/>
      <c r="G189" s="193">
        <v>17.070528248204422</v>
      </c>
      <c r="H189" s="373"/>
    </row>
    <row r="190" spans="1:8" ht="19" customHeight="1" x14ac:dyDescent="0.15">
      <c r="A190" s="369"/>
      <c r="B190" s="374"/>
      <c r="C190" s="186" t="s">
        <v>8</v>
      </c>
      <c r="D190" s="187">
        <v>1014443</v>
      </c>
      <c r="E190" s="187">
        <v>1309762</v>
      </c>
      <c r="F190" s="188"/>
      <c r="G190" s="189">
        <v>29.111443422646715</v>
      </c>
      <c r="H190" s="373"/>
    </row>
    <row r="191" spans="1:8" ht="19" customHeight="1" x14ac:dyDescent="0.15">
      <c r="A191" s="369"/>
      <c r="B191" s="374"/>
      <c r="C191" s="191" t="s">
        <v>9</v>
      </c>
      <c r="D191" s="192">
        <v>410620.5</v>
      </c>
      <c r="E191" s="192">
        <v>525156.1</v>
      </c>
      <c r="F191" s="194"/>
      <c r="G191" s="193">
        <v>27.893298069628763</v>
      </c>
      <c r="H191" s="373"/>
    </row>
    <row r="192" spans="1:8" ht="19" customHeight="1" x14ac:dyDescent="0.15">
      <c r="A192" s="369"/>
      <c r="B192" s="375" t="s">
        <v>231</v>
      </c>
      <c r="C192" s="375"/>
      <c r="D192" s="390">
        <v>77722538.219999999</v>
      </c>
      <c r="E192" s="390">
        <v>83433527.039999992</v>
      </c>
      <c r="F192" s="377"/>
      <c r="G192" s="378">
        <v>7.3479185713603066</v>
      </c>
      <c r="H192" s="379"/>
    </row>
    <row r="193" spans="1:8" ht="19" customHeight="1" x14ac:dyDescent="0.15">
      <c r="A193" s="380"/>
      <c r="B193" s="381" t="s">
        <v>53</v>
      </c>
      <c r="C193" s="382"/>
      <c r="D193" s="391">
        <v>282929728.94999999</v>
      </c>
      <c r="E193" s="391">
        <v>262244423.81999996</v>
      </c>
      <c r="F193" s="384"/>
      <c r="G193" s="385">
        <v>-7.311110503221661</v>
      </c>
      <c r="H193" s="373"/>
    </row>
    <row r="194" spans="1:8" ht="10" customHeight="1" x14ac:dyDescent="0.15">
      <c r="A194" s="386"/>
      <c r="B194" s="387"/>
      <c r="C194" s="387"/>
      <c r="D194" s="387"/>
      <c r="E194" s="387"/>
      <c r="F194" s="387"/>
      <c r="G194" s="388"/>
      <c r="H194" s="389"/>
    </row>
    <row r="197" spans="1:8" ht="18" customHeight="1" x14ac:dyDescent="0.25">
      <c r="A197" s="354"/>
      <c r="B197" s="355" t="s">
        <v>335</v>
      </c>
      <c r="C197" s="356" t="s" vm="1">
        <v>336</v>
      </c>
      <c r="D197" s="356"/>
      <c r="E197" s="356"/>
      <c r="F197" s="356"/>
      <c r="G197" s="396" t="s">
        <v>378</v>
      </c>
      <c r="H197" s="357"/>
    </row>
    <row r="198" spans="1:8" ht="10" customHeight="1" x14ac:dyDescent="0.15">
      <c r="A198" s="358"/>
      <c r="B198" s="359"/>
      <c r="C198" s="359"/>
      <c r="D198" s="360"/>
      <c r="E198" s="360"/>
      <c r="F198" s="361"/>
      <c r="G198" s="362"/>
      <c r="H198" s="363"/>
    </row>
    <row r="199" spans="1:8" ht="52" customHeight="1" x14ac:dyDescent="0.15">
      <c r="A199" s="358"/>
      <c r="B199" s="364"/>
      <c r="C199" s="364"/>
      <c r="D199" s="365"/>
      <c r="E199" s="365"/>
      <c r="F199" s="366"/>
      <c r="G199" s="367"/>
      <c r="H199" s="368"/>
    </row>
    <row r="200" spans="1:8" ht="19" customHeight="1" x14ac:dyDescent="0.15">
      <c r="A200" s="369"/>
      <c r="B200" s="370" t="s">
        <v>67</v>
      </c>
      <c r="C200" s="370" t="s">
        <v>206</v>
      </c>
      <c r="D200" s="365"/>
      <c r="E200" s="365"/>
      <c r="F200" s="371"/>
      <c r="G200" s="372"/>
      <c r="H200" s="373"/>
    </row>
    <row r="201" spans="1:8" ht="19" customHeight="1" x14ac:dyDescent="0.15">
      <c r="A201" s="369"/>
      <c r="B201" s="374" t="s">
        <v>90</v>
      </c>
      <c r="C201" s="186" t="s">
        <v>3</v>
      </c>
      <c r="D201" s="187">
        <v>10323342.76</v>
      </c>
      <c r="E201" s="187">
        <v>10387735.029999999</v>
      </c>
      <c r="F201" s="188"/>
      <c r="G201" s="189">
        <v>0.62375406394042421</v>
      </c>
      <c r="H201" s="373"/>
    </row>
    <row r="202" spans="1:8" ht="19" customHeight="1" x14ac:dyDescent="0.15">
      <c r="A202" s="369"/>
      <c r="B202" s="374"/>
      <c r="C202" s="191" t="s">
        <v>4</v>
      </c>
      <c r="D202" s="192">
        <v>5052298.05</v>
      </c>
      <c r="E202" s="192">
        <v>5669068.3899999997</v>
      </c>
      <c r="F202" s="188"/>
      <c r="G202" s="193">
        <v>12.207718822130849</v>
      </c>
      <c r="H202" s="373"/>
    </row>
    <row r="203" spans="1:8" ht="19" customHeight="1" x14ac:dyDescent="0.15">
      <c r="A203" s="369"/>
      <c r="B203" s="374"/>
      <c r="C203" s="186" t="s">
        <v>5</v>
      </c>
      <c r="D203" s="187">
        <v>2575902.1500000004</v>
      </c>
      <c r="E203" s="187">
        <v>2634168.89</v>
      </c>
      <c r="F203" s="188"/>
      <c r="G203" s="189">
        <v>2.2619935310819064</v>
      </c>
      <c r="H203" s="373"/>
    </row>
    <row r="204" spans="1:8" ht="19" customHeight="1" x14ac:dyDescent="0.15">
      <c r="A204" s="369"/>
      <c r="B204" s="374"/>
      <c r="C204" s="191" t="s">
        <v>6</v>
      </c>
      <c r="D204" s="192">
        <v>6751305.9800000004</v>
      </c>
      <c r="E204" s="192">
        <v>7814013.2999999998</v>
      </c>
      <c r="F204" s="188"/>
      <c r="G204" s="193">
        <v>15.740766647936749</v>
      </c>
      <c r="H204" s="373"/>
    </row>
    <row r="205" spans="1:8" ht="19" customHeight="1" x14ac:dyDescent="0.15">
      <c r="A205" s="369"/>
      <c r="B205" s="374"/>
      <c r="C205" s="186" t="s">
        <v>55</v>
      </c>
      <c r="D205" s="187">
        <v>5264150.43</v>
      </c>
      <c r="E205" s="187">
        <v>5471788.2000000002</v>
      </c>
      <c r="F205" s="188"/>
      <c r="G205" s="189">
        <v>3.9443737932846363</v>
      </c>
      <c r="H205" s="373"/>
    </row>
    <row r="206" spans="1:8" ht="19" customHeight="1" x14ac:dyDescent="0.15">
      <c r="A206" s="369"/>
      <c r="B206" s="374"/>
      <c r="C206" s="191" t="s">
        <v>7</v>
      </c>
      <c r="D206" s="192">
        <v>2985107.7</v>
      </c>
      <c r="E206" s="192">
        <v>2669482.9</v>
      </c>
      <c r="F206" s="188"/>
      <c r="G206" s="193">
        <v>-10.57331365297139</v>
      </c>
      <c r="H206" s="373"/>
    </row>
    <row r="207" spans="1:8" ht="19" customHeight="1" x14ac:dyDescent="0.15">
      <c r="A207" s="369"/>
      <c r="B207" s="374"/>
      <c r="C207" s="186" t="s">
        <v>8</v>
      </c>
      <c r="D207" s="187">
        <v>422712.2</v>
      </c>
      <c r="E207" s="187">
        <v>298395.09999999998</v>
      </c>
      <c r="F207" s="188"/>
      <c r="G207" s="189">
        <v>-29.409394855412273</v>
      </c>
      <c r="H207" s="373"/>
    </row>
    <row r="208" spans="1:8" ht="19" customHeight="1" x14ac:dyDescent="0.15">
      <c r="A208" s="369"/>
      <c r="B208" s="374"/>
      <c r="C208" s="191" t="s">
        <v>9</v>
      </c>
      <c r="D208" s="192">
        <v>194477.56</v>
      </c>
      <c r="E208" s="192">
        <v>185741</v>
      </c>
      <c r="F208" s="194"/>
      <c r="G208" s="193">
        <v>-4.4923229189012845</v>
      </c>
      <c r="H208" s="373"/>
    </row>
    <row r="209" spans="1:8" ht="19" customHeight="1" x14ac:dyDescent="0.15">
      <c r="A209" s="369"/>
      <c r="B209" s="375" t="s">
        <v>232</v>
      </c>
      <c r="C209" s="375"/>
      <c r="D209" s="390">
        <v>33569296.829999998</v>
      </c>
      <c r="E209" s="390">
        <v>35130392.810000002</v>
      </c>
      <c r="F209" s="377"/>
      <c r="G209" s="378">
        <v>4.6503684241753129</v>
      </c>
      <c r="H209" s="379"/>
    </row>
    <row r="210" spans="1:8" ht="19" customHeight="1" x14ac:dyDescent="0.15">
      <c r="A210" s="380"/>
      <c r="B210" s="374" t="s">
        <v>91</v>
      </c>
      <c r="C210" s="186" t="s">
        <v>3</v>
      </c>
      <c r="D210" s="187">
        <v>31544062.379999999</v>
      </c>
      <c r="E210" s="187">
        <v>28225744.989999998</v>
      </c>
      <c r="F210" s="188"/>
      <c r="G210" s="189">
        <v>-10.519626007663256</v>
      </c>
      <c r="H210" s="373"/>
    </row>
    <row r="211" spans="1:8" ht="19" customHeight="1" x14ac:dyDescent="0.15">
      <c r="A211" s="369"/>
      <c r="B211" s="374"/>
      <c r="C211" s="191" t="s">
        <v>4</v>
      </c>
      <c r="D211" s="192">
        <v>18805988.790000003</v>
      </c>
      <c r="E211" s="192">
        <v>19446110.93</v>
      </c>
      <c r="F211" s="188"/>
      <c r="G211" s="193">
        <v>3.4038207038620532</v>
      </c>
      <c r="H211" s="373"/>
    </row>
    <row r="212" spans="1:8" ht="19" customHeight="1" x14ac:dyDescent="0.15">
      <c r="A212" s="369"/>
      <c r="B212" s="374"/>
      <c r="C212" s="186" t="s">
        <v>5</v>
      </c>
      <c r="D212" s="187">
        <v>15337289.959999999</v>
      </c>
      <c r="E212" s="187">
        <v>17638575.949999999</v>
      </c>
      <c r="F212" s="188"/>
      <c r="G212" s="189">
        <v>15.004515113177142</v>
      </c>
      <c r="H212" s="373"/>
    </row>
    <row r="213" spans="1:8" ht="19" customHeight="1" x14ac:dyDescent="0.15">
      <c r="A213" s="369"/>
      <c r="B213" s="374"/>
      <c r="C213" s="191" t="s">
        <v>6</v>
      </c>
      <c r="D213" s="192">
        <v>6013145.6400000006</v>
      </c>
      <c r="E213" s="192">
        <v>4906043.5500000007</v>
      </c>
      <c r="F213" s="188"/>
      <c r="G213" s="193">
        <v>-18.41136330767468</v>
      </c>
      <c r="H213" s="373"/>
    </row>
    <row r="214" spans="1:8" ht="19" customHeight="1" x14ac:dyDescent="0.15">
      <c r="A214" s="369"/>
      <c r="B214" s="374"/>
      <c r="C214" s="186" t="s">
        <v>55</v>
      </c>
      <c r="D214" s="187">
        <v>12639341.66</v>
      </c>
      <c r="E214" s="187">
        <v>12465386.32</v>
      </c>
      <c r="F214" s="188"/>
      <c r="G214" s="189">
        <v>-1.3763006387470329</v>
      </c>
      <c r="H214" s="373"/>
    </row>
    <row r="215" spans="1:8" ht="19" customHeight="1" x14ac:dyDescent="0.15">
      <c r="A215" s="369"/>
      <c r="B215" s="374"/>
      <c r="C215" s="191" t="s">
        <v>7</v>
      </c>
      <c r="D215" s="192">
        <v>11321412.65</v>
      </c>
      <c r="E215" s="192">
        <v>10213772.75</v>
      </c>
      <c r="F215" s="188"/>
      <c r="G215" s="193">
        <v>-9.7835838533807014</v>
      </c>
      <c r="H215" s="373"/>
    </row>
    <row r="216" spans="1:8" ht="19" customHeight="1" x14ac:dyDescent="0.15">
      <c r="A216" s="369"/>
      <c r="B216" s="374"/>
      <c r="C216" s="186" t="s">
        <v>8</v>
      </c>
      <c r="D216" s="187">
        <v>3800563.85</v>
      </c>
      <c r="E216" s="187">
        <v>4594085.04</v>
      </c>
      <c r="F216" s="188"/>
      <c r="G216" s="189">
        <v>20.879038514245721</v>
      </c>
      <c r="H216" s="373"/>
    </row>
    <row r="217" spans="1:8" ht="19" customHeight="1" x14ac:dyDescent="0.15">
      <c r="A217" s="369"/>
      <c r="B217" s="374"/>
      <c r="C217" s="191" t="s">
        <v>9</v>
      </c>
      <c r="D217" s="192">
        <v>20794</v>
      </c>
      <c r="E217" s="192">
        <v>86742.8</v>
      </c>
      <c r="F217" s="194"/>
      <c r="G217" s="193">
        <v>317.15302491103205</v>
      </c>
      <c r="H217" s="373"/>
    </row>
    <row r="218" spans="1:8" ht="19" customHeight="1" x14ac:dyDescent="0.15">
      <c r="A218" s="369"/>
      <c r="B218" s="375" t="s">
        <v>233</v>
      </c>
      <c r="C218" s="375"/>
      <c r="D218" s="390">
        <v>99482598.930000007</v>
      </c>
      <c r="E218" s="390">
        <v>97576462.330000013</v>
      </c>
      <c r="F218" s="377"/>
      <c r="G218" s="378">
        <v>-1.9160502645706199</v>
      </c>
      <c r="H218" s="379"/>
    </row>
    <row r="219" spans="1:8" ht="19" customHeight="1" x14ac:dyDescent="0.15">
      <c r="A219" s="380"/>
      <c r="B219" s="381" t="s">
        <v>53</v>
      </c>
      <c r="C219" s="382"/>
      <c r="D219" s="391">
        <v>133051895.76000001</v>
      </c>
      <c r="E219" s="391">
        <v>132706855.14000002</v>
      </c>
      <c r="F219" s="384"/>
      <c r="G219" s="385">
        <v>-0.25932784950496057</v>
      </c>
      <c r="H219" s="373"/>
    </row>
    <row r="220" spans="1:8" ht="10" customHeight="1" x14ac:dyDescent="0.15">
      <c r="A220" s="386"/>
      <c r="B220" s="387"/>
      <c r="C220" s="387"/>
      <c r="D220" s="387"/>
      <c r="E220" s="387"/>
      <c r="F220" s="387"/>
      <c r="G220" s="388"/>
      <c r="H220" s="389"/>
    </row>
  </sheetData>
  <mergeCells count="1">
    <mergeCell ref="A1:B1"/>
  </mergeCells>
  <conditionalFormatting sqref="G7:G15 G43">
    <cfRule type="iconSet" priority="8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7">
    <cfRule type="iconSet" priority="6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1">
    <cfRule type="iconSet" priority="6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41D"/>
    <pageSetUpPr fitToPage="1"/>
  </sheetPr>
  <dimension ref="A1:H220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6640625" style="140" customWidth="1"/>
    <col min="2" max="2" width="25.6640625" style="140" customWidth="1"/>
    <col min="3" max="3" width="33.6640625" style="140" customWidth="1"/>
    <col min="4" max="5" width="16.6640625" style="140" customWidth="1"/>
    <col min="6" max="6" width="1.6640625" style="140" customWidth="1"/>
    <col min="7" max="7" width="11.6640625" style="140" customWidth="1"/>
    <col min="8" max="8" width="1.6640625" style="140" customWidth="1"/>
    <col min="9" max="16384" width="9.1640625" style="140"/>
  </cols>
  <sheetData>
    <row r="1" spans="1:8" ht="50" customHeight="1" x14ac:dyDescent="0.15">
      <c r="A1" s="700" t="s">
        <v>353</v>
      </c>
      <c r="B1" s="700"/>
      <c r="C1" s="279" t="s">
        <v>246</v>
      </c>
    </row>
    <row r="2" spans="1:8" ht="17.25" customHeight="1" x14ac:dyDescent="0.15">
      <c r="A2" s="146"/>
      <c r="B2" s="146"/>
      <c r="C2" s="146"/>
      <c r="D2" s="146"/>
      <c r="E2" s="146"/>
      <c r="F2" s="146"/>
      <c r="G2" s="146"/>
      <c r="H2" s="146"/>
    </row>
    <row r="3" spans="1:8" s="146" customFormat="1" ht="18" customHeight="1" x14ac:dyDescent="0.25">
      <c r="A3" s="241"/>
      <c r="B3" s="242" t="s">
        <v>335</v>
      </c>
      <c r="C3" s="243" t="s" vm="2">
        <v>337</v>
      </c>
      <c r="D3" s="243"/>
      <c r="E3" s="243"/>
      <c r="F3" s="243"/>
      <c r="G3" s="278" t="s">
        <v>347</v>
      </c>
      <c r="H3" s="244"/>
    </row>
    <row r="4" spans="1:8" s="141" customFormat="1" ht="10" customHeight="1" x14ac:dyDescent="0.15">
      <c r="A4" s="245"/>
      <c r="B4" s="246"/>
      <c r="C4" s="246"/>
      <c r="D4" s="247"/>
      <c r="E4" s="247"/>
      <c r="F4" s="248"/>
      <c r="G4" s="249"/>
      <c r="H4" s="250"/>
    </row>
    <row r="5" spans="1:8" ht="52" customHeight="1" x14ac:dyDescent="0.15">
      <c r="A5" s="245"/>
      <c r="B5" s="251"/>
      <c r="C5" s="251"/>
      <c r="D5" s="252"/>
      <c r="E5" s="252"/>
      <c r="F5" s="253"/>
      <c r="G5" s="254"/>
      <c r="H5" s="255"/>
    </row>
    <row r="6" spans="1:8" ht="19" customHeight="1" x14ac:dyDescent="0.15">
      <c r="A6" s="256"/>
      <c r="B6" s="257" t="s">
        <v>67</v>
      </c>
      <c r="C6" s="257" t="s">
        <v>206</v>
      </c>
      <c r="D6" s="252"/>
      <c r="E6" s="252"/>
      <c r="F6" s="258"/>
      <c r="G6" s="259"/>
      <c r="H6" s="260"/>
    </row>
    <row r="7" spans="1:8" ht="19" customHeight="1" x14ac:dyDescent="0.15">
      <c r="A7" s="256"/>
      <c r="B7" s="261" t="s">
        <v>68</v>
      </c>
      <c r="C7" s="186" t="s">
        <v>3</v>
      </c>
      <c r="D7" s="136">
        <v>20570740.34</v>
      </c>
      <c r="E7" s="136">
        <v>18883544.800000001</v>
      </c>
      <c r="F7" s="188"/>
      <c r="G7" s="189">
        <v>-8.2019193870199771</v>
      </c>
      <c r="H7" s="260"/>
    </row>
    <row r="8" spans="1:8" ht="19" customHeight="1" x14ac:dyDescent="0.15">
      <c r="A8" s="256"/>
      <c r="B8" s="261"/>
      <c r="C8" s="191" t="s">
        <v>4</v>
      </c>
      <c r="D8" s="137">
        <v>12714745.850000001</v>
      </c>
      <c r="E8" s="137">
        <v>11434391.150000002</v>
      </c>
      <c r="F8" s="188"/>
      <c r="G8" s="193">
        <v>-10.069841073543747</v>
      </c>
      <c r="H8" s="260"/>
    </row>
    <row r="9" spans="1:8" ht="19" customHeight="1" x14ac:dyDescent="0.15">
      <c r="A9" s="256"/>
      <c r="B9" s="261"/>
      <c r="C9" s="186" t="s">
        <v>5</v>
      </c>
      <c r="D9" s="136">
        <v>7049544.6299999999</v>
      </c>
      <c r="E9" s="136">
        <v>7231617.040000001</v>
      </c>
      <c r="F9" s="188"/>
      <c r="G9" s="189">
        <v>2.5827541998269621</v>
      </c>
      <c r="H9" s="260"/>
    </row>
    <row r="10" spans="1:8" ht="19" customHeight="1" x14ac:dyDescent="0.15">
      <c r="A10" s="256"/>
      <c r="B10" s="261"/>
      <c r="C10" s="191" t="s">
        <v>6</v>
      </c>
      <c r="D10" s="137">
        <v>62112712.550000004</v>
      </c>
      <c r="E10" s="137">
        <v>125233282.05999999</v>
      </c>
      <c r="F10" s="188"/>
      <c r="G10" s="193">
        <v>101.62262589834354</v>
      </c>
      <c r="H10" s="260"/>
    </row>
    <row r="11" spans="1:8" ht="19" customHeight="1" x14ac:dyDescent="0.15">
      <c r="A11" s="256"/>
      <c r="B11" s="261"/>
      <c r="C11" s="186" t="s">
        <v>55</v>
      </c>
      <c r="D11" s="136">
        <v>31255058.489999998</v>
      </c>
      <c r="E11" s="136">
        <v>29393868.149999999</v>
      </c>
      <c r="F11" s="188"/>
      <c r="G11" s="189">
        <v>-5.954845167208644</v>
      </c>
      <c r="H11" s="260"/>
    </row>
    <row r="12" spans="1:8" ht="19" customHeight="1" x14ac:dyDescent="0.15">
      <c r="A12" s="256"/>
      <c r="B12" s="261"/>
      <c r="C12" s="191" t="s">
        <v>7</v>
      </c>
      <c r="D12" s="137">
        <v>3240477.0100000002</v>
      </c>
      <c r="E12" s="137">
        <v>3212763.63</v>
      </c>
      <c r="F12" s="188"/>
      <c r="G12" s="193">
        <v>-0.85522532375566374</v>
      </c>
      <c r="H12" s="260"/>
    </row>
    <row r="13" spans="1:8" ht="19" customHeight="1" x14ac:dyDescent="0.15">
      <c r="A13" s="256"/>
      <c r="B13" s="261"/>
      <c r="C13" s="186" t="s">
        <v>8</v>
      </c>
      <c r="D13" s="136">
        <v>5102908.25</v>
      </c>
      <c r="E13" s="136">
        <v>7774667.1699999999</v>
      </c>
      <c r="F13" s="188"/>
      <c r="G13" s="189">
        <v>52.357573154484996</v>
      </c>
      <c r="H13" s="260"/>
    </row>
    <row r="14" spans="1:8" ht="19" customHeight="1" x14ac:dyDescent="0.15">
      <c r="A14" s="256"/>
      <c r="B14" s="261"/>
      <c r="C14" s="191" t="s">
        <v>9</v>
      </c>
      <c r="D14" s="137">
        <v>2628042.29</v>
      </c>
      <c r="E14" s="137">
        <v>2550720.04</v>
      </c>
      <c r="F14" s="194"/>
      <c r="G14" s="193">
        <v>-2.9421996097330689</v>
      </c>
      <c r="H14" s="260"/>
    </row>
    <row r="15" spans="1:8" s="199" customFormat="1" ht="19" customHeight="1" x14ac:dyDescent="0.15">
      <c r="A15" s="256"/>
      <c r="B15" s="262" t="s">
        <v>215</v>
      </c>
      <c r="C15" s="262"/>
      <c r="D15" s="263">
        <v>144674229.41</v>
      </c>
      <c r="E15" s="263">
        <v>205714854.03999996</v>
      </c>
      <c r="F15" s="264"/>
      <c r="G15" s="265">
        <v>42.19177449842411</v>
      </c>
      <c r="H15" s="266"/>
    </row>
    <row r="16" spans="1:8" ht="19" customHeight="1" x14ac:dyDescent="0.15">
      <c r="A16" s="267"/>
      <c r="B16" s="261" t="s">
        <v>69</v>
      </c>
      <c r="C16" s="186" t="s">
        <v>3</v>
      </c>
      <c r="D16" s="136">
        <v>155231790.34999999</v>
      </c>
      <c r="E16" s="136">
        <v>151253801.86000001</v>
      </c>
      <c r="F16" s="188"/>
      <c r="G16" s="189">
        <v>-2.562612001723898</v>
      </c>
      <c r="H16" s="260"/>
    </row>
    <row r="17" spans="1:8" ht="19" customHeight="1" x14ac:dyDescent="0.15">
      <c r="A17" s="256"/>
      <c r="B17" s="261"/>
      <c r="C17" s="191" t="s">
        <v>4</v>
      </c>
      <c r="D17" s="137">
        <v>108362820.84999999</v>
      </c>
      <c r="E17" s="137">
        <v>111605075.31999999</v>
      </c>
      <c r="F17" s="188"/>
      <c r="G17" s="193">
        <v>2.9920358703914256</v>
      </c>
      <c r="H17" s="260"/>
    </row>
    <row r="18" spans="1:8" ht="19" customHeight="1" x14ac:dyDescent="0.15">
      <c r="A18" s="256"/>
      <c r="B18" s="261"/>
      <c r="C18" s="186" t="s">
        <v>5</v>
      </c>
      <c r="D18" s="136">
        <v>109564042.18000001</v>
      </c>
      <c r="E18" s="136">
        <v>133004195.51999998</v>
      </c>
      <c r="F18" s="188"/>
      <c r="G18" s="189">
        <v>21.394020221972767</v>
      </c>
      <c r="H18" s="260"/>
    </row>
    <row r="19" spans="1:8" ht="19" customHeight="1" x14ac:dyDescent="0.15">
      <c r="A19" s="256"/>
      <c r="B19" s="261"/>
      <c r="C19" s="191" t="s">
        <v>6</v>
      </c>
      <c r="D19" s="137">
        <v>228962097.08000001</v>
      </c>
      <c r="E19" s="137">
        <v>272673374.20000005</v>
      </c>
      <c r="F19" s="188"/>
      <c r="G19" s="193">
        <v>19.091053793382748</v>
      </c>
      <c r="H19" s="260"/>
    </row>
    <row r="20" spans="1:8" ht="19" customHeight="1" x14ac:dyDescent="0.15">
      <c r="A20" s="256"/>
      <c r="B20" s="261"/>
      <c r="C20" s="186" t="s">
        <v>55</v>
      </c>
      <c r="D20" s="136">
        <v>199922923.93000001</v>
      </c>
      <c r="E20" s="136">
        <v>200431600.26999998</v>
      </c>
      <c r="F20" s="188"/>
      <c r="G20" s="189">
        <v>0.25443622472132266</v>
      </c>
      <c r="H20" s="260"/>
    </row>
    <row r="21" spans="1:8" ht="19" customHeight="1" x14ac:dyDescent="0.15">
      <c r="A21" s="256"/>
      <c r="B21" s="261"/>
      <c r="C21" s="191" t="s">
        <v>7</v>
      </c>
      <c r="D21" s="137">
        <v>52421840.670000002</v>
      </c>
      <c r="E21" s="137">
        <v>55199783.509999998</v>
      </c>
      <c r="F21" s="188"/>
      <c r="G21" s="193">
        <v>5.2992088879278105</v>
      </c>
      <c r="H21" s="260"/>
    </row>
    <row r="22" spans="1:8" ht="19" customHeight="1" x14ac:dyDescent="0.15">
      <c r="A22" s="256"/>
      <c r="B22" s="261"/>
      <c r="C22" s="186" t="s">
        <v>8</v>
      </c>
      <c r="D22" s="136">
        <v>238116397.91999999</v>
      </c>
      <c r="E22" s="136">
        <v>222413384.74000001</v>
      </c>
      <c r="F22" s="188"/>
      <c r="G22" s="189">
        <v>-6.5946794581008747</v>
      </c>
      <c r="H22" s="260"/>
    </row>
    <row r="23" spans="1:8" ht="19" customHeight="1" x14ac:dyDescent="0.15">
      <c r="A23" s="256"/>
      <c r="B23" s="261"/>
      <c r="C23" s="191" t="s">
        <v>9</v>
      </c>
      <c r="D23" s="137">
        <v>24599418.530000001</v>
      </c>
      <c r="E23" s="137">
        <v>26990248.719999999</v>
      </c>
      <c r="F23" s="194"/>
      <c r="G23" s="193">
        <v>9.7190516397136868</v>
      </c>
      <c r="H23" s="260"/>
    </row>
    <row r="24" spans="1:8" s="199" customFormat="1" ht="19" customHeight="1" x14ac:dyDescent="0.15">
      <c r="A24" s="256"/>
      <c r="B24" s="262" t="s">
        <v>216</v>
      </c>
      <c r="C24" s="262"/>
      <c r="D24" s="263">
        <v>1117181331.51</v>
      </c>
      <c r="E24" s="263">
        <v>1173571464.1400001</v>
      </c>
      <c r="F24" s="264"/>
      <c r="G24" s="265">
        <v>5.0475362449694998</v>
      </c>
      <c r="H24" s="266"/>
    </row>
    <row r="25" spans="1:8" ht="19" customHeight="1" x14ac:dyDescent="0.15">
      <c r="A25" s="267"/>
      <c r="B25" s="261" t="s">
        <v>70</v>
      </c>
      <c r="C25" s="186" t="s">
        <v>3</v>
      </c>
      <c r="D25" s="136">
        <v>53766334.869999997</v>
      </c>
      <c r="E25" s="136">
        <v>50372488.219999999</v>
      </c>
      <c r="F25" s="188"/>
      <c r="G25" s="189">
        <v>-6.312214991417731</v>
      </c>
      <c r="H25" s="260"/>
    </row>
    <row r="26" spans="1:8" ht="19" customHeight="1" x14ac:dyDescent="0.15">
      <c r="A26" s="256"/>
      <c r="B26" s="261"/>
      <c r="C26" s="191" t="s">
        <v>4</v>
      </c>
      <c r="D26" s="137">
        <v>28241935.260000002</v>
      </c>
      <c r="E26" s="137">
        <v>29926020.250000004</v>
      </c>
      <c r="F26" s="188"/>
      <c r="G26" s="193">
        <v>5.963065117514196</v>
      </c>
      <c r="H26" s="260"/>
    </row>
    <row r="27" spans="1:8" ht="19" customHeight="1" x14ac:dyDescent="0.15">
      <c r="A27" s="256"/>
      <c r="B27" s="261"/>
      <c r="C27" s="186" t="s">
        <v>5</v>
      </c>
      <c r="D27" s="136">
        <v>29027426.530000001</v>
      </c>
      <c r="E27" s="136">
        <v>34404431.350000001</v>
      </c>
      <c r="F27" s="188"/>
      <c r="G27" s="189">
        <v>18.523877114779143</v>
      </c>
      <c r="H27" s="260"/>
    </row>
    <row r="28" spans="1:8" ht="19" customHeight="1" x14ac:dyDescent="0.15">
      <c r="A28" s="256"/>
      <c r="B28" s="261"/>
      <c r="C28" s="191" t="s">
        <v>6</v>
      </c>
      <c r="D28" s="137">
        <v>115598593.5</v>
      </c>
      <c r="E28" s="137">
        <v>178632051.29000002</v>
      </c>
      <c r="F28" s="188"/>
      <c r="G28" s="193">
        <v>54.527876059322487</v>
      </c>
      <c r="H28" s="260"/>
    </row>
    <row r="29" spans="1:8" ht="19" customHeight="1" x14ac:dyDescent="0.15">
      <c r="A29" s="256"/>
      <c r="B29" s="261"/>
      <c r="C29" s="186" t="s">
        <v>55</v>
      </c>
      <c r="D29" s="136">
        <v>76736590.960000008</v>
      </c>
      <c r="E29" s="136">
        <v>76205765.430000007</v>
      </c>
      <c r="F29" s="188"/>
      <c r="G29" s="189">
        <v>-0.69175021115637159</v>
      </c>
      <c r="H29" s="260"/>
    </row>
    <row r="30" spans="1:8" ht="19" customHeight="1" x14ac:dyDescent="0.15">
      <c r="A30" s="256"/>
      <c r="B30" s="261"/>
      <c r="C30" s="191" t="s">
        <v>7</v>
      </c>
      <c r="D30" s="137">
        <v>14759617.620000001</v>
      </c>
      <c r="E30" s="137">
        <v>14915491.07</v>
      </c>
      <c r="F30" s="188"/>
      <c r="G30" s="193">
        <v>1.0560805436367344</v>
      </c>
      <c r="H30" s="260"/>
    </row>
    <row r="31" spans="1:8" ht="19" customHeight="1" x14ac:dyDescent="0.15">
      <c r="A31" s="256"/>
      <c r="B31" s="261"/>
      <c r="C31" s="186" t="s">
        <v>8</v>
      </c>
      <c r="D31" s="136">
        <v>15037914.35</v>
      </c>
      <c r="E31" s="136">
        <v>16178508.16</v>
      </c>
      <c r="F31" s="188"/>
      <c r="G31" s="189">
        <v>7.5847872481066529</v>
      </c>
      <c r="H31" s="260"/>
    </row>
    <row r="32" spans="1:8" ht="19" customHeight="1" x14ac:dyDescent="0.15">
      <c r="A32" s="256"/>
      <c r="B32" s="261"/>
      <c r="C32" s="191" t="s">
        <v>9</v>
      </c>
      <c r="D32" s="137">
        <v>13470168.029999999</v>
      </c>
      <c r="E32" s="137">
        <v>12759297.91</v>
      </c>
      <c r="F32" s="194"/>
      <c r="G32" s="193">
        <v>-5.2773663878341326</v>
      </c>
      <c r="H32" s="260"/>
    </row>
    <row r="33" spans="1:8" s="199" customFormat="1" ht="19" customHeight="1" x14ac:dyDescent="0.15">
      <c r="A33" s="256"/>
      <c r="B33" s="262" t="s">
        <v>217</v>
      </c>
      <c r="C33" s="262"/>
      <c r="D33" s="263">
        <v>346638581.12</v>
      </c>
      <c r="E33" s="263">
        <v>413394053.68000007</v>
      </c>
      <c r="F33" s="264"/>
      <c r="G33" s="265">
        <v>19.257946517179668</v>
      </c>
      <c r="H33" s="266"/>
    </row>
    <row r="34" spans="1:8" ht="19" customHeight="1" x14ac:dyDescent="0.15">
      <c r="A34" s="267"/>
      <c r="B34" s="261" t="s">
        <v>71</v>
      </c>
      <c r="C34" s="186" t="s">
        <v>3</v>
      </c>
      <c r="D34" s="136">
        <v>1907203.8</v>
      </c>
      <c r="E34" s="136">
        <v>1658434.25</v>
      </c>
      <c r="F34" s="188"/>
      <c r="G34" s="189">
        <v>-13.043679443172252</v>
      </c>
      <c r="H34" s="260"/>
    </row>
    <row r="35" spans="1:8" ht="19" customHeight="1" x14ac:dyDescent="0.15">
      <c r="A35" s="256"/>
      <c r="B35" s="261"/>
      <c r="C35" s="191" t="s">
        <v>4</v>
      </c>
      <c r="D35" s="137">
        <v>439665.9</v>
      </c>
      <c r="E35" s="137">
        <v>593746.94999999995</v>
      </c>
      <c r="F35" s="188"/>
      <c r="G35" s="193">
        <v>35.045030783601803</v>
      </c>
      <c r="H35" s="260"/>
    </row>
    <row r="36" spans="1:8" ht="19" customHeight="1" x14ac:dyDescent="0.15">
      <c r="A36" s="256"/>
      <c r="B36" s="261"/>
      <c r="C36" s="186" t="s">
        <v>5</v>
      </c>
      <c r="D36" s="136">
        <v>379658.00000000006</v>
      </c>
      <c r="E36" s="136">
        <v>556188.25</v>
      </c>
      <c r="F36" s="188"/>
      <c r="G36" s="189">
        <v>46.497176406133917</v>
      </c>
      <c r="H36" s="260"/>
    </row>
    <row r="37" spans="1:8" ht="19" customHeight="1" x14ac:dyDescent="0.15">
      <c r="A37" s="256"/>
      <c r="B37" s="261"/>
      <c r="C37" s="191" t="s">
        <v>6</v>
      </c>
      <c r="D37" s="137">
        <v>251123.41999999998</v>
      </c>
      <c r="E37" s="137">
        <v>243295.21000000002</v>
      </c>
      <c r="F37" s="188"/>
      <c r="G37" s="193">
        <v>-3.1172759593668973</v>
      </c>
      <c r="H37" s="260"/>
    </row>
    <row r="38" spans="1:8" s="206" customFormat="1" ht="19" customHeight="1" x14ac:dyDescent="0.15">
      <c r="A38" s="256"/>
      <c r="B38" s="261"/>
      <c r="C38" s="186" t="s">
        <v>55</v>
      </c>
      <c r="D38" s="136">
        <v>3317805.91</v>
      </c>
      <c r="E38" s="136">
        <v>3530303.4799999995</v>
      </c>
      <c r="F38" s="188"/>
      <c r="G38" s="189">
        <v>6.404761934974049</v>
      </c>
      <c r="H38" s="260"/>
    </row>
    <row r="39" spans="1:8" s="206" customFormat="1" ht="19" customHeight="1" x14ac:dyDescent="0.15">
      <c r="A39" s="256"/>
      <c r="B39" s="261"/>
      <c r="C39" s="191" t="s">
        <v>7</v>
      </c>
      <c r="D39" s="137">
        <v>0</v>
      </c>
      <c r="E39" s="137">
        <v>2450</v>
      </c>
      <c r="F39" s="188"/>
      <c r="G39" s="193">
        <v>0</v>
      </c>
      <c r="H39" s="260"/>
    </row>
    <row r="40" spans="1:8" ht="19" customHeight="1" x14ac:dyDescent="0.15">
      <c r="A40" s="256"/>
      <c r="B40" s="261"/>
      <c r="C40" s="186" t="s">
        <v>8</v>
      </c>
      <c r="D40" s="136">
        <v>735660.26</v>
      </c>
      <c r="E40" s="136">
        <v>698658.3</v>
      </c>
      <c r="F40" s="188"/>
      <c r="G40" s="189">
        <v>-5.0297619719189353</v>
      </c>
      <c r="H40" s="260"/>
    </row>
    <row r="41" spans="1:8" ht="19" customHeight="1" x14ac:dyDescent="0.15">
      <c r="A41" s="256"/>
      <c r="B41" s="261"/>
      <c r="C41" s="191" t="s">
        <v>9</v>
      </c>
      <c r="D41" s="137">
        <v>588560.32999999996</v>
      </c>
      <c r="E41" s="137">
        <v>858974.78</v>
      </c>
      <c r="F41" s="194"/>
      <c r="G41" s="193">
        <v>45.9450690467025</v>
      </c>
      <c r="H41" s="260"/>
    </row>
    <row r="42" spans="1:8" s="199" customFormat="1" ht="19" customHeight="1" x14ac:dyDescent="0.15">
      <c r="A42" s="256"/>
      <c r="B42" s="262" t="s">
        <v>218</v>
      </c>
      <c r="C42" s="262"/>
      <c r="D42" s="263">
        <v>7619677.6200000001</v>
      </c>
      <c r="E42" s="263">
        <v>8142051.2199999997</v>
      </c>
      <c r="F42" s="264"/>
      <c r="G42" s="265">
        <v>6.8555866278237581</v>
      </c>
      <c r="H42" s="266"/>
    </row>
    <row r="43" spans="1:8" ht="19" customHeight="1" x14ac:dyDescent="0.15">
      <c r="A43" s="267"/>
      <c r="B43" s="268" t="s">
        <v>53</v>
      </c>
      <c r="C43" s="269"/>
      <c r="D43" s="270">
        <v>1616113819.6599998</v>
      </c>
      <c r="E43" s="270">
        <v>1800822423.0800002</v>
      </c>
      <c r="F43" s="271"/>
      <c r="G43" s="272">
        <v>11.429182844241723</v>
      </c>
      <c r="H43" s="260"/>
    </row>
    <row r="44" spans="1:8" ht="10" customHeight="1" x14ac:dyDescent="0.15">
      <c r="A44" s="273"/>
      <c r="B44" s="274"/>
      <c r="C44" s="274"/>
      <c r="D44" s="274"/>
      <c r="E44" s="274"/>
      <c r="F44" s="274"/>
      <c r="G44" s="275"/>
      <c r="H44" s="276"/>
    </row>
    <row r="45" spans="1:8" ht="12" x14ac:dyDescent="0.15"/>
    <row r="46" spans="1:8" ht="12" x14ac:dyDescent="0.15"/>
    <row r="47" spans="1:8" ht="18" customHeight="1" x14ac:dyDescent="0.25">
      <c r="A47" s="241"/>
      <c r="B47" s="242" t="s">
        <v>335</v>
      </c>
      <c r="C47" s="243" t="s" vm="3">
        <v>338</v>
      </c>
      <c r="D47" s="243"/>
      <c r="E47" s="243"/>
      <c r="F47" s="243"/>
      <c r="G47" s="278" t="s">
        <v>348</v>
      </c>
      <c r="H47" s="244"/>
    </row>
    <row r="48" spans="1:8" ht="10" customHeight="1" x14ac:dyDescent="0.15">
      <c r="A48" s="245"/>
      <c r="B48" s="246"/>
      <c r="C48" s="246"/>
      <c r="D48" s="247"/>
      <c r="E48" s="247"/>
      <c r="F48" s="248"/>
      <c r="G48" s="249"/>
      <c r="H48" s="250"/>
    </row>
    <row r="49" spans="1:8" ht="52" customHeight="1" x14ac:dyDescent="0.15">
      <c r="A49" s="245"/>
      <c r="B49" s="251"/>
      <c r="C49" s="251"/>
      <c r="D49" s="252"/>
      <c r="E49" s="252"/>
      <c r="F49" s="253"/>
      <c r="G49" s="254"/>
      <c r="H49" s="255"/>
    </row>
    <row r="50" spans="1:8" ht="19" customHeight="1" x14ac:dyDescent="0.15">
      <c r="A50" s="256"/>
      <c r="B50" s="257" t="s">
        <v>67</v>
      </c>
      <c r="C50" s="257" t="s">
        <v>206</v>
      </c>
      <c r="D50" s="252"/>
      <c r="E50" s="252"/>
      <c r="F50" s="258"/>
      <c r="G50" s="259"/>
      <c r="H50" s="260"/>
    </row>
    <row r="51" spans="1:8" ht="19" customHeight="1" x14ac:dyDescent="0.15">
      <c r="A51" s="256"/>
      <c r="B51" s="261" t="s">
        <v>73</v>
      </c>
      <c r="C51" s="186" t="s">
        <v>3</v>
      </c>
      <c r="D51" s="136">
        <v>75473508.959999993</v>
      </c>
      <c r="E51" s="136">
        <v>72572539.629999995</v>
      </c>
      <c r="F51" s="188"/>
      <c r="G51" s="189">
        <v>-3.8436921377770781</v>
      </c>
      <c r="H51" s="260"/>
    </row>
    <row r="52" spans="1:8" ht="19" customHeight="1" x14ac:dyDescent="0.15">
      <c r="A52" s="256"/>
      <c r="B52" s="261"/>
      <c r="C52" s="191" t="s">
        <v>4</v>
      </c>
      <c r="D52" s="137">
        <v>31129424.629999999</v>
      </c>
      <c r="E52" s="137">
        <v>34789868.939999998</v>
      </c>
      <c r="F52" s="188"/>
      <c r="G52" s="193">
        <v>11.758792054487127</v>
      </c>
      <c r="H52" s="260"/>
    </row>
    <row r="53" spans="1:8" ht="19" customHeight="1" x14ac:dyDescent="0.15">
      <c r="A53" s="256"/>
      <c r="B53" s="261"/>
      <c r="C53" s="186" t="s">
        <v>5</v>
      </c>
      <c r="D53" s="136">
        <v>55295504.190000005</v>
      </c>
      <c r="E53" s="136">
        <v>47635342.640000001</v>
      </c>
      <c r="F53" s="188"/>
      <c r="G53" s="189">
        <v>-13.853136276104916</v>
      </c>
      <c r="H53" s="260"/>
    </row>
    <row r="54" spans="1:8" ht="19" customHeight="1" x14ac:dyDescent="0.15">
      <c r="A54" s="256"/>
      <c r="B54" s="261"/>
      <c r="C54" s="191" t="s">
        <v>6</v>
      </c>
      <c r="D54" s="137">
        <v>72508296.939999998</v>
      </c>
      <c r="E54" s="137">
        <v>62804056.810000002</v>
      </c>
      <c r="F54" s="188"/>
      <c r="G54" s="193">
        <v>-13.383627170322551</v>
      </c>
      <c r="H54" s="260"/>
    </row>
    <row r="55" spans="1:8" ht="19" customHeight="1" x14ac:dyDescent="0.15">
      <c r="A55" s="256"/>
      <c r="B55" s="261"/>
      <c r="C55" s="186" t="s">
        <v>55</v>
      </c>
      <c r="D55" s="136">
        <v>101970374.71000001</v>
      </c>
      <c r="E55" s="136">
        <v>99374487.040000007</v>
      </c>
      <c r="F55" s="188"/>
      <c r="G55" s="189">
        <v>-2.5457273030354264</v>
      </c>
      <c r="H55" s="260"/>
    </row>
    <row r="56" spans="1:8" ht="19" customHeight="1" x14ac:dyDescent="0.15">
      <c r="A56" s="256"/>
      <c r="B56" s="261"/>
      <c r="C56" s="191" t="s">
        <v>7</v>
      </c>
      <c r="D56" s="137">
        <v>79702429.75</v>
      </c>
      <c r="E56" s="137">
        <v>78654654.409999996</v>
      </c>
      <c r="F56" s="188"/>
      <c r="G56" s="193">
        <v>-1.3146090317277983</v>
      </c>
      <c r="H56" s="260"/>
    </row>
    <row r="57" spans="1:8" ht="19" customHeight="1" x14ac:dyDescent="0.15">
      <c r="A57" s="256"/>
      <c r="B57" s="261"/>
      <c r="C57" s="186" t="s">
        <v>8</v>
      </c>
      <c r="D57" s="136">
        <v>82753681.060000002</v>
      </c>
      <c r="E57" s="136">
        <v>85216360.5</v>
      </c>
      <c r="F57" s="188"/>
      <c r="G57" s="189">
        <v>2.9759152806924063</v>
      </c>
      <c r="H57" s="260"/>
    </row>
    <row r="58" spans="1:8" ht="19" customHeight="1" x14ac:dyDescent="0.15">
      <c r="A58" s="256"/>
      <c r="B58" s="261"/>
      <c r="C58" s="191" t="s">
        <v>9</v>
      </c>
      <c r="D58" s="137">
        <v>16180395.880000001</v>
      </c>
      <c r="E58" s="137">
        <v>18246357.34</v>
      </c>
      <c r="F58" s="194"/>
      <c r="G58" s="193">
        <v>12.768299832228818</v>
      </c>
      <c r="H58" s="260"/>
    </row>
    <row r="59" spans="1:8" ht="19" customHeight="1" x14ac:dyDescent="0.15">
      <c r="A59" s="256"/>
      <c r="B59" s="262" t="s">
        <v>219</v>
      </c>
      <c r="C59" s="262"/>
      <c r="D59" s="263">
        <v>515013616.12</v>
      </c>
      <c r="E59" s="263">
        <v>499293667.31</v>
      </c>
      <c r="F59" s="264"/>
      <c r="G59" s="265">
        <v>-3.0523365437268746</v>
      </c>
      <c r="H59" s="266"/>
    </row>
    <row r="60" spans="1:8" ht="19" customHeight="1" x14ac:dyDescent="0.15">
      <c r="A60" s="267"/>
      <c r="B60" s="261" t="s">
        <v>74</v>
      </c>
      <c r="C60" s="186" t="s">
        <v>3</v>
      </c>
      <c r="D60" s="136">
        <v>18547297.5</v>
      </c>
      <c r="E60" s="136">
        <v>17177559.09</v>
      </c>
      <c r="F60" s="188"/>
      <c r="G60" s="189">
        <v>-7.3851104722938752</v>
      </c>
      <c r="H60" s="260"/>
    </row>
    <row r="61" spans="1:8" ht="19" customHeight="1" x14ac:dyDescent="0.15">
      <c r="A61" s="256"/>
      <c r="B61" s="261"/>
      <c r="C61" s="191" t="s">
        <v>4</v>
      </c>
      <c r="D61" s="137">
        <v>12477082.73</v>
      </c>
      <c r="E61" s="137">
        <v>14062692.340000004</v>
      </c>
      <c r="F61" s="188"/>
      <c r="G61" s="193">
        <v>12.708175815710113</v>
      </c>
      <c r="H61" s="260"/>
    </row>
    <row r="62" spans="1:8" ht="19" customHeight="1" x14ac:dyDescent="0.15">
      <c r="A62" s="256"/>
      <c r="B62" s="261"/>
      <c r="C62" s="186" t="s">
        <v>5</v>
      </c>
      <c r="D62" s="136">
        <v>6804139.4199999999</v>
      </c>
      <c r="E62" s="136">
        <v>8131643.0700000003</v>
      </c>
      <c r="F62" s="188"/>
      <c r="G62" s="189">
        <v>19.510235873444234</v>
      </c>
      <c r="H62" s="260"/>
    </row>
    <row r="63" spans="1:8" ht="19" customHeight="1" x14ac:dyDescent="0.15">
      <c r="A63" s="256"/>
      <c r="B63" s="261"/>
      <c r="C63" s="191" t="s">
        <v>6</v>
      </c>
      <c r="D63" s="137">
        <v>27258671.190000001</v>
      </c>
      <c r="E63" s="137">
        <v>22187346.989999998</v>
      </c>
      <c r="F63" s="188"/>
      <c r="G63" s="193">
        <v>-18.604443938780285</v>
      </c>
      <c r="H63" s="260"/>
    </row>
    <row r="64" spans="1:8" ht="19" customHeight="1" x14ac:dyDescent="0.15">
      <c r="A64" s="256"/>
      <c r="B64" s="261"/>
      <c r="C64" s="186" t="s">
        <v>55</v>
      </c>
      <c r="D64" s="136">
        <v>15161812.260000002</v>
      </c>
      <c r="E64" s="136">
        <v>14863886.01</v>
      </c>
      <c r="F64" s="188"/>
      <c r="G64" s="189">
        <v>-1.9649778330654639</v>
      </c>
      <c r="H64" s="260"/>
    </row>
    <row r="65" spans="1:8" ht="19" customHeight="1" x14ac:dyDescent="0.15">
      <c r="A65" s="256"/>
      <c r="B65" s="261"/>
      <c r="C65" s="191" t="s">
        <v>7</v>
      </c>
      <c r="D65" s="137">
        <v>2251913.34</v>
      </c>
      <c r="E65" s="137">
        <v>2238121.5099999998</v>
      </c>
      <c r="F65" s="188"/>
      <c r="G65" s="193">
        <v>-0.61244941157460686</v>
      </c>
      <c r="H65" s="260"/>
    </row>
    <row r="66" spans="1:8" ht="19" customHeight="1" x14ac:dyDescent="0.15">
      <c r="A66" s="256"/>
      <c r="B66" s="261"/>
      <c r="C66" s="186" t="s">
        <v>8</v>
      </c>
      <c r="D66" s="136">
        <v>7173442.7999999998</v>
      </c>
      <c r="E66" s="136">
        <v>10677445.74</v>
      </c>
      <c r="F66" s="188"/>
      <c r="G66" s="189">
        <v>48.846879213980777</v>
      </c>
      <c r="H66" s="260"/>
    </row>
    <row r="67" spans="1:8" ht="19" customHeight="1" x14ac:dyDescent="0.15">
      <c r="A67" s="256"/>
      <c r="B67" s="261"/>
      <c r="C67" s="191" t="s">
        <v>9</v>
      </c>
      <c r="D67" s="137">
        <v>12747731.720000001</v>
      </c>
      <c r="E67" s="137">
        <v>13195400.960000001</v>
      </c>
      <c r="F67" s="194"/>
      <c r="G67" s="193">
        <v>3.5117560506678145</v>
      </c>
      <c r="H67" s="260"/>
    </row>
    <row r="68" spans="1:8" ht="19" customHeight="1" x14ac:dyDescent="0.15">
      <c r="A68" s="256"/>
      <c r="B68" s="262" t="s">
        <v>220</v>
      </c>
      <c r="C68" s="262"/>
      <c r="D68" s="263">
        <v>102422090.96000001</v>
      </c>
      <c r="E68" s="263">
        <v>102534095.71000001</v>
      </c>
      <c r="F68" s="264"/>
      <c r="G68" s="265">
        <v>0.10935604706971117</v>
      </c>
      <c r="H68" s="266"/>
    </row>
    <row r="69" spans="1:8" ht="19" customHeight="1" x14ac:dyDescent="0.15">
      <c r="A69" s="267"/>
      <c r="B69" s="261" t="s">
        <v>75</v>
      </c>
      <c r="C69" s="186" t="s">
        <v>3</v>
      </c>
      <c r="D69" s="136">
        <v>10080260.24</v>
      </c>
      <c r="E69" s="136">
        <v>9787477.2200000007</v>
      </c>
      <c r="F69" s="188"/>
      <c r="G69" s="189">
        <v>-2.9045184650907339</v>
      </c>
      <c r="H69" s="260"/>
    </row>
    <row r="70" spans="1:8" ht="19" customHeight="1" x14ac:dyDescent="0.15">
      <c r="A70" s="256"/>
      <c r="B70" s="261"/>
      <c r="C70" s="191" t="s">
        <v>4</v>
      </c>
      <c r="D70" s="137">
        <v>5206384.7799999993</v>
      </c>
      <c r="E70" s="137">
        <v>6738354.5499999998</v>
      </c>
      <c r="F70" s="188"/>
      <c r="G70" s="193">
        <v>29.424828066587899</v>
      </c>
      <c r="H70" s="260"/>
    </row>
    <row r="71" spans="1:8" ht="19" customHeight="1" x14ac:dyDescent="0.15">
      <c r="A71" s="256"/>
      <c r="B71" s="261"/>
      <c r="C71" s="186" t="s">
        <v>5</v>
      </c>
      <c r="D71" s="136">
        <v>5940069.1999999993</v>
      </c>
      <c r="E71" s="136">
        <v>6531468.3199999994</v>
      </c>
      <c r="F71" s="188"/>
      <c r="G71" s="189">
        <v>9.9560981545467548</v>
      </c>
      <c r="H71" s="260"/>
    </row>
    <row r="72" spans="1:8" ht="19" customHeight="1" x14ac:dyDescent="0.15">
      <c r="A72" s="256"/>
      <c r="B72" s="261"/>
      <c r="C72" s="191" t="s">
        <v>6</v>
      </c>
      <c r="D72" s="137">
        <v>10431237.779999999</v>
      </c>
      <c r="E72" s="137">
        <v>13760078.379999999</v>
      </c>
      <c r="F72" s="188"/>
      <c r="G72" s="193">
        <v>31.912230074770665</v>
      </c>
      <c r="H72" s="260"/>
    </row>
    <row r="73" spans="1:8" ht="19" customHeight="1" x14ac:dyDescent="0.15">
      <c r="A73" s="256"/>
      <c r="B73" s="261"/>
      <c r="C73" s="186" t="s">
        <v>55</v>
      </c>
      <c r="D73" s="136">
        <v>31273531.470000003</v>
      </c>
      <c r="E73" s="136">
        <v>35642980.329999998</v>
      </c>
      <c r="F73" s="188"/>
      <c r="G73" s="189">
        <v>13.971715551828581</v>
      </c>
      <c r="H73" s="260"/>
    </row>
    <row r="74" spans="1:8" ht="19" customHeight="1" x14ac:dyDescent="0.15">
      <c r="A74" s="256"/>
      <c r="B74" s="261"/>
      <c r="C74" s="191" t="s">
        <v>7</v>
      </c>
      <c r="D74" s="137">
        <v>2906.5</v>
      </c>
      <c r="E74" s="137">
        <v>0</v>
      </c>
      <c r="F74" s="188"/>
      <c r="G74" s="193">
        <v>-100</v>
      </c>
      <c r="H74" s="260"/>
    </row>
    <row r="75" spans="1:8" ht="19" customHeight="1" x14ac:dyDescent="0.15">
      <c r="A75" s="256"/>
      <c r="B75" s="261"/>
      <c r="C75" s="186" t="s">
        <v>8</v>
      </c>
      <c r="D75" s="136">
        <v>5206540.3499999996</v>
      </c>
      <c r="E75" s="136">
        <v>7393198.9199999999</v>
      </c>
      <c r="F75" s="188"/>
      <c r="G75" s="189">
        <v>41.998302577257476</v>
      </c>
      <c r="H75" s="260"/>
    </row>
    <row r="76" spans="1:8" ht="19" customHeight="1" x14ac:dyDescent="0.15">
      <c r="A76" s="256"/>
      <c r="B76" s="261"/>
      <c r="C76" s="191" t="s">
        <v>9</v>
      </c>
      <c r="D76" s="137">
        <v>11715179.210000001</v>
      </c>
      <c r="E76" s="137">
        <v>12544623.210000001</v>
      </c>
      <c r="F76" s="194"/>
      <c r="G76" s="193">
        <v>7.0800794860397183</v>
      </c>
      <c r="H76" s="260"/>
    </row>
    <row r="77" spans="1:8" ht="19" customHeight="1" x14ac:dyDescent="0.15">
      <c r="A77" s="256"/>
      <c r="B77" s="262" t="s">
        <v>221</v>
      </c>
      <c r="C77" s="262"/>
      <c r="D77" s="263">
        <v>79856109.530000001</v>
      </c>
      <c r="E77" s="263">
        <v>92398180.930000007</v>
      </c>
      <c r="F77" s="264"/>
      <c r="G77" s="265">
        <v>15.705838255604293</v>
      </c>
      <c r="H77" s="266"/>
    </row>
    <row r="78" spans="1:8" ht="19" customHeight="1" x14ac:dyDescent="0.15">
      <c r="A78" s="267"/>
      <c r="B78" s="261" t="s">
        <v>76</v>
      </c>
      <c r="C78" s="186" t="s">
        <v>3</v>
      </c>
      <c r="D78" s="136">
        <v>63600907.200000003</v>
      </c>
      <c r="E78" s="136">
        <v>59128819.43</v>
      </c>
      <c r="F78" s="188"/>
      <c r="G78" s="189">
        <v>-7.0314842458725231</v>
      </c>
      <c r="H78" s="260"/>
    </row>
    <row r="79" spans="1:8" ht="19" customHeight="1" x14ac:dyDescent="0.15">
      <c r="A79" s="256"/>
      <c r="B79" s="261"/>
      <c r="C79" s="191" t="s">
        <v>4</v>
      </c>
      <c r="D79" s="137">
        <v>59102365.259999998</v>
      </c>
      <c r="E79" s="137">
        <v>61120472.260000005</v>
      </c>
      <c r="F79" s="188"/>
      <c r="G79" s="193">
        <v>3.4145959998759063</v>
      </c>
      <c r="H79" s="260"/>
    </row>
    <row r="80" spans="1:8" ht="19" customHeight="1" x14ac:dyDescent="0.15">
      <c r="A80" s="256"/>
      <c r="B80" s="261"/>
      <c r="C80" s="186" t="s">
        <v>5</v>
      </c>
      <c r="D80" s="136">
        <v>42146797.049999997</v>
      </c>
      <c r="E80" s="136">
        <v>56386486.920000002</v>
      </c>
      <c r="F80" s="188"/>
      <c r="G80" s="189">
        <v>33.785935982530383</v>
      </c>
      <c r="H80" s="260"/>
    </row>
    <row r="81" spans="1:8" ht="19" customHeight="1" x14ac:dyDescent="0.15">
      <c r="A81" s="256"/>
      <c r="B81" s="261"/>
      <c r="C81" s="191" t="s">
        <v>6</v>
      </c>
      <c r="D81" s="137">
        <v>27903456.000000004</v>
      </c>
      <c r="E81" s="137">
        <v>55676102.740000002</v>
      </c>
      <c r="F81" s="188"/>
      <c r="G81" s="193">
        <v>99.531207675493647</v>
      </c>
      <c r="H81" s="260"/>
    </row>
    <row r="82" spans="1:8" ht="19" customHeight="1" x14ac:dyDescent="0.15">
      <c r="A82" s="256"/>
      <c r="B82" s="261"/>
      <c r="C82" s="186" t="s">
        <v>55</v>
      </c>
      <c r="D82" s="136">
        <v>93146659.810000002</v>
      </c>
      <c r="E82" s="136">
        <v>91255522.090000004</v>
      </c>
      <c r="F82" s="188"/>
      <c r="G82" s="189">
        <v>-2.0302796942558436</v>
      </c>
      <c r="H82" s="260"/>
    </row>
    <row r="83" spans="1:8" ht="19" customHeight="1" x14ac:dyDescent="0.15">
      <c r="A83" s="256"/>
      <c r="B83" s="261"/>
      <c r="C83" s="191" t="s">
        <v>7</v>
      </c>
      <c r="D83" s="137">
        <v>140851074.81999999</v>
      </c>
      <c r="E83" s="137">
        <v>153208692.44999999</v>
      </c>
      <c r="F83" s="188"/>
      <c r="G83" s="193">
        <v>8.7735344908033941</v>
      </c>
      <c r="H83" s="260"/>
    </row>
    <row r="84" spans="1:8" ht="19" customHeight="1" x14ac:dyDescent="0.15">
      <c r="A84" s="256"/>
      <c r="B84" s="261"/>
      <c r="C84" s="186" t="s">
        <v>8</v>
      </c>
      <c r="D84" s="136">
        <v>105979933.41999999</v>
      </c>
      <c r="E84" s="136">
        <v>116145615.66</v>
      </c>
      <c r="F84" s="188"/>
      <c r="G84" s="189">
        <v>9.5920821158787355</v>
      </c>
      <c r="H84" s="260"/>
    </row>
    <row r="85" spans="1:8" ht="19" customHeight="1" x14ac:dyDescent="0.15">
      <c r="A85" s="256"/>
      <c r="B85" s="261"/>
      <c r="C85" s="191" t="s">
        <v>9</v>
      </c>
      <c r="D85" s="137">
        <v>28818894.57</v>
      </c>
      <c r="E85" s="137">
        <v>27046016.100000001</v>
      </c>
      <c r="F85" s="194"/>
      <c r="G85" s="193">
        <v>-6.1517920671583859</v>
      </c>
      <c r="H85" s="260"/>
    </row>
    <row r="86" spans="1:8" ht="19" customHeight="1" x14ac:dyDescent="0.15">
      <c r="A86" s="256"/>
      <c r="B86" s="262" t="s">
        <v>222</v>
      </c>
      <c r="C86" s="262"/>
      <c r="D86" s="263">
        <v>561550088.13</v>
      </c>
      <c r="E86" s="263">
        <v>619967727.6500001</v>
      </c>
      <c r="F86" s="264"/>
      <c r="G86" s="265">
        <v>10.402925892957263</v>
      </c>
      <c r="H86" s="266"/>
    </row>
    <row r="87" spans="1:8" ht="19" customHeight="1" x14ac:dyDescent="0.15">
      <c r="A87" s="267"/>
      <c r="B87" s="268" t="s">
        <v>53</v>
      </c>
      <c r="C87" s="269"/>
      <c r="D87" s="270">
        <v>1258841904.74</v>
      </c>
      <c r="E87" s="270">
        <v>1314193671.6000001</v>
      </c>
      <c r="F87" s="271"/>
      <c r="G87" s="272">
        <v>4.3970387903024593</v>
      </c>
      <c r="H87" s="260"/>
    </row>
    <row r="88" spans="1:8" ht="10" customHeight="1" x14ac:dyDescent="0.15">
      <c r="A88" s="273"/>
      <c r="B88" s="274"/>
      <c r="C88" s="274"/>
      <c r="D88" s="274"/>
      <c r="E88" s="274"/>
      <c r="F88" s="274"/>
      <c r="G88" s="275"/>
      <c r="H88" s="276"/>
    </row>
    <row r="89" spans="1:8" ht="12" x14ac:dyDescent="0.15"/>
    <row r="90" spans="1:8" ht="12" x14ac:dyDescent="0.15"/>
    <row r="91" spans="1:8" ht="18" customHeight="1" x14ac:dyDescent="0.25">
      <c r="A91" s="241"/>
      <c r="B91" s="242" t="s">
        <v>335</v>
      </c>
      <c r="C91" s="243" t="s" vm="4">
        <v>339</v>
      </c>
      <c r="D91" s="243"/>
      <c r="E91" s="243"/>
      <c r="F91" s="243"/>
      <c r="G91" s="278" t="s">
        <v>349</v>
      </c>
      <c r="H91" s="244"/>
    </row>
    <row r="92" spans="1:8" ht="10" customHeight="1" x14ac:dyDescent="0.15">
      <c r="A92" s="245"/>
      <c r="B92" s="246"/>
      <c r="C92" s="246"/>
      <c r="D92" s="247"/>
      <c r="E92" s="247"/>
      <c r="F92" s="248"/>
      <c r="G92" s="249"/>
      <c r="H92" s="250"/>
    </row>
    <row r="93" spans="1:8" ht="52" customHeight="1" x14ac:dyDescent="0.15">
      <c r="A93" s="245"/>
      <c r="B93" s="251"/>
      <c r="C93" s="251"/>
      <c r="D93" s="252"/>
      <c r="E93" s="252"/>
      <c r="F93" s="253"/>
      <c r="G93" s="254"/>
      <c r="H93" s="255"/>
    </row>
    <row r="94" spans="1:8" ht="19" customHeight="1" x14ac:dyDescent="0.15">
      <c r="A94" s="256"/>
      <c r="B94" s="257" t="s">
        <v>67</v>
      </c>
      <c r="C94" s="257" t="s">
        <v>206</v>
      </c>
      <c r="D94" s="252"/>
      <c r="E94" s="252"/>
      <c r="F94" s="258"/>
      <c r="G94" s="259"/>
      <c r="H94" s="260"/>
    </row>
    <row r="95" spans="1:8" ht="19" customHeight="1" x14ac:dyDescent="0.15">
      <c r="A95" s="256"/>
      <c r="B95" s="261" t="s">
        <v>78</v>
      </c>
      <c r="C95" s="186" t="s">
        <v>3</v>
      </c>
      <c r="D95" s="136">
        <v>97359233.069999993</v>
      </c>
      <c r="E95" s="136">
        <v>85690578.090000004</v>
      </c>
      <c r="F95" s="188"/>
      <c r="G95" s="189">
        <v>-11.985154989471191</v>
      </c>
      <c r="H95" s="260"/>
    </row>
    <row r="96" spans="1:8" ht="19" customHeight="1" x14ac:dyDescent="0.15">
      <c r="A96" s="256"/>
      <c r="B96" s="261"/>
      <c r="C96" s="191" t="s">
        <v>4</v>
      </c>
      <c r="D96" s="137">
        <v>63316526.810000002</v>
      </c>
      <c r="E96" s="137">
        <v>61242272.25999999</v>
      </c>
      <c r="F96" s="188"/>
      <c r="G96" s="193">
        <v>-3.2760081048419272</v>
      </c>
      <c r="H96" s="260"/>
    </row>
    <row r="97" spans="1:8" ht="19" customHeight="1" x14ac:dyDescent="0.15">
      <c r="A97" s="256"/>
      <c r="B97" s="261"/>
      <c r="C97" s="186" t="s">
        <v>5</v>
      </c>
      <c r="D97" s="136">
        <v>58285814.489999995</v>
      </c>
      <c r="E97" s="136">
        <v>72178809.780000001</v>
      </c>
      <c r="F97" s="188"/>
      <c r="G97" s="189">
        <v>23.835980352275264</v>
      </c>
      <c r="H97" s="260"/>
    </row>
    <row r="98" spans="1:8" ht="19" customHeight="1" x14ac:dyDescent="0.15">
      <c r="A98" s="256"/>
      <c r="B98" s="261"/>
      <c r="C98" s="191" t="s">
        <v>6</v>
      </c>
      <c r="D98" s="137">
        <v>116032561.46000001</v>
      </c>
      <c r="E98" s="137">
        <v>100699823.41999999</v>
      </c>
      <c r="F98" s="188"/>
      <c r="G98" s="193">
        <v>-13.214168374009125</v>
      </c>
      <c r="H98" s="260"/>
    </row>
    <row r="99" spans="1:8" ht="19" customHeight="1" x14ac:dyDescent="0.15">
      <c r="A99" s="256"/>
      <c r="B99" s="261"/>
      <c r="C99" s="186" t="s">
        <v>55</v>
      </c>
      <c r="D99" s="136">
        <v>76568493.929999992</v>
      </c>
      <c r="E99" s="136">
        <v>78256689.170000002</v>
      </c>
      <c r="F99" s="188"/>
      <c r="G99" s="189">
        <v>2.2048170903601441</v>
      </c>
      <c r="H99" s="260"/>
    </row>
    <row r="100" spans="1:8" ht="19" customHeight="1" x14ac:dyDescent="0.15">
      <c r="A100" s="256"/>
      <c r="B100" s="261"/>
      <c r="C100" s="191" t="s">
        <v>7</v>
      </c>
      <c r="D100" s="137">
        <v>38363960.109999999</v>
      </c>
      <c r="E100" s="137">
        <v>32536348.960000001</v>
      </c>
      <c r="F100" s="188"/>
      <c r="G100" s="193">
        <v>-15.190327414820153</v>
      </c>
      <c r="H100" s="260"/>
    </row>
    <row r="101" spans="1:8" ht="19" customHeight="1" x14ac:dyDescent="0.15">
      <c r="A101" s="256"/>
      <c r="B101" s="261"/>
      <c r="C101" s="186" t="s">
        <v>8</v>
      </c>
      <c r="D101" s="136">
        <v>46016607.150000006</v>
      </c>
      <c r="E101" s="136">
        <v>27464943.48</v>
      </c>
      <c r="F101" s="188"/>
      <c r="G101" s="189">
        <v>-40.315148853819835</v>
      </c>
      <c r="H101" s="260"/>
    </row>
    <row r="102" spans="1:8" ht="19" customHeight="1" x14ac:dyDescent="0.15">
      <c r="A102" s="256"/>
      <c r="B102" s="261"/>
      <c r="C102" s="191" t="s">
        <v>9</v>
      </c>
      <c r="D102" s="137">
        <v>2686205.48</v>
      </c>
      <c r="E102" s="137">
        <v>3651178.8</v>
      </c>
      <c r="F102" s="194"/>
      <c r="G102" s="193">
        <v>35.923287596003263</v>
      </c>
      <c r="H102" s="260"/>
    </row>
    <row r="103" spans="1:8" ht="19" customHeight="1" x14ac:dyDescent="0.15">
      <c r="A103" s="256"/>
      <c r="B103" s="262" t="s">
        <v>223</v>
      </c>
      <c r="C103" s="262"/>
      <c r="D103" s="263">
        <v>498629402.50000012</v>
      </c>
      <c r="E103" s="263">
        <v>461720643.95999998</v>
      </c>
      <c r="F103" s="264"/>
      <c r="G103" s="265">
        <v>-7.4020421489284587</v>
      </c>
      <c r="H103" s="266"/>
    </row>
    <row r="104" spans="1:8" ht="19" customHeight="1" x14ac:dyDescent="0.15">
      <c r="A104" s="267"/>
      <c r="B104" s="261" t="s">
        <v>79</v>
      </c>
      <c r="C104" s="186" t="s">
        <v>3</v>
      </c>
      <c r="D104" s="136">
        <v>19844903.199999999</v>
      </c>
      <c r="E104" s="136">
        <v>18008353.100000001</v>
      </c>
      <c r="F104" s="188"/>
      <c r="G104" s="189">
        <v>-9.2545178048537817</v>
      </c>
      <c r="H104" s="260"/>
    </row>
    <row r="105" spans="1:8" ht="19" customHeight="1" x14ac:dyDescent="0.15">
      <c r="A105" s="256"/>
      <c r="B105" s="261"/>
      <c r="C105" s="191" t="s">
        <v>4</v>
      </c>
      <c r="D105" s="137">
        <v>11413447.870000001</v>
      </c>
      <c r="E105" s="137">
        <v>13465239.92</v>
      </c>
      <c r="F105" s="188"/>
      <c r="G105" s="193">
        <v>17.976969565814461</v>
      </c>
      <c r="H105" s="260"/>
    </row>
    <row r="106" spans="1:8" ht="19" customHeight="1" x14ac:dyDescent="0.15">
      <c r="A106" s="256"/>
      <c r="B106" s="261"/>
      <c r="C106" s="186" t="s">
        <v>5</v>
      </c>
      <c r="D106" s="136">
        <v>7425904.3200000003</v>
      </c>
      <c r="E106" s="136">
        <v>9513097.6399999987</v>
      </c>
      <c r="F106" s="188"/>
      <c r="G106" s="189">
        <v>28.106924491049707</v>
      </c>
      <c r="H106" s="260"/>
    </row>
    <row r="107" spans="1:8" ht="19" customHeight="1" x14ac:dyDescent="0.15">
      <c r="A107" s="256"/>
      <c r="B107" s="261"/>
      <c r="C107" s="191" t="s">
        <v>6</v>
      </c>
      <c r="D107" s="137">
        <v>12657246.219999999</v>
      </c>
      <c r="E107" s="137">
        <v>14077704.42</v>
      </c>
      <c r="F107" s="188"/>
      <c r="G107" s="193">
        <v>11.222490068617795</v>
      </c>
      <c r="H107" s="260"/>
    </row>
    <row r="108" spans="1:8" ht="19" customHeight="1" x14ac:dyDescent="0.15">
      <c r="A108" s="256"/>
      <c r="B108" s="261"/>
      <c r="C108" s="186" t="s">
        <v>55</v>
      </c>
      <c r="D108" s="136">
        <v>41480445.590000004</v>
      </c>
      <c r="E108" s="136">
        <v>39879815.480000004</v>
      </c>
      <c r="F108" s="188"/>
      <c r="G108" s="189">
        <v>-3.8587582347135516</v>
      </c>
      <c r="H108" s="260"/>
    </row>
    <row r="109" spans="1:8" ht="19" customHeight="1" x14ac:dyDescent="0.15">
      <c r="A109" s="256"/>
      <c r="B109" s="261"/>
      <c r="C109" s="191" t="s">
        <v>7</v>
      </c>
      <c r="D109" s="137">
        <v>1179309.6100000001</v>
      </c>
      <c r="E109" s="137">
        <v>1141474.1000000001</v>
      </c>
      <c r="F109" s="188"/>
      <c r="G109" s="193">
        <v>-3.2082762388411306</v>
      </c>
      <c r="H109" s="260"/>
    </row>
    <row r="110" spans="1:8" ht="19" customHeight="1" x14ac:dyDescent="0.15">
      <c r="A110" s="256"/>
      <c r="B110" s="261"/>
      <c r="C110" s="186" t="s">
        <v>8</v>
      </c>
      <c r="D110" s="136">
        <v>1719669.48</v>
      </c>
      <c r="E110" s="136">
        <v>1485741.7000000002</v>
      </c>
      <c r="F110" s="188"/>
      <c r="G110" s="189">
        <v>-13.603066328769165</v>
      </c>
      <c r="H110" s="260"/>
    </row>
    <row r="111" spans="1:8" ht="19" customHeight="1" x14ac:dyDescent="0.15">
      <c r="A111" s="256"/>
      <c r="B111" s="261"/>
      <c r="C111" s="191" t="s">
        <v>9</v>
      </c>
      <c r="D111" s="137">
        <v>10156750.689999999</v>
      </c>
      <c r="E111" s="137">
        <v>9415959.5899999999</v>
      </c>
      <c r="F111" s="194"/>
      <c r="G111" s="193">
        <v>-7.2935835742168802</v>
      </c>
      <c r="H111" s="260"/>
    </row>
    <row r="112" spans="1:8" ht="19" customHeight="1" x14ac:dyDescent="0.15">
      <c r="A112" s="256"/>
      <c r="B112" s="262" t="s">
        <v>224</v>
      </c>
      <c r="C112" s="262"/>
      <c r="D112" s="263">
        <v>105877676.98</v>
      </c>
      <c r="E112" s="263">
        <v>106987385.95</v>
      </c>
      <c r="F112" s="264"/>
      <c r="G112" s="265">
        <v>1.0481047579175917</v>
      </c>
      <c r="H112" s="266"/>
    </row>
    <row r="113" spans="1:8" ht="19" customHeight="1" x14ac:dyDescent="0.15">
      <c r="A113" s="267"/>
      <c r="B113" s="261" t="s">
        <v>80</v>
      </c>
      <c r="C113" s="186" t="s">
        <v>3</v>
      </c>
      <c r="D113" s="136">
        <v>50644294.950000003</v>
      </c>
      <c r="E113" s="136">
        <v>49183165.689999998</v>
      </c>
      <c r="F113" s="188"/>
      <c r="G113" s="189">
        <v>-2.8850816492608811</v>
      </c>
      <c r="H113" s="260"/>
    </row>
    <row r="114" spans="1:8" ht="19" customHeight="1" x14ac:dyDescent="0.15">
      <c r="A114" s="256"/>
      <c r="B114" s="261"/>
      <c r="C114" s="191" t="s">
        <v>4</v>
      </c>
      <c r="D114" s="137">
        <v>35938892.789999999</v>
      </c>
      <c r="E114" s="137">
        <v>35424384.57</v>
      </c>
      <c r="F114" s="188"/>
      <c r="G114" s="193">
        <v>-1.4316195632581112</v>
      </c>
      <c r="H114" s="260"/>
    </row>
    <row r="115" spans="1:8" ht="19" customHeight="1" x14ac:dyDescent="0.15">
      <c r="A115" s="256"/>
      <c r="B115" s="261"/>
      <c r="C115" s="186" t="s">
        <v>5</v>
      </c>
      <c r="D115" s="136">
        <v>46751778.509999998</v>
      </c>
      <c r="E115" s="136">
        <v>45859914.5</v>
      </c>
      <c r="F115" s="188"/>
      <c r="G115" s="189">
        <v>-1.907657929653376</v>
      </c>
      <c r="H115" s="260"/>
    </row>
    <row r="116" spans="1:8" ht="19" customHeight="1" x14ac:dyDescent="0.15">
      <c r="A116" s="256"/>
      <c r="B116" s="261"/>
      <c r="C116" s="191" t="s">
        <v>6</v>
      </c>
      <c r="D116" s="137">
        <v>69523780.329999998</v>
      </c>
      <c r="E116" s="137">
        <v>61783330.509999998</v>
      </c>
      <c r="F116" s="188"/>
      <c r="G116" s="193">
        <v>-11.133528388789212</v>
      </c>
      <c r="H116" s="260"/>
    </row>
    <row r="117" spans="1:8" ht="19" customHeight="1" x14ac:dyDescent="0.15">
      <c r="A117" s="256"/>
      <c r="B117" s="261"/>
      <c r="C117" s="186" t="s">
        <v>55</v>
      </c>
      <c r="D117" s="136">
        <v>81772929.010000005</v>
      </c>
      <c r="E117" s="136">
        <v>84726937.50999999</v>
      </c>
      <c r="F117" s="188"/>
      <c r="G117" s="189">
        <v>3.6124528444355217</v>
      </c>
      <c r="H117" s="260"/>
    </row>
    <row r="118" spans="1:8" ht="19" customHeight="1" x14ac:dyDescent="0.15">
      <c r="A118" s="256"/>
      <c r="B118" s="261"/>
      <c r="C118" s="191" t="s">
        <v>7</v>
      </c>
      <c r="D118" s="137">
        <v>9460332.1099999994</v>
      </c>
      <c r="E118" s="137">
        <v>9328216.1500000004</v>
      </c>
      <c r="F118" s="188"/>
      <c r="G118" s="193">
        <v>-1.3965256025245296</v>
      </c>
      <c r="H118" s="260"/>
    </row>
    <row r="119" spans="1:8" ht="19" customHeight="1" x14ac:dyDescent="0.15">
      <c r="A119" s="256"/>
      <c r="B119" s="261"/>
      <c r="C119" s="186" t="s">
        <v>8</v>
      </c>
      <c r="D119" s="136">
        <v>30413350.560000002</v>
      </c>
      <c r="E119" s="136">
        <v>26218707.559999999</v>
      </c>
      <c r="F119" s="188"/>
      <c r="G119" s="189">
        <v>-13.792110776235381</v>
      </c>
      <c r="H119" s="260"/>
    </row>
    <row r="120" spans="1:8" ht="19" customHeight="1" x14ac:dyDescent="0.15">
      <c r="A120" s="256"/>
      <c r="B120" s="261"/>
      <c r="C120" s="191" t="s">
        <v>9</v>
      </c>
      <c r="D120" s="137">
        <v>15300114.08</v>
      </c>
      <c r="E120" s="137">
        <v>16474920.550000001</v>
      </c>
      <c r="F120" s="194"/>
      <c r="G120" s="193">
        <v>7.6784164082520396</v>
      </c>
      <c r="H120" s="260"/>
    </row>
    <row r="121" spans="1:8" ht="19" customHeight="1" x14ac:dyDescent="0.15">
      <c r="A121" s="256"/>
      <c r="B121" s="262" t="s">
        <v>225</v>
      </c>
      <c r="C121" s="262"/>
      <c r="D121" s="263">
        <v>339805472.33999997</v>
      </c>
      <c r="E121" s="263">
        <v>328999577.03999996</v>
      </c>
      <c r="F121" s="264"/>
      <c r="G121" s="265">
        <v>-3.1800239194464561</v>
      </c>
      <c r="H121" s="266"/>
    </row>
    <row r="122" spans="1:8" ht="19" customHeight="1" x14ac:dyDescent="0.15">
      <c r="A122" s="267"/>
      <c r="B122" s="261" t="s">
        <v>81</v>
      </c>
      <c r="C122" s="186" t="s">
        <v>3</v>
      </c>
      <c r="D122" s="136">
        <v>11434322.65</v>
      </c>
      <c r="E122" s="136">
        <v>10424528.789999999</v>
      </c>
      <c r="F122" s="188"/>
      <c r="G122" s="189">
        <v>-8.8312521074433832</v>
      </c>
      <c r="H122" s="260"/>
    </row>
    <row r="123" spans="1:8" ht="19" customHeight="1" x14ac:dyDescent="0.15">
      <c r="A123" s="256"/>
      <c r="B123" s="261"/>
      <c r="C123" s="191" t="s">
        <v>4</v>
      </c>
      <c r="D123" s="137">
        <v>3911563</v>
      </c>
      <c r="E123" s="137">
        <v>3953098.3899999997</v>
      </c>
      <c r="F123" s="188"/>
      <c r="G123" s="193">
        <v>1.0618617161477308</v>
      </c>
      <c r="H123" s="260"/>
    </row>
    <row r="124" spans="1:8" ht="19" customHeight="1" x14ac:dyDescent="0.15">
      <c r="A124" s="256"/>
      <c r="B124" s="261"/>
      <c r="C124" s="186" t="s">
        <v>5</v>
      </c>
      <c r="D124" s="136">
        <v>4054101.95</v>
      </c>
      <c r="E124" s="136">
        <v>4463206.07</v>
      </c>
      <c r="F124" s="188"/>
      <c r="G124" s="189">
        <v>10.091115740194942</v>
      </c>
      <c r="H124" s="260"/>
    </row>
    <row r="125" spans="1:8" ht="19" customHeight="1" x14ac:dyDescent="0.15">
      <c r="A125" s="256"/>
      <c r="B125" s="261"/>
      <c r="C125" s="191" t="s">
        <v>6</v>
      </c>
      <c r="D125" s="137">
        <v>7143573.709999999</v>
      </c>
      <c r="E125" s="137">
        <v>9846330.589999998</v>
      </c>
      <c r="F125" s="188"/>
      <c r="G125" s="193">
        <v>37.834800755489077</v>
      </c>
      <c r="H125" s="260"/>
    </row>
    <row r="126" spans="1:8" ht="19" customHeight="1" x14ac:dyDescent="0.15">
      <c r="A126" s="256"/>
      <c r="B126" s="261"/>
      <c r="C126" s="186" t="s">
        <v>55</v>
      </c>
      <c r="D126" s="136">
        <v>12518074</v>
      </c>
      <c r="E126" s="136">
        <v>12003744.49</v>
      </c>
      <c r="F126" s="188"/>
      <c r="G126" s="189">
        <v>-4.1086952353852499</v>
      </c>
      <c r="H126" s="260"/>
    </row>
    <row r="127" spans="1:8" ht="19" customHeight="1" x14ac:dyDescent="0.15">
      <c r="A127" s="256"/>
      <c r="B127" s="261"/>
      <c r="C127" s="191" t="s">
        <v>7</v>
      </c>
      <c r="D127" s="137">
        <v>1170793.78</v>
      </c>
      <c r="E127" s="137">
        <v>1047478.2</v>
      </c>
      <c r="F127" s="188"/>
      <c r="G127" s="193">
        <v>-10.532647346315768</v>
      </c>
      <c r="H127" s="260"/>
    </row>
    <row r="128" spans="1:8" ht="19" customHeight="1" x14ac:dyDescent="0.15">
      <c r="A128" s="256"/>
      <c r="B128" s="261"/>
      <c r="C128" s="186" t="s">
        <v>8</v>
      </c>
      <c r="D128" s="136">
        <v>5149647.49</v>
      </c>
      <c r="E128" s="136">
        <v>5891772.6299999999</v>
      </c>
      <c r="F128" s="188"/>
      <c r="G128" s="189">
        <v>14.411183317714812</v>
      </c>
      <c r="H128" s="260"/>
    </row>
    <row r="129" spans="1:8" ht="19" customHeight="1" x14ac:dyDescent="0.15">
      <c r="A129" s="256"/>
      <c r="B129" s="261"/>
      <c r="C129" s="191" t="s">
        <v>9</v>
      </c>
      <c r="D129" s="137">
        <v>9128347.1099999994</v>
      </c>
      <c r="E129" s="137">
        <v>9391955.0800000001</v>
      </c>
      <c r="F129" s="194"/>
      <c r="G129" s="193">
        <v>2.8877952034845515</v>
      </c>
      <c r="H129" s="260"/>
    </row>
    <row r="130" spans="1:8" ht="19" customHeight="1" x14ac:dyDescent="0.15">
      <c r="A130" s="256"/>
      <c r="B130" s="262" t="s">
        <v>226</v>
      </c>
      <c r="C130" s="262"/>
      <c r="D130" s="263">
        <v>54510423.690000005</v>
      </c>
      <c r="E130" s="263">
        <v>57022114.240000002</v>
      </c>
      <c r="F130" s="264"/>
      <c r="G130" s="265">
        <v>4.6077252385414305</v>
      </c>
      <c r="H130" s="266"/>
    </row>
    <row r="131" spans="1:8" ht="19" customHeight="1" x14ac:dyDescent="0.15">
      <c r="A131" s="267"/>
      <c r="B131" s="268" t="s">
        <v>53</v>
      </c>
      <c r="C131" s="269"/>
      <c r="D131" s="270">
        <v>998822975.51000023</v>
      </c>
      <c r="E131" s="270">
        <v>954729721.18999994</v>
      </c>
      <c r="F131" s="271"/>
      <c r="G131" s="272">
        <v>-4.4145214318369295</v>
      </c>
      <c r="H131" s="260"/>
    </row>
    <row r="132" spans="1:8" ht="10" customHeight="1" x14ac:dyDescent="0.15">
      <c r="A132" s="273"/>
      <c r="B132" s="274"/>
      <c r="C132" s="274"/>
      <c r="D132" s="274"/>
      <c r="E132" s="274"/>
      <c r="F132" s="274"/>
      <c r="G132" s="275"/>
      <c r="H132" s="276"/>
    </row>
    <row r="135" spans="1:8" ht="18" customHeight="1" x14ac:dyDescent="0.25">
      <c r="A135" s="241"/>
      <c r="B135" s="242" t="s">
        <v>335</v>
      </c>
      <c r="C135" s="243" t="s" vm="5">
        <v>340</v>
      </c>
      <c r="D135" s="243"/>
      <c r="E135" s="243"/>
      <c r="F135" s="243"/>
      <c r="G135" s="278" t="s">
        <v>350</v>
      </c>
      <c r="H135" s="244"/>
    </row>
    <row r="136" spans="1:8" ht="10" customHeight="1" x14ac:dyDescent="0.15">
      <c r="A136" s="245"/>
      <c r="B136" s="246"/>
      <c r="C136" s="246"/>
      <c r="D136" s="247"/>
      <c r="E136" s="247"/>
      <c r="F136" s="248"/>
      <c r="G136" s="249"/>
      <c r="H136" s="250"/>
    </row>
    <row r="137" spans="1:8" ht="52" customHeight="1" x14ac:dyDescent="0.15">
      <c r="A137" s="245"/>
      <c r="B137" s="251"/>
      <c r="C137" s="251"/>
      <c r="D137" s="252"/>
      <c r="E137" s="252"/>
      <c r="F137" s="253"/>
      <c r="G137" s="254"/>
      <c r="H137" s="255"/>
    </row>
    <row r="138" spans="1:8" ht="19" customHeight="1" x14ac:dyDescent="0.15">
      <c r="A138" s="256"/>
      <c r="B138" s="257" t="s">
        <v>67</v>
      </c>
      <c r="C138" s="257" t="s">
        <v>206</v>
      </c>
      <c r="D138" s="252"/>
      <c r="E138" s="252"/>
      <c r="F138" s="258"/>
      <c r="G138" s="259"/>
      <c r="H138" s="260"/>
    </row>
    <row r="139" spans="1:8" ht="19" customHeight="1" x14ac:dyDescent="0.15">
      <c r="A139" s="256"/>
      <c r="B139" s="261" t="s">
        <v>204</v>
      </c>
      <c r="C139" s="186" t="s">
        <v>3</v>
      </c>
      <c r="D139" s="136">
        <v>15458306.58</v>
      </c>
      <c r="E139" s="136">
        <v>13776413.460000001</v>
      </c>
      <c r="F139" s="188"/>
      <c r="G139" s="189">
        <v>-10.880189956744921</v>
      </c>
      <c r="H139" s="260"/>
    </row>
    <row r="140" spans="1:8" ht="19" customHeight="1" x14ac:dyDescent="0.15">
      <c r="A140" s="256"/>
      <c r="B140" s="261"/>
      <c r="C140" s="191" t="s">
        <v>4</v>
      </c>
      <c r="D140" s="137">
        <v>3934416.5500000003</v>
      </c>
      <c r="E140" s="137">
        <v>3320259.5000000005</v>
      </c>
      <c r="F140" s="188"/>
      <c r="G140" s="193">
        <v>-15.609863424349408</v>
      </c>
      <c r="H140" s="260"/>
    </row>
    <row r="141" spans="1:8" ht="19" customHeight="1" x14ac:dyDescent="0.15">
      <c r="A141" s="256"/>
      <c r="B141" s="261"/>
      <c r="C141" s="186" t="s">
        <v>5</v>
      </c>
      <c r="D141" s="136">
        <v>3241085.57</v>
      </c>
      <c r="E141" s="136">
        <v>3658776.73</v>
      </c>
      <c r="F141" s="188"/>
      <c r="G141" s="189">
        <v>12.88738451913197</v>
      </c>
      <c r="H141" s="260"/>
    </row>
    <row r="142" spans="1:8" ht="19" customHeight="1" x14ac:dyDescent="0.15">
      <c r="A142" s="256"/>
      <c r="B142" s="261"/>
      <c r="C142" s="191" t="s">
        <v>6</v>
      </c>
      <c r="D142" s="137">
        <v>12624001.51</v>
      </c>
      <c r="E142" s="137">
        <v>3630741.96</v>
      </c>
      <c r="F142" s="188"/>
      <c r="G142" s="193">
        <v>-71.239373212020482</v>
      </c>
      <c r="H142" s="260"/>
    </row>
    <row r="143" spans="1:8" ht="19" customHeight="1" x14ac:dyDescent="0.15">
      <c r="A143" s="256"/>
      <c r="B143" s="261"/>
      <c r="C143" s="186" t="s">
        <v>55</v>
      </c>
      <c r="D143" s="136">
        <v>19124842.460000001</v>
      </c>
      <c r="E143" s="136">
        <v>18425733.27</v>
      </c>
      <c r="F143" s="188"/>
      <c r="G143" s="189">
        <v>-3.6555030006767506</v>
      </c>
      <c r="H143" s="260"/>
    </row>
    <row r="144" spans="1:8" ht="19" customHeight="1" x14ac:dyDescent="0.15">
      <c r="A144" s="256"/>
      <c r="B144" s="261"/>
      <c r="C144" s="191" t="s">
        <v>7</v>
      </c>
      <c r="D144" s="137">
        <v>5137825.5</v>
      </c>
      <c r="E144" s="137">
        <v>4564360.7600000007</v>
      </c>
      <c r="F144" s="188"/>
      <c r="G144" s="193">
        <v>-11.161623531200101</v>
      </c>
      <c r="H144" s="260"/>
    </row>
    <row r="145" spans="1:8" ht="19" customHeight="1" x14ac:dyDescent="0.15">
      <c r="A145" s="256"/>
      <c r="B145" s="261"/>
      <c r="C145" s="186" t="s">
        <v>8</v>
      </c>
      <c r="D145" s="136">
        <v>1052531</v>
      </c>
      <c r="E145" s="136">
        <v>1278770.8899999999</v>
      </c>
      <c r="F145" s="188"/>
      <c r="G145" s="189">
        <v>21.494843382285168</v>
      </c>
      <c r="H145" s="260"/>
    </row>
    <row r="146" spans="1:8" ht="19" customHeight="1" x14ac:dyDescent="0.15">
      <c r="A146" s="256"/>
      <c r="B146" s="261"/>
      <c r="C146" s="191" t="s">
        <v>9</v>
      </c>
      <c r="D146" s="137">
        <v>2619149.6</v>
      </c>
      <c r="E146" s="137">
        <v>2432589.7599999998</v>
      </c>
      <c r="F146" s="194"/>
      <c r="G146" s="193">
        <v>-7.12291653748989</v>
      </c>
      <c r="H146" s="260"/>
    </row>
    <row r="147" spans="1:8" ht="19" customHeight="1" x14ac:dyDescent="0.15">
      <c r="A147" s="256"/>
      <c r="B147" s="262" t="s">
        <v>341</v>
      </c>
      <c r="C147" s="262"/>
      <c r="D147" s="263">
        <v>63192158.770000003</v>
      </c>
      <c r="E147" s="263">
        <v>51087646.329999998</v>
      </c>
      <c r="F147" s="264"/>
      <c r="G147" s="265">
        <v>-19.155086130316743</v>
      </c>
      <c r="H147" s="266"/>
    </row>
    <row r="148" spans="1:8" ht="19" customHeight="1" x14ac:dyDescent="0.15">
      <c r="A148" s="256"/>
      <c r="B148" s="261" t="s">
        <v>84</v>
      </c>
      <c r="C148" s="186" t="s">
        <v>3</v>
      </c>
      <c r="D148" s="136">
        <v>2822394.28</v>
      </c>
      <c r="E148" s="136">
        <v>2736061.06</v>
      </c>
      <c r="F148" s="188"/>
      <c r="G148" s="189">
        <v>-3.0588646175969343</v>
      </c>
      <c r="H148" s="260"/>
    </row>
    <row r="149" spans="1:8" ht="19" customHeight="1" x14ac:dyDescent="0.15">
      <c r="A149" s="256"/>
      <c r="B149" s="261"/>
      <c r="C149" s="191" t="s">
        <v>4</v>
      </c>
      <c r="D149" s="137">
        <v>1189858.8499999999</v>
      </c>
      <c r="E149" s="137">
        <v>697178.93</v>
      </c>
      <c r="F149" s="188"/>
      <c r="G149" s="193">
        <v>-41.406585327326837</v>
      </c>
      <c r="H149" s="260"/>
    </row>
    <row r="150" spans="1:8" ht="19" customHeight="1" x14ac:dyDescent="0.15">
      <c r="A150" s="256"/>
      <c r="B150" s="261"/>
      <c r="C150" s="186" t="s">
        <v>5</v>
      </c>
      <c r="D150" s="136">
        <v>370238.95999999996</v>
      </c>
      <c r="E150" s="136">
        <v>411373.14</v>
      </c>
      <c r="F150" s="188"/>
      <c r="G150" s="189">
        <v>11.110170577402242</v>
      </c>
      <c r="H150" s="260"/>
    </row>
    <row r="151" spans="1:8" ht="19" customHeight="1" x14ac:dyDescent="0.15">
      <c r="A151" s="256"/>
      <c r="B151" s="261"/>
      <c r="C151" s="191" t="s">
        <v>6</v>
      </c>
      <c r="D151" s="137">
        <v>1634943.6</v>
      </c>
      <c r="E151" s="137">
        <v>2113970.54</v>
      </c>
      <c r="F151" s="188"/>
      <c r="G151" s="193">
        <v>29.299294483308163</v>
      </c>
      <c r="H151" s="260"/>
    </row>
    <row r="152" spans="1:8" ht="19" customHeight="1" x14ac:dyDescent="0.15">
      <c r="A152" s="256"/>
      <c r="B152" s="261"/>
      <c r="C152" s="186" t="s">
        <v>55</v>
      </c>
      <c r="D152" s="136">
        <v>15101379.040000001</v>
      </c>
      <c r="E152" s="136">
        <v>14827103.9</v>
      </c>
      <c r="F152" s="188"/>
      <c r="G152" s="189">
        <v>-1.8162257849002419</v>
      </c>
      <c r="H152" s="260"/>
    </row>
    <row r="153" spans="1:8" ht="19" customHeight="1" x14ac:dyDescent="0.15">
      <c r="A153" s="256"/>
      <c r="B153" s="261"/>
      <c r="C153" s="191" t="s">
        <v>7</v>
      </c>
      <c r="D153" s="137">
        <v>993856</v>
      </c>
      <c r="E153" s="137">
        <v>796574.61</v>
      </c>
      <c r="F153" s="188"/>
      <c r="G153" s="193">
        <v>-19.850098002125058</v>
      </c>
      <c r="H153" s="260"/>
    </row>
    <row r="154" spans="1:8" ht="19" customHeight="1" x14ac:dyDescent="0.15">
      <c r="A154" s="256"/>
      <c r="B154" s="261"/>
      <c r="C154" s="186" t="s">
        <v>8</v>
      </c>
      <c r="D154" s="136">
        <v>185095.73</v>
      </c>
      <c r="E154" s="136">
        <v>270083.20000000001</v>
      </c>
      <c r="F154" s="188"/>
      <c r="G154" s="189">
        <v>45.915413607866583</v>
      </c>
      <c r="H154" s="260"/>
    </row>
    <row r="155" spans="1:8" ht="19" customHeight="1" x14ac:dyDescent="0.15">
      <c r="A155" s="256"/>
      <c r="B155" s="261"/>
      <c r="C155" s="191" t="s">
        <v>9</v>
      </c>
      <c r="D155" s="137">
        <v>228020.73</v>
      </c>
      <c r="E155" s="137">
        <v>187489.06</v>
      </c>
      <c r="F155" s="194"/>
      <c r="G155" s="193">
        <v>-17.775432084617925</v>
      </c>
      <c r="H155" s="260"/>
    </row>
    <row r="156" spans="1:8" ht="19" customHeight="1" x14ac:dyDescent="0.15">
      <c r="A156" s="256"/>
      <c r="B156" s="262" t="s">
        <v>227</v>
      </c>
      <c r="C156" s="262"/>
      <c r="D156" s="263">
        <v>22525787.190000001</v>
      </c>
      <c r="E156" s="263">
        <v>22039834.439999998</v>
      </c>
      <c r="F156" s="264"/>
      <c r="G156" s="265">
        <v>-2.1573175041613437</v>
      </c>
      <c r="H156" s="266"/>
    </row>
    <row r="157" spans="1:8" ht="19" customHeight="1" x14ac:dyDescent="0.15">
      <c r="A157" s="256"/>
      <c r="B157" s="261" t="s">
        <v>85</v>
      </c>
      <c r="C157" s="186" t="s">
        <v>3</v>
      </c>
      <c r="D157" s="136">
        <v>7747373.2999999998</v>
      </c>
      <c r="E157" s="136">
        <v>6717812.5899999999</v>
      </c>
      <c r="F157" s="188"/>
      <c r="G157" s="189">
        <v>-13.289158404178098</v>
      </c>
      <c r="H157" s="260"/>
    </row>
    <row r="158" spans="1:8" ht="19" customHeight="1" x14ac:dyDescent="0.15">
      <c r="A158" s="256"/>
      <c r="B158" s="261"/>
      <c r="C158" s="191" t="s">
        <v>4</v>
      </c>
      <c r="D158" s="137">
        <v>3393036.03</v>
      </c>
      <c r="E158" s="137">
        <v>2924053.3199999994</v>
      </c>
      <c r="F158" s="188"/>
      <c r="G158" s="193">
        <v>-13.821919539121442</v>
      </c>
      <c r="H158" s="260"/>
    </row>
    <row r="159" spans="1:8" ht="19" customHeight="1" x14ac:dyDescent="0.15">
      <c r="A159" s="256"/>
      <c r="B159" s="261"/>
      <c r="C159" s="186" t="s">
        <v>5</v>
      </c>
      <c r="D159" s="136">
        <v>2721850.9899999998</v>
      </c>
      <c r="E159" s="136">
        <v>2440640.8000000003</v>
      </c>
      <c r="F159" s="188"/>
      <c r="G159" s="189">
        <v>-10.331579172892177</v>
      </c>
      <c r="H159" s="260"/>
    </row>
    <row r="160" spans="1:8" ht="19" customHeight="1" x14ac:dyDescent="0.15">
      <c r="A160" s="256"/>
      <c r="B160" s="261"/>
      <c r="C160" s="191" t="s">
        <v>6</v>
      </c>
      <c r="D160" s="137">
        <v>10209827.710000001</v>
      </c>
      <c r="E160" s="137">
        <v>23541895.630000003</v>
      </c>
      <c r="F160" s="188"/>
      <c r="G160" s="193">
        <v>130.58073357047863</v>
      </c>
      <c r="H160" s="260"/>
    </row>
    <row r="161" spans="1:8" ht="19" customHeight="1" x14ac:dyDescent="0.15">
      <c r="A161" s="256"/>
      <c r="B161" s="261"/>
      <c r="C161" s="186" t="s">
        <v>55</v>
      </c>
      <c r="D161" s="136">
        <v>8033517.75</v>
      </c>
      <c r="E161" s="136">
        <v>7483028.0700000003</v>
      </c>
      <c r="F161" s="188"/>
      <c r="G161" s="189">
        <v>-6.8524113237939845</v>
      </c>
      <c r="H161" s="260"/>
    </row>
    <row r="162" spans="1:8" ht="19" customHeight="1" x14ac:dyDescent="0.15">
      <c r="A162" s="256"/>
      <c r="B162" s="261"/>
      <c r="C162" s="191" t="s">
        <v>7</v>
      </c>
      <c r="D162" s="137">
        <v>2569821.64</v>
      </c>
      <c r="E162" s="137">
        <v>2551392.14</v>
      </c>
      <c r="F162" s="188"/>
      <c r="G162" s="193">
        <v>-0.71715093814837672</v>
      </c>
      <c r="H162" s="260"/>
    </row>
    <row r="163" spans="1:8" ht="19" customHeight="1" x14ac:dyDescent="0.15">
      <c r="A163" s="256"/>
      <c r="B163" s="261"/>
      <c r="C163" s="186" t="s">
        <v>8</v>
      </c>
      <c r="D163" s="136">
        <v>544409.73</v>
      </c>
      <c r="E163" s="136">
        <v>556508.07000000007</v>
      </c>
      <c r="F163" s="188"/>
      <c r="G163" s="189">
        <v>2.2222857772949953</v>
      </c>
      <c r="H163" s="260"/>
    </row>
    <row r="164" spans="1:8" ht="19" customHeight="1" x14ac:dyDescent="0.15">
      <c r="A164" s="256"/>
      <c r="B164" s="261"/>
      <c r="C164" s="191" t="s">
        <v>9</v>
      </c>
      <c r="D164" s="137">
        <v>800</v>
      </c>
      <c r="E164" s="137">
        <v>740</v>
      </c>
      <c r="F164" s="194"/>
      <c r="G164" s="193">
        <v>-7.5</v>
      </c>
      <c r="H164" s="260"/>
    </row>
    <row r="165" spans="1:8" ht="19" customHeight="1" x14ac:dyDescent="0.15">
      <c r="A165" s="256"/>
      <c r="B165" s="262" t="s">
        <v>228</v>
      </c>
      <c r="C165" s="262"/>
      <c r="D165" s="263">
        <v>35220637.149999999</v>
      </c>
      <c r="E165" s="263">
        <v>46216070.620000005</v>
      </c>
      <c r="F165" s="264"/>
      <c r="G165" s="265">
        <v>31.218723906588973</v>
      </c>
      <c r="H165" s="266"/>
    </row>
    <row r="166" spans="1:8" ht="19" customHeight="1" x14ac:dyDescent="0.15">
      <c r="A166" s="256"/>
      <c r="B166" s="261" t="s">
        <v>86</v>
      </c>
      <c r="C166" s="186" t="s">
        <v>3</v>
      </c>
      <c r="D166" s="136">
        <v>48863665.600000001</v>
      </c>
      <c r="E166" s="136">
        <v>41950937.600000001</v>
      </c>
      <c r="F166" s="188"/>
      <c r="G166" s="189">
        <v>-14.146969768064228</v>
      </c>
      <c r="H166" s="260"/>
    </row>
    <row r="167" spans="1:8" ht="19" customHeight="1" x14ac:dyDescent="0.15">
      <c r="A167" s="256"/>
      <c r="B167" s="261"/>
      <c r="C167" s="191" t="s">
        <v>4</v>
      </c>
      <c r="D167" s="137">
        <v>26802289.34</v>
      </c>
      <c r="E167" s="137">
        <v>24771110.77</v>
      </c>
      <c r="F167" s="188"/>
      <c r="G167" s="193">
        <v>-7.5783771461964244</v>
      </c>
      <c r="H167" s="260"/>
    </row>
    <row r="168" spans="1:8" ht="19" customHeight="1" x14ac:dyDescent="0.15">
      <c r="A168" s="256"/>
      <c r="B168" s="261"/>
      <c r="C168" s="186" t="s">
        <v>5</v>
      </c>
      <c r="D168" s="136">
        <v>14344687.300000001</v>
      </c>
      <c r="E168" s="136">
        <v>18623761.669999998</v>
      </c>
      <c r="F168" s="188"/>
      <c r="G168" s="189">
        <v>29.830377480588211</v>
      </c>
      <c r="H168" s="260"/>
    </row>
    <row r="169" spans="1:8" ht="19" customHeight="1" x14ac:dyDescent="0.15">
      <c r="A169" s="256"/>
      <c r="B169" s="261"/>
      <c r="C169" s="191" t="s">
        <v>6</v>
      </c>
      <c r="D169" s="137">
        <v>60152207.57</v>
      </c>
      <c r="E169" s="137">
        <v>60985049.840000004</v>
      </c>
      <c r="F169" s="188"/>
      <c r="G169" s="193">
        <v>1.3845581129018625</v>
      </c>
      <c r="H169" s="260"/>
    </row>
    <row r="170" spans="1:8" ht="19" customHeight="1" x14ac:dyDescent="0.15">
      <c r="A170" s="256"/>
      <c r="B170" s="261"/>
      <c r="C170" s="186" t="s">
        <v>55</v>
      </c>
      <c r="D170" s="136">
        <v>55496305.739999995</v>
      </c>
      <c r="E170" s="136">
        <v>66138197.829999998</v>
      </c>
      <c r="F170" s="188"/>
      <c r="G170" s="189">
        <v>19.175856749559568</v>
      </c>
      <c r="H170" s="260"/>
    </row>
    <row r="171" spans="1:8" ht="19" customHeight="1" x14ac:dyDescent="0.15">
      <c r="A171" s="256"/>
      <c r="B171" s="261"/>
      <c r="C171" s="191" t="s">
        <v>7</v>
      </c>
      <c r="D171" s="137">
        <v>9540611</v>
      </c>
      <c r="E171" s="137">
        <v>9101257.7699999996</v>
      </c>
      <c r="F171" s="188"/>
      <c r="G171" s="193">
        <v>-4.6050848315689681</v>
      </c>
      <c r="H171" s="260"/>
    </row>
    <row r="172" spans="1:8" ht="19" customHeight="1" x14ac:dyDescent="0.15">
      <c r="A172" s="256"/>
      <c r="B172" s="261"/>
      <c r="C172" s="186" t="s">
        <v>8</v>
      </c>
      <c r="D172" s="136">
        <v>11910631.109999999</v>
      </c>
      <c r="E172" s="136">
        <v>8463738.0999999996</v>
      </c>
      <c r="F172" s="188"/>
      <c r="G172" s="189">
        <v>-28.939633661444159</v>
      </c>
      <c r="H172" s="260"/>
    </row>
    <row r="173" spans="1:8" ht="19" customHeight="1" x14ac:dyDescent="0.15">
      <c r="A173" s="256"/>
      <c r="B173" s="261"/>
      <c r="C173" s="191" t="s">
        <v>9</v>
      </c>
      <c r="D173" s="137">
        <v>1385376.07</v>
      </c>
      <c r="E173" s="137">
        <v>1085039.42</v>
      </c>
      <c r="F173" s="194"/>
      <c r="G173" s="193">
        <v>-21.679070145913528</v>
      </c>
      <c r="H173" s="260"/>
    </row>
    <row r="174" spans="1:8" ht="19" customHeight="1" x14ac:dyDescent="0.15">
      <c r="A174" s="256"/>
      <c r="B174" s="262" t="s">
        <v>229</v>
      </c>
      <c r="C174" s="262"/>
      <c r="D174" s="263">
        <v>228495773.73000002</v>
      </c>
      <c r="E174" s="263">
        <v>231119092.99999997</v>
      </c>
      <c r="F174" s="264"/>
      <c r="G174" s="265">
        <v>1.1480821842682187</v>
      </c>
      <c r="H174" s="266"/>
    </row>
    <row r="175" spans="1:8" ht="19" customHeight="1" x14ac:dyDescent="0.15">
      <c r="A175" s="256"/>
      <c r="B175" s="261" t="s">
        <v>87</v>
      </c>
      <c r="C175" s="186" t="s">
        <v>3</v>
      </c>
      <c r="D175" s="136">
        <v>1110041.78</v>
      </c>
      <c r="E175" s="136">
        <v>1096311.3600000001</v>
      </c>
      <c r="F175" s="188"/>
      <c r="G175" s="189">
        <v>-1.2369282172424108</v>
      </c>
      <c r="H175" s="260"/>
    </row>
    <row r="176" spans="1:8" ht="19" customHeight="1" x14ac:dyDescent="0.15">
      <c r="A176" s="256"/>
      <c r="B176" s="261"/>
      <c r="C176" s="191" t="s">
        <v>4</v>
      </c>
      <c r="D176" s="137">
        <v>292671.78000000003</v>
      </c>
      <c r="E176" s="137">
        <v>460432.2</v>
      </c>
      <c r="F176" s="188"/>
      <c r="G176" s="193">
        <v>57.320326544636444</v>
      </c>
      <c r="H176" s="260"/>
    </row>
    <row r="177" spans="1:8" ht="19" customHeight="1" x14ac:dyDescent="0.15">
      <c r="A177" s="256"/>
      <c r="B177" s="261"/>
      <c r="C177" s="186" t="s">
        <v>5</v>
      </c>
      <c r="D177" s="136">
        <v>109711.40000000001</v>
      </c>
      <c r="E177" s="136">
        <v>233001.29</v>
      </c>
      <c r="F177" s="188"/>
      <c r="G177" s="189">
        <v>112.37655339372206</v>
      </c>
      <c r="H177" s="260"/>
    </row>
    <row r="178" spans="1:8" ht="19" customHeight="1" x14ac:dyDescent="0.15">
      <c r="A178" s="256"/>
      <c r="B178" s="261"/>
      <c r="C178" s="191" t="s">
        <v>6</v>
      </c>
      <c r="D178" s="137">
        <v>219642.21999999997</v>
      </c>
      <c r="E178" s="137">
        <v>168503.83000000002</v>
      </c>
      <c r="F178" s="188"/>
      <c r="G178" s="193">
        <v>-23.282586562820189</v>
      </c>
      <c r="H178" s="260"/>
    </row>
    <row r="179" spans="1:8" ht="19" customHeight="1" x14ac:dyDescent="0.15">
      <c r="A179" s="256"/>
      <c r="B179" s="261"/>
      <c r="C179" s="186" t="s">
        <v>55</v>
      </c>
      <c r="D179" s="136">
        <v>2342590.2800000003</v>
      </c>
      <c r="E179" s="136">
        <v>1904865.33</v>
      </c>
      <c r="F179" s="188"/>
      <c r="G179" s="189">
        <v>-18.685510382976581</v>
      </c>
      <c r="H179" s="260"/>
    </row>
    <row r="180" spans="1:8" ht="19" customHeight="1" x14ac:dyDescent="0.15">
      <c r="A180" s="256"/>
      <c r="B180" s="261"/>
      <c r="C180" s="191" t="s">
        <v>7</v>
      </c>
      <c r="D180" s="137">
        <v>8379</v>
      </c>
      <c r="E180" s="137">
        <v>8888.5</v>
      </c>
      <c r="F180" s="188"/>
      <c r="G180" s="193">
        <v>6.0806778851891634</v>
      </c>
      <c r="H180" s="260"/>
    </row>
    <row r="181" spans="1:8" ht="19" customHeight="1" x14ac:dyDescent="0.15">
      <c r="A181" s="256"/>
      <c r="B181" s="261"/>
      <c r="C181" s="186" t="s">
        <v>8</v>
      </c>
      <c r="D181" s="136">
        <v>48404</v>
      </c>
      <c r="E181" s="136">
        <v>9403</v>
      </c>
      <c r="F181" s="188"/>
      <c r="G181" s="189">
        <v>-80.573919510784236</v>
      </c>
      <c r="H181" s="260"/>
    </row>
    <row r="182" spans="1:8" ht="19" customHeight="1" x14ac:dyDescent="0.15">
      <c r="A182" s="256"/>
      <c r="B182" s="261"/>
      <c r="C182" s="191" t="s">
        <v>9</v>
      </c>
      <c r="D182" s="137">
        <v>94509.34</v>
      </c>
      <c r="E182" s="137">
        <v>84868.73</v>
      </c>
      <c r="F182" s="194"/>
      <c r="G182" s="193">
        <v>-10.200695507978367</v>
      </c>
      <c r="H182" s="260"/>
    </row>
    <row r="183" spans="1:8" ht="19" customHeight="1" x14ac:dyDescent="0.15">
      <c r="A183" s="256"/>
      <c r="B183" s="262" t="s">
        <v>230</v>
      </c>
      <c r="C183" s="262"/>
      <c r="D183" s="263">
        <v>4225949.8</v>
      </c>
      <c r="E183" s="263">
        <v>3966274.24</v>
      </c>
      <c r="F183" s="264"/>
      <c r="G183" s="265">
        <v>-6.1447857236732819</v>
      </c>
      <c r="H183" s="266"/>
    </row>
    <row r="184" spans="1:8" ht="19" customHeight="1" x14ac:dyDescent="0.15">
      <c r="A184" s="256"/>
      <c r="B184" s="261" t="s">
        <v>88</v>
      </c>
      <c r="C184" s="186" t="s">
        <v>3</v>
      </c>
      <c r="D184" s="136">
        <v>31635726.550000001</v>
      </c>
      <c r="E184" s="136">
        <v>28737523.149999999</v>
      </c>
      <c r="F184" s="188"/>
      <c r="G184" s="189">
        <v>-9.1611722443592871</v>
      </c>
      <c r="H184" s="260"/>
    </row>
    <row r="185" spans="1:8" ht="19" customHeight="1" x14ac:dyDescent="0.15">
      <c r="A185" s="256"/>
      <c r="B185" s="261"/>
      <c r="C185" s="191" t="s">
        <v>4</v>
      </c>
      <c r="D185" s="137">
        <v>12258362.149999999</v>
      </c>
      <c r="E185" s="137">
        <v>14264016.720000001</v>
      </c>
      <c r="F185" s="188"/>
      <c r="G185" s="193">
        <v>16.361521592017922</v>
      </c>
      <c r="H185" s="260"/>
    </row>
    <row r="186" spans="1:8" ht="19" customHeight="1" x14ac:dyDescent="0.15">
      <c r="A186" s="256"/>
      <c r="B186" s="261"/>
      <c r="C186" s="186" t="s">
        <v>5</v>
      </c>
      <c r="D186" s="136">
        <v>12166594.800000001</v>
      </c>
      <c r="E186" s="136">
        <v>20592520.77</v>
      </c>
      <c r="F186" s="188"/>
      <c r="G186" s="189">
        <v>69.25459513125233</v>
      </c>
      <c r="H186" s="260"/>
    </row>
    <row r="187" spans="1:8" ht="19" customHeight="1" x14ac:dyDescent="0.15">
      <c r="A187" s="256"/>
      <c r="B187" s="261"/>
      <c r="C187" s="191" t="s">
        <v>6</v>
      </c>
      <c r="D187" s="137">
        <v>13322942.840000002</v>
      </c>
      <c r="E187" s="137">
        <v>10440469.700000001</v>
      </c>
      <c r="F187" s="188"/>
      <c r="G187" s="193">
        <v>-21.635408742772931</v>
      </c>
      <c r="H187" s="260"/>
    </row>
    <row r="188" spans="1:8" ht="19" customHeight="1" x14ac:dyDescent="0.15">
      <c r="A188" s="256"/>
      <c r="B188" s="261"/>
      <c r="C188" s="186" t="s">
        <v>55</v>
      </c>
      <c r="D188" s="136">
        <v>90371740.659999996</v>
      </c>
      <c r="E188" s="136">
        <v>90332449.340000004</v>
      </c>
      <c r="F188" s="188"/>
      <c r="G188" s="189">
        <v>-4.3477440749776136E-2</v>
      </c>
      <c r="H188" s="260"/>
    </row>
    <row r="189" spans="1:8" ht="19" customHeight="1" x14ac:dyDescent="0.15">
      <c r="A189" s="256"/>
      <c r="B189" s="261"/>
      <c r="C189" s="191" t="s">
        <v>7</v>
      </c>
      <c r="D189" s="137">
        <v>8355193.96</v>
      </c>
      <c r="E189" s="137">
        <v>9330288.0700000003</v>
      </c>
      <c r="F189" s="188"/>
      <c r="G189" s="193">
        <v>11.670514349136669</v>
      </c>
      <c r="H189" s="260"/>
    </row>
    <row r="190" spans="1:8" ht="19" customHeight="1" x14ac:dyDescent="0.15">
      <c r="A190" s="256"/>
      <c r="B190" s="261"/>
      <c r="C190" s="186" t="s">
        <v>8</v>
      </c>
      <c r="D190" s="136">
        <v>1925560.1099999999</v>
      </c>
      <c r="E190" s="136">
        <v>1369694.89</v>
      </c>
      <c r="F190" s="188"/>
      <c r="G190" s="189">
        <v>-28.867715794133268</v>
      </c>
      <c r="H190" s="260"/>
    </row>
    <row r="191" spans="1:8" ht="19" customHeight="1" x14ac:dyDescent="0.15">
      <c r="A191" s="256"/>
      <c r="B191" s="261"/>
      <c r="C191" s="191" t="s">
        <v>9</v>
      </c>
      <c r="D191" s="137">
        <v>1198088.5900000001</v>
      </c>
      <c r="E191" s="137">
        <v>1562550.57</v>
      </c>
      <c r="F191" s="194"/>
      <c r="G191" s="193">
        <v>30.42028636630284</v>
      </c>
      <c r="H191" s="260"/>
    </row>
    <row r="192" spans="1:8" ht="19" customHeight="1" x14ac:dyDescent="0.15">
      <c r="A192" s="256"/>
      <c r="B192" s="262" t="s">
        <v>231</v>
      </c>
      <c r="C192" s="262"/>
      <c r="D192" s="263">
        <v>171234209.66000003</v>
      </c>
      <c r="E192" s="263">
        <v>176629513.20999998</v>
      </c>
      <c r="F192" s="264"/>
      <c r="G192" s="265">
        <v>3.1508327458121732</v>
      </c>
      <c r="H192" s="266"/>
    </row>
    <row r="193" spans="1:8" ht="19" customHeight="1" x14ac:dyDescent="0.15">
      <c r="A193" s="267"/>
      <c r="B193" s="268" t="s">
        <v>53</v>
      </c>
      <c r="C193" s="269"/>
      <c r="D193" s="270">
        <v>524894516.30000007</v>
      </c>
      <c r="E193" s="270">
        <v>531058431.83999997</v>
      </c>
      <c r="F193" s="271"/>
      <c r="G193" s="272">
        <v>1.1743150954308992</v>
      </c>
      <c r="H193" s="260"/>
    </row>
    <row r="194" spans="1:8" ht="10" customHeight="1" x14ac:dyDescent="0.15">
      <c r="A194" s="273"/>
      <c r="B194" s="274"/>
      <c r="C194" s="274"/>
      <c r="D194" s="274"/>
      <c r="E194" s="274"/>
      <c r="F194" s="274"/>
      <c r="G194" s="275"/>
      <c r="H194" s="276"/>
    </row>
    <row r="197" spans="1:8" ht="18" customHeight="1" x14ac:dyDescent="0.25">
      <c r="A197" s="241"/>
      <c r="B197" s="242" t="s">
        <v>335</v>
      </c>
      <c r="C197" s="243" t="s" vm="1">
        <v>336</v>
      </c>
      <c r="D197" s="243"/>
      <c r="E197" s="243"/>
      <c r="F197" s="243"/>
      <c r="G197" s="278" t="s">
        <v>351</v>
      </c>
      <c r="H197" s="244"/>
    </row>
    <row r="198" spans="1:8" ht="10" customHeight="1" x14ac:dyDescent="0.15">
      <c r="A198" s="245"/>
      <c r="B198" s="246"/>
      <c r="C198" s="246"/>
      <c r="D198" s="247"/>
      <c r="E198" s="247"/>
      <c r="F198" s="248"/>
      <c r="G198" s="249"/>
      <c r="H198" s="250"/>
    </row>
    <row r="199" spans="1:8" ht="52" customHeight="1" x14ac:dyDescent="0.15">
      <c r="A199" s="245"/>
      <c r="B199" s="251"/>
      <c r="C199" s="251"/>
      <c r="D199" s="252"/>
      <c r="E199" s="252"/>
      <c r="F199" s="253"/>
      <c r="G199" s="254"/>
      <c r="H199" s="255"/>
    </row>
    <row r="200" spans="1:8" ht="19" customHeight="1" x14ac:dyDescent="0.15">
      <c r="A200" s="256"/>
      <c r="B200" s="257" t="s">
        <v>67</v>
      </c>
      <c r="C200" s="257" t="s">
        <v>206</v>
      </c>
      <c r="D200" s="252"/>
      <c r="E200" s="252"/>
      <c r="F200" s="258"/>
      <c r="G200" s="259"/>
      <c r="H200" s="260"/>
    </row>
    <row r="201" spans="1:8" ht="19" customHeight="1" x14ac:dyDescent="0.15">
      <c r="A201" s="256"/>
      <c r="B201" s="261" t="s">
        <v>90</v>
      </c>
      <c r="C201" s="186" t="s">
        <v>3</v>
      </c>
      <c r="D201" s="136">
        <v>11843968.83</v>
      </c>
      <c r="E201" s="136">
        <v>12028989.439999999</v>
      </c>
      <c r="F201" s="188"/>
      <c r="G201" s="189">
        <v>1.5621504299416449</v>
      </c>
      <c r="H201" s="260"/>
    </row>
    <row r="202" spans="1:8" ht="19" customHeight="1" x14ac:dyDescent="0.15">
      <c r="A202" s="256"/>
      <c r="B202" s="261"/>
      <c r="C202" s="191" t="s">
        <v>4</v>
      </c>
      <c r="D202" s="137">
        <v>6155807.0599999996</v>
      </c>
      <c r="E202" s="137">
        <v>6785165.4199999999</v>
      </c>
      <c r="F202" s="188"/>
      <c r="G202" s="193">
        <v>10.223815559287532</v>
      </c>
      <c r="H202" s="260"/>
    </row>
    <row r="203" spans="1:8" ht="19" customHeight="1" x14ac:dyDescent="0.15">
      <c r="A203" s="256"/>
      <c r="B203" s="261"/>
      <c r="C203" s="186" t="s">
        <v>5</v>
      </c>
      <c r="D203" s="136">
        <v>4561379.4399999995</v>
      </c>
      <c r="E203" s="136">
        <v>3210565.29</v>
      </c>
      <c r="F203" s="188"/>
      <c r="G203" s="189">
        <v>-29.61415878175659</v>
      </c>
      <c r="H203" s="260"/>
    </row>
    <row r="204" spans="1:8" ht="19" customHeight="1" x14ac:dyDescent="0.15">
      <c r="A204" s="256"/>
      <c r="B204" s="261"/>
      <c r="C204" s="191" t="s">
        <v>6</v>
      </c>
      <c r="D204" s="137">
        <v>11133713.34</v>
      </c>
      <c r="E204" s="137">
        <v>11757354.1</v>
      </c>
      <c r="F204" s="188"/>
      <c r="G204" s="193">
        <v>5.6013725246495323</v>
      </c>
      <c r="H204" s="260"/>
    </row>
    <row r="205" spans="1:8" ht="19" customHeight="1" x14ac:dyDescent="0.15">
      <c r="A205" s="256"/>
      <c r="B205" s="261"/>
      <c r="C205" s="186" t="s">
        <v>55</v>
      </c>
      <c r="D205" s="136">
        <v>32746750.359999999</v>
      </c>
      <c r="E205" s="136">
        <v>37218872.340000004</v>
      </c>
      <c r="F205" s="188"/>
      <c r="G205" s="189">
        <v>13.65668938394168</v>
      </c>
      <c r="H205" s="260"/>
    </row>
    <row r="206" spans="1:8" ht="19" customHeight="1" x14ac:dyDescent="0.15">
      <c r="A206" s="256"/>
      <c r="B206" s="261"/>
      <c r="C206" s="191" t="s">
        <v>7</v>
      </c>
      <c r="D206" s="137">
        <v>3803619.9</v>
      </c>
      <c r="E206" s="137">
        <v>3444015.33</v>
      </c>
      <c r="F206" s="188"/>
      <c r="G206" s="193">
        <v>-9.4542719686580625</v>
      </c>
      <c r="H206" s="260"/>
    </row>
    <row r="207" spans="1:8" ht="19" customHeight="1" x14ac:dyDescent="0.15">
      <c r="A207" s="256"/>
      <c r="B207" s="261"/>
      <c r="C207" s="186" t="s">
        <v>8</v>
      </c>
      <c r="D207" s="136">
        <v>858204.6</v>
      </c>
      <c r="E207" s="136">
        <v>486424.23</v>
      </c>
      <c r="F207" s="188"/>
      <c r="G207" s="189">
        <v>-43.320715130168267</v>
      </c>
      <c r="H207" s="260"/>
    </row>
    <row r="208" spans="1:8" ht="19" customHeight="1" x14ac:dyDescent="0.15">
      <c r="A208" s="256"/>
      <c r="B208" s="261"/>
      <c r="C208" s="191" t="s">
        <v>9</v>
      </c>
      <c r="D208" s="137">
        <v>287986.84000000003</v>
      </c>
      <c r="E208" s="137">
        <v>290930.43</v>
      </c>
      <c r="F208" s="194"/>
      <c r="G208" s="193">
        <v>1.0221265666167132</v>
      </c>
      <c r="H208" s="260"/>
    </row>
    <row r="209" spans="1:8" ht="19" customHeight="1" x14ac:dyDescent="0.15">
      <c r="A209" s="256"/>
      <c r="B209" s="262" t="s">
        <v>232</v>
      </c>
      <c r="C209" s="262"/>
      <c r="D209" s="263">
        <v>71391430.36999999</v>
      </c>
      <c r="E209" s="263">
        <v>75222316.579999998</v>
      </c>
      <c r="F209" s="264"/>
      <c r="G209" s="265">
        <v>5.3660308949487279</v>
      </c>
      <c r="H209" s="266"/>
    </row>
    <row r="210" spans="1:8" ht="19" customHeight="1" x14ac:dyDescent="0.15">
      <c r="A210" s="267"/>
      <c r="B210" s="261" t="s">
        <v>91</v>
      </c>
      <c r="C210" s="186" t="s">
        <v>3</v>
      </c>
      <c r="D210" s="136">
        <v>34947330.630000003</v>
      </c>
      <c r="E210" s="136">
        <v>31225414.25</v>
      </c>
      <c r="F210" s="188"/>
      <c r="G210" s="189">
        <v>-10.650073447397954</v>
      </c>
      <c r="H210" s="260"/>
    </row>
    <row r="211" spans="1:8" ht="19" customHeight="1" x14ac:dyDescent="0.15">
      <c r="A211" s="256"/>
      <c r="B211" s="261"/>
      <c r="C211" s="191" t="s">
        <v>4</v>
      </c>
      <c r="D211" s="137">
        <v>20973893.550000001</v>
      </c>
      <c r="E211" s="137">
        <v>22379319.599999998</v>
      </c>
      <c r="F211" s="188"/>
      <c r="G211" s="193">
        <v>6.7008352390536334</v>
      </c>
      <c r="H211" s="260"/>
    </row>
    <row r="212" spans="1:8" ht="19" customHeight="1" x14ac:dyDescent="0.15">
      <c r="A212" s="256"/>
      <c r="B212" s="261"/>
      <c r="C212" s="186" t="s">
        <v>5</v>
      </c>
      <c r="D212" s="136">
        <v>17241058.100000001</v>
      </c>
      <c r="E212" s="136">
        <v>20013325.530000001</v>
      </c>
      <c r="F212" s="188"/>
      <c r="G212" s="189">
        <v>16.079450657381635</v>
      </c>
      <c r="H212" s="260"/>
    </row>
    <row r="213" spans="1:8" ht="19" customHeight="1" x14ac:dyDescent="0.15">
      <c r="A213" s="256"/>
      <c r="B213" s="261"/>
      <c r="C213" s="191" t="s">
        <v>6</v>
      </c>
      <c r="D213" s="137">
        <v>45280736.979999997</v>
      </c>
      <c r="E213" s="137">
        <v>14521831.350000001</v>
      </c>
      <c r="F213" s="188"/>
      <c r="G213" s="193">
        <v>-67.929339673923295</v>
      </c>
      <c r="H213" s="260"/>
    </row>
    <row r="214" spans="1:8" ht="19" customHeight="1" x14ac:dyDescent="0.15">
      <c r="A214" s="256"/>
      <c r="B214" s="261"/>
      <c r="C214" s="186" t="s">
        <v>55</v>
      </c>
      <c r="D214" s="136">
        <v>65108391.859999999</v>
      </c>
      <c r="E214" s="136">
        <v>65723913.859999999</v>
      </c>
      <c r="F214" s="188"/>
      <c r="G214" s="189">
        <v>0.94538043778370795</v>
      </c>
      <c r="H214" s="260"/>
    </row>
    <row r="215" spans="1:8" ht="19" customHeight="1" x14ac:dyDescent="0.15">
      <c r="A215" s="256"/>
      <c r="B215" s="261"/>
      <c r="C215" s="191" t="s">
        <v>7</v>
      </c>
      <c r="D215" s="137">
        <v>17373315.150000002</v>
      </c>
      <c r="E215" s="137">
        <v>15039724.74</v>
      </c>
      <c r="F215" s="188"/>
      <c r="G215" s="193">
        <v>-13.432038674553151</v>
      </c>
      <c r="H215" s="260"/>
    </row>
    <row r="216" spans="1:8" ht="19" customHeight="1" x14ac:dyDescent="0.15">
      <c r="A216" s="256"/>
      <c r="B216" s="261"/>
      <c r="C216" s="186" t="s">
        <v>8</v>
      </c>
      <c r="D216" s="136">
        <v>4984854.5500000007</v>
      </c>
      <c r="E216" s="136">
        <v>5383756.5299999993</v>
      </c>
      <c r="F216" s="188"/>
      <c r="G216" s="189">
        <v>8.0022792239745186</v>
      </c>
      <c r="H216" s="260"/>
    </row>
    <row r="217" spans="1:8" ht="19" customHeight="1" x14ac:dyDescent="0.15">
      <c r="A217" s="256"/>
      <c r="B217" s="261"/>
      <c r="C217" s="191" t="s">
        <v>9</v>
      </c>
      <c r="D217" s="137">
        <v>413339.36</v>
      </c>
      <c r="E217" s="137">
        <v>554996.88</v>
      </c>
      <c r="F217" s="194"/>
      <c r="G217" s="193">
        <v>34.271480944858482</v>
      </c>
      <c r="H217" s="260"/>
    </row>
    <row r="218" spans="1:8" ht="19" customHeight="1" x14ac:dyDescent="0.15">
      <c r="A218" s="256"/>
      <c r="B218" s="262" t="s">
        <v>233</v>
      </c>
      <c r="C218" s="262"/>
      <c r="D218" s="263">
        <v>206322920.18000004</v>
      </c>
      <c r="E218" s="263">
        <v>174842282.74000001</v>
      </c>
      <c r="F218" s="264"/>
      <c r="G218" s="265">
        <v>-15.25794488200134</v>
      </c>
      <c r="H218" s="266"/>
    </row>
    <row r="219" spans="1:8" ht="19" customHeight="1" x14ac:dyDescent="0.15">
      <c r="A219" s="267"/>
      <c r="B219" s="268" t="s">
        <v>53</v>
      </c>
      <c r="C219" s="269"/>
      <c r="D219" s="270">
        <v>277714350.55000001</v>
      </c>
      <c r="E219" s="270">
        <v>250064599.31999999</v>
      </c>
      <c r="F219" s="271"/>
      <c r="G219" s="272">
        <v>-9.9561838180997864</v>
      </c>
      <c r="H219" s="260"/>
    </row>
    <row r="220" spans="1:8" ht="10" customHeight="1" x14ac:dyDescent="0.15">
      <c r="A220" s="273"/>
      <c r="B220" s="274"/>
      <c r="C220" s="274"/>
      <c r="D220" s="274"/>
      <c r="E220" s="274"/>
      <c r="F220" s="274"/>
      <c r="G220" s="275"/>
      <c r="H220" s="276"/>
    </row>
  </sheetData>
  <mergeCells count="1">
    <mergeCell ref="A1:B1"/>
  </mergeCells>
  <conditionalFormatting sqref="G7:G15 G43">
    <cfRule type="iconSet" priority="7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 G87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 G131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H220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6640625" style="140" customWidth="1"/>
    <col min="2" max="2" width="25.6640625" style="140" customWidth="1"/>
    <col min="3" max="3" width="33.6640625" style="140" customWidth="1"/>
    <col min="4" max="5" width="16.6640625" style="140" customWidth="1"/>
    <col min="6" max="6" width="1.6640625" style="140" customWidth="1"/>
    <col min="7" max="7" width="11.6640625" style="140" customWidth="1"/>
    <col min="8" max="8" width="1.6640625" style="140" customWidth="1"/>
    <col min="9" max="16384" width="9.1640625" style="140"/>
  </cols>
  <sheetData>
    <row r="1" spans="1:8" ht="50" customHeight="1" x14ac:dyDescent="0.15">
      <c r="A1" s="703" t="s">
        <v>352</v>
      </c>
      <c r="B1" s="703"/>
      <c r="C1" s="279" t="s">
        <v>246</v>
      </c>
    </row>
    <row r="3" spans="1:8" s="146" customFormat="1" ht="18" customHeight="1" x14ac:dyDescent="0.25">
      <c r="A3" s="147"/>
      <c r="B3" s="148" t="s">
        <v>335</v>
      </c>
      <c r="C3" s="149" t="s" vm="2">
        <v>337</v>
      </c>
      <c r="D3" s="149"/>
      <c r="E3" s="149"/>
      <c r="F3" s="149"/>
      <c r="G3" s="277" t="s">
        <v>342</v>
      </c>
      <c r="H3" s="150"/>
    </row>
    <row r="4" spans="1:8" s="141" customFormat="1" ht="10" customHeight="1" x14ac:dyDescent="0.15">
      <c r="A4" s="157"/>
      <c r="B4" s="158"/>
      <c r="C4" s="158"/>
      <c r="D4" s="159"/>
      <c r="E4" s="159"/>
      <c r="F4" s="160"/>
      <c r="G4" s="161"/>
      <c r="H4" s="162"/>
    </row>
    <row r="5" spans="1:8" ht="52" customHeight="1" x14ac:dyDescent="0.15">
      <c r="A5" s="157"/>
      <c r="B5" s="168"/>
      <c r="C5" s="168"/>
      <c r="D5" s="169"/>
      <c r="E5" s="169"/>
      <c r="F5" s="170"/>
      <c r="G5" s="171"/>
      <c r="H5" s="172"/>
    </row>
    <row r="6" spans="1:8" ht="19" customHeight="1" x14ac:dyDescent="0.15">
      <c r="A6" s="178"/>
      <c r="B6" s="179" t="s">
        <v>67</v>
      </c>
      <c r="C6" s="179" t="s">
        <v>206</v>
      </c>
      <c r="D6" s="180"/>
      <c r="E6" s="180"/>
      <c r="F6" s="181"/>
      <c r="G6" s="182"/>
      <c r="H6" s="183"/>
    </row>
    <row r="7" spans="1:8" ht="19" customHeight="1" x14ac:dyDescent="0.15">
      <c r="A7" s="178"/>
      <c r="B7" s="190" t="s">
        <v>68</v>
      </c>
      <c r="C7" s="186" t="s">
        <v>3</v>
      </c>
      <c r="D7" s="136">
        <v>20581019.640000001</v>
      </c>
      <c r="E7" s="136">
        <v>18893209.899999999</v>
      </c>
      <c r="F7" s="188"/>
      <c r="G7" s="189">
        <v>-8.2008071977137575</v>
      </c>
      <c r="H7" s="183"/>
    </row>
    <row r="8" spans="1:8" ht="19" customHeight="1" x14ac:dyDescent="0.15">
      <c r="A8" s="178"/>
      <c r="B8" s="190"/>
      <c r="C8" s="191" t="s">
        <v>4</v>
      </c>
      <c r="D8" s="137">
        <v>12964042.190000001</v>
      </c>
      <c r="E8" s="137">
        <v>11602626.15</v>
      </c>
      <c r="F8" s="188"/>
      <c r="G8" s="193">
        <v>-10.501478011620085</v>
      </c>
      <c r="H8" s="183"/>
    </row>
    <row r="9" spans="1:8" ht="19" customHeight="1" x14ac:dyDescent="0.15">
      <c r="A9" s="178"/>
      <c r="B9" s="190"/>
      <c r="C9" s="186" t="s">
        <v>5</v>
      </c>
      <c r="D9" s="136">
        <v>7640086.46</v>
      </c>
      <c r="E9" s="136">
        <v>7782232.0000000009</v>
      </c>
      <c r="F9" s="188"/>
      <c r="G9" s="189">
        <v>1.8605226622003566</v>
      </c>
      <c r="H9" s="183"/>
    </row>
    <row r="10" spans="1:8" ht="19" customHeight="1" x14ac:dyDescent="0.15">
      <c r="A10" s="178"/>
      <c r="B10" s="190"/>
      <c r="C10" s="191" t="s">
        <v>6</v>
      </c>
      <c r="D10" s="137">
        <v>112001531.27000001</v>
      </c>
      <c r="E10" s="137">
        <v>240642792.53999999</v>
      </c>
      <c r="F10" s="188"/>
      <c r="G10" s="193">
        <v>114.85669866413424</v>
      </c>
      <c r="H10" s="183"/>
    </row>
    <row r="11" spans="1:8" ht="19" customHeight="1" x14ac:dyDescent="0.15">
      <c r="A11" s="178"/>
      <c r="B11" s="190"/>
      <c r="C11" s="186" t="s">
        <v>55</v>
      </c>
      <c r="D11" s="136">
        <v>31743164.460000001</v>
      </c>
      <c r="E11" s="136">
        <v>29813556.27</v>
      </c>
      <c r="F11" s="188"/>
      <c r="G11" s="189">
        <v>-6.0788148340771988</v>
      </c>
      <c r="H11" s="183"/>
    </row>
    <row r="12" spans="1:8" ht="19" customHeight="1" x14ac:dyDescent="0.15">
      <c r="A12" s="178"/>
      <c r="B12" s="190"/>
      <c r="C12" s="191" t="s">
        <v>7</v>
      </c>
      <c r="D12" s="137">
        <v>3240477.0100000002</v>
      </c>
      <c r="E12" s="137">
        <v>3213091.63</v>
      </c>
      <c r="F12" s="188"/>
      <c r="G12" s="193">
        <v>-0.84510335717519414</v>
      </c>
      <c r="H12" s="183"/>
    </row>
    <row r="13" spans="1:8" ht="19" customHeight="1" x14ac:dyDescent="0.15">
      <c r="A13" s="178"/>
      <c r="B13" s="190"/>
      <c r="C13" s="186" t="s">
        <v>8</v>
      </c>
      <c r="D13" s="136">
        <v>5265911.25</v>
      </c>
      <c r="E13" s="136">
        <v>8371247.1699999999</v>
      </c>
      <c r="F13" s="188"/>
      <c r="G13" s="189">
        <v>58.970532782906282</v>
      </c>
      <c r="H13" s="183"/>
    </row>
    <row r="14" spans="1:8" ht="19" customHeight="1" x14ac:dyDescent="0.15">
      <c r="A14" s="178"/>
      <c r="B14" s="190"/>
      <c r="C14" s="191" t="s">
        <v>9</v>
      </c>
      <c r="D14" s="137">
        <v>2659191.29</v>
      </c>
      <c r="E14" s="137">
        <v>2585698.39</v>
      </c>
      <c r="F14" s="194"/>
      <c r="G14" s="193">
        <v>-2.7637312244656123</v>
      </c>
      <c r="H14" s="183"/>
    </row>
    <row r="15" spans="1:8" s="199" customFormat="1" ht="19" customHeight="1" x14ac:dyDescent="0.15">
      <c r="A15" s="178"/>
      <c r="B15" s="200" t="s">
        <v>215</v>
      </c>
      <c r="C15" s="200"/>
      <c r="D15" s="138">
        <v>196095423.56999999</v>
      </c>
      <c r="E15" s="138">
        <v>322904454.04999995</v>
      </c>
      <c r="F15" s="201"/>
      <c r="G15" s="202">
        <v>64.667001489064873</v>
      </c>
      <c r="H15" s="203"/>
    </row>
    <row r="16" spans="1:8" ht="19" customHeight="1" x14ac:dyDescent="0.15">
      <c r="A16" s="205"/>
      <c r="B16" s="190" t="s">
        <v>69</v>
      </c>
      <c r="C16" s="186" t="s">
        <v>3</v>
      </c>
      <c r="D16" s="136">
        <v>155598426.88</v>
      </c>
      <c r="E16" s="136">
        <v>151652821.15000001</v>
      </c>
      <c r="F16" s="188"/>
      <c r="G16" s="189">
        <v>-2.5357619669528559</v>
      </c>
      <c r="H16" s="183"/>
    </row>
    <row r="17" spans="1:8" ht="19" customHeight="1" x14ac:dyDescent="0.15">
      <c r="A17" s="178"/>
      <c r="B17" s="190"/>
      <c r="C17" s="191" t="s">
        <v>4</v>
      </c>
      <c r="D17" s="137">
        <v>112018396.78999996</v>
      </c>
      <c r="E17" s="137">
        <v>115745426.57000001</v>
      </c>
      <c r="F17" s="188"/>
      <c r="G17" s="193">
        <v>3.3271586514374776</v>
      </c>
      <c r="H17" s="183"/>
    </row>
    <row r="18" spans="1:8" ht="19" customHeight="1" x14ac:dyDescent="0.15">
      <c r="A18" s="178"/>
      <c r="B18" s="190"/>
      <c r="C18" s="186" t="s">
        <v>5</v>
      </c>
      <c r="D18" s="136">
        <v>111917203.85999998</v>
      </c>
      <c r="E18" s="136">
        <v>137324184.24000001</v>
      </c>
      <c r="F18" s="188"/>
      <c r="G18" s="189">
        <v>22.701586086605818</v>
      </c>
      <c r="H18" s="183"/>
    </row>
    <row r="19" spans="1:8" ht="19" customHeight="1" x14ac:dyDescent="0.15">
      <c r="A19" s="178"/>
      <c r="B19" s="190"/>
      <c r="C19" s="191" t="s">
        <v>6</v>
      </c>
      <c r="D19" s="137">
        <v>959298101.96999991</v>
      </c>
      <c r="E19" s="137">
        <v>751157218.95999992</v>
      </c>
      <c r="F19" s="188"/>
      <c r="G19" s="193">
        <v>-21.697205757268261</v>
      </c>
      <c r="H19" s="183"/>
    </row>
    <row r="20" spans="1:8" ht="19" customHeight="1" x14ac:dyDescent="0.15">
      <c r="A20" s="178"/>
      <c r="B20" s="190"/>
      <c r="C20" s="186" t="s">
        <v>55</v>
      </c>
      <c r="D20" s="136">
        <v>201656506.78999999</v>
      </c>
      <c r="E20" s="136">
        <v>202034861.85999998</v>
      </c>
      <c r="F20" s="188"/>
      <c r="G20" s="189">
        <v>0.18762353668756263</v>
      </c>
      <c r="H20" s="183"/>
    </row>
    <row r="21" spans="1:8" ht="19" customHeight="1" x14ac:dyDescent="0.15">
      <c r="A21" s="178"/>
      <c r="B21" s="190"/>
      <c r="C21" s="191" t="s">
        <v>7</v>
      </c>
      <c r="D21" s="137">
        <v>52498472.149999999</v>
      </c>
      <c r="E21" s="137">
        <v>55272932.009999998</v>
      </c>
      <c r="F21" s="188"/>
      <c r="G21" s="193">
        <v>5.2848392465074809</v>
      </c>
      <c r="H21" s="183"/>
    </row>
    <row r="22" spans="1:8" ht="19" customHeight="1" x14ac:dyDescent="0.15">
      <c r="A22" s="178"/>
      <c r="B22" s="190"/>
      <c r="C22" s="186" t="s">
        <v>8</v>
      </c>
      <c r="D22" s="136">
        <v>243339016.44999999</v>
      </c>
      <c r="E22" s="136">
        <v>229637594.91999999</v>
      </c>
      <c r="F22" s="188"/>
      <c r="G22" s="189">
        <v>-5.6305896727478952</v>
      </c>
      <c r="H22" s="183"/>
    </row>
    <row r="23" spans="1:8" ht="19" customHeight="1" x14ac:dyDescent="0.15">
      <c r="A23" s="178"/>
      <c r="B23" s="190"/>
      <c r="C23" s="191" t="s">
        <v>9</v>
      </c>
      <c r="D23" s="137">
        <v>26077971.41</v>
      </c>
      <c r="E23" s="137">
        <v>28699408.940000001</v>
      </c>
      <c r="F23" s="194"/>
      <c r="G23" s="193">
        <v>10.05230617361123</v>
      </c>
      <c r="H23" s="183"/>
    </row>
    <row r="24" spans="1:8" s="199" customFormat="1" ht="19" customHeight="1" x14ac:dyDescent="0.15">
      <c r="A24" s="178"/>
      <c r="B24" s="200" t="s">
        <v>216</v>
      </c>
      <c r="C24" s="200"/>
      <c r="D24" s="138">
        <v>1862404096.3000002</v>
      </c>
      <c r="E24" s="138">
        <v>1671524448.6500001</v>
      </c>
      <c r="F24" s="201"/>
      <c r="G24" s="202">
        <v>-10.249099431708551</v>
      </c>
      <c r="H24" s="203"/>
    </row>
    <row r="25" spans="1:8" ht="19" customHeight="1" x14ac:dyDescent="0.15">
      <c r="A25" s="205"/>
      <c r="B25" s="190" t="s">
        <v>70</v>
      </c>
      <c r="C25" s="186" t="s">
        <v>3</v>
      </c>
      <c r="D25" s="136">
        <v>53898938.539999999</v>
      </c>
      <c r="E25" s="136">
        <v>50492403.329999998</v>
      </c>
      <c r="F25" s="188"/>
      <c r="G25" s="189">
        <v>-6.3202268955109577</v>
      </c>
      <c r="H25" s="183"/>
    </row>
    <row r="26" spans="1:8" ht="19" customHeight="1" x14ac:dyDescent="0.15">
      <c r="A26" s="178"/>
      <c r="B26" s="190"/>
      <c r="C26" s="191" t="s">
        <v>4</v>
      </c>
      <c r="D26" s="137">
        <v>29416174.730000004</v>
      </c>
      <c r="E26" s="137">
        <v>31002599.830000002</v>
      </c>
      <c r="F26" s="188"/>
      <c r="G26" s="193">
        <v>5.3930367036543556</v>
      </c>
      <c r="H26" s="183"/>
    </row>
    <row r="27" spans="1:8" ht="19" customHeight="1" x14ac:dyDescent="0.15">
      <c r="A27" s="178"/>
      <c r="B27" s="190"/>
      <c r="C27" s="186" t="s">
        <v>5</v>
      </c>
      <c r="D27" s="136">
        <v>30376705.539999999</v>
      </c>
      <c r="E27" s="136">
        <v>37078835.459999993</v>
      </c>
      <c r="F27" s="188"/>
      <c r="G27" s="189">
        <v>22.063386403685676</v>
      </c>
      <c r="H27" s="183"/>
    </row>
    <row r="28" spans="1:8" ht="19" customHeight="1" x14ac:dyDescent="0.15">
      <c r="A28" s="178"/>
      <c r="B28" s="190"/>
      <c r="C28" s="191" t="s">
        <v>6</v>
      </c>
      <c r="D28" s="137">
        <v>403136423.71999997</v>
      </c>
      <c r="E28" s="137">
        <v>467073754.21000004</v>
      </c>
      <c r="F28" s="188"/>
      <c r="G28" s="193">
        <v>15.859973628780317</v>
      </c>
      <c r="H28" s="183"/>
    </row>
    <row r="29" spans="1:8" ht="19" customHeight="1" x14ac:dyDescent="0.15">
      <c r="A29" s="178"/>
      <c r="B29" s="190"/>
      <c r="C29" s="186" t="s">
        <v>55</v>
      </c>
      <c r="D29" s="136">
        <v>77883870.060000002</v>
      </c>
      <c r="E29" s="136">
        <v>77437351.600000009</v>
      </c>
      <c r="F29" s="188"/>
      <c r="G29" s="189">
        <v>-0.57331313872308287</v>
      </c>
      <c r="H29" s="183"/>
    </row>
    <row r="30" spans="1:8" ht="19" customHeight="1" x14ac:dyDescent="0.15">
      <c r="A30" s="178"/>
      <c r="B30" s="190"/>
      <c r="C30" s="191" t="s">
        <v>7</v>
      </c>
      <c r="D30" s="137">
        <v>14765578.870000001</v>
      </c>
      <c r="E30" s="137">
        <v>14921409.98</v>
      </c>
      <c r="F30" s="188"/>
      <c r="G30" s="193">
        <v>1.0553674283411241</v>
      </c>
      <c r="H30" s="183"/>
    </row>
    <row r="31" spans="1:8" ht="19" customHeight="1" x14ac:dyDescent="0.15">
      <c r="A31" s="178"/>
      <c r="B31" s="190"/>
      <c r="C31" s="186" t="s">
        <v>8</v>
      </c>
      <c r="D31" s="136">
        <v>18892804.829999998</v>
      </c>
      <c r="E31" s="136">
        <v>19028808.369999997</v>
      </c>
      <c r="F31" s="188"/>
      <c r="G31" s="189">
        <v>0.71986950176946862</v>
      </c>
      <c r="H31" s="183"/>
    </row>
    <row r="32" spans="1:8" ht="19" customHeight="1" x14ac:dyDescent="0.15">
      <c r="A32" s="178"/>
      <c r="B32" s="190"/>
      <c r="C32" s="191" t="s">
        <v>9</v>
      </c>
      <c r="D32" s="137">
        <v>15231755.59</v>
      </c>
      <c r="E32" s="137">
        <v>15549231.23</v>
      </c>
      <c r="F32" s="194"/>
      <c r="G32" s="193">
        <v>2.0843010388666605</v>
      </c>
      <c r="H32" s="183"/>
    </row>
    <row r="33" spans="1:8" s="199" customFormat="1" ht="19" customHeight="1" x14ac:dyDescent="0.15">
      <c r="A33" s="178"/>
      <c r="B33" s="200" t="s">
        <v>217</v>
      </c>
      <c r="C33" s="200"/>
      <c r="D33" s="138">
        <v>643602251.88</v>
      </c>
      <c r="E33" s="138">
        <v>712584394.01000011</v>
      </c>
      <c r="F33" s="201"/>
      <c r="G33" s="202">
        <v>10.718132500080481</v>
      </c>
      <c r="H33" s="203"/>
    </row>
    <row r="34" spans="1:8" ht="19" customHeight="1" x14ac:dyDescent="0.15">
      <c r="A34" s="205"/>
      <c r="B34" s="190" t="s">
        <v>71</v>
      </c>
      <c r="C34" s="186" t="s">
        <v>3</v>
      </c>
      <c r="D34" s="136">
        <v>1907664.3</v>
      </c>
      <c r="E34" s="136">
        <v>1698258.55</v>
      </c>
      <c r="F34" s="188"/>
      <c r="G34" s="189">
        <v>-10.97707547391855</v>
      </c>
      <c r="H34" s="183"/>
    </row>
    <row r="35" spans="1:8" ht="19" customHeight="1" x14ac:dyDescent="0.15">
      <c r="A35" s="178"/>
      <c r="B35" s="190"/>
      <c r="C35" s="191" t="s">
        <v>4</v>
      </c>
      <c r="D35" s="137">
        <v>514913.3</v>
      </c>
      <c r="E35" s="137">
        <v>640100.78</v>
      </c>
      <c r="F35" s="188"/>
      <c r="G35" s="193">
        <v>24.312341514581203</v>
      </c>
      <c r="H35" s="183"/>
    </row>
    <row r="36" spans="1:8" ht="19" customHeight="1" x14ac:dyDescent="0.15">
      <c r="A36" s="178"/>
      <c r="B36" s="190"/>
      <c r="C36" s="186" t="s">
        <v>5</v>
      </c>
      <c r="D36" s="136">
        <v>435948.5</v>
      </c>
      <c r="E36" s="136">
        <v>598002.69000000006</v>
      </c>
      <c r="F36" s="188"/>
      <c r="G36" s="189">
        <v>37.172783023682861</v>
      </c>
      <c r="H36" s="183"/>
    </row>
    <row r="37" spans="1:8" ht="19" customHeight="1" x14ac:dyDescent="0.15">
      <c r="A37" s="178"/>
      <c r="B37" s="190"/>
      <c r="C37" s="191" t="s">
        <v>6</v>
      </c>
      <c r="D37" s="137">
        <v>547120.84</v>
      </c>
      <c r="E37" s="137">
        <v>381845.20999999996</v>
      </c>
      <c r="F37" s="188"/>
      <c r="G37" s="193">
        <v>-30.208249789936719</v>
      </c>
      <c r="H37" s="183"/>
    </row>
    <row r="38" spans="1:8" s="206" customFormat="1" ht="19" customHeight="1" x14ac:dyDescent="0.15">
      <c r="A38" s="178"/>
      <c r="B38" s="190"/>
      <c r="C38" s="186" t="s">
        <v>55</v>
      </c>
      <c r="D38" s="136">
        <v>3341611.67</v>
      </c>
      <c r="E38" s="136">
        <v>3592970.3</v>
      </c>
      <c r="F38" s="188"/>
      <c r="G38" s="189">
        <v>7.5220778122312426</v>
      </c>
      <c r="H38" s="183"/>
    </row>
    <row r="39" spans="1:8" s="206" customFormat="1" ht="19" customHeight="1" x14ac:dyDescent="0.15">
      <c r="A39" s="178"/>
      <c r="B39" s="190"/>
      <c r="C39" s="191" t="s">
        <v>7</v>
      </c>
      <c r="D39" s="137">
        <v>0</v>
      </c>
      <c r="E39" s="137">
        <v>2450</v>
      </c>
      <c r="F39" s="188"/>
      <c r="G39" s="193">
        <v>0</v>
      </c>
      <c r="H39" s="183"/>
    </row>
    <row r="40" spans="1:8" ht="19" customHeight="1" x14ac:dyDescent="0.15">
      <c r="A40" s="178"/>
      <c r="B40" s="190"/>
      <c r="C40" s="186" t="s">
        <v>8</v>
      </c>
      <c r="D40" s="136">
        <v>781163.26</v>
      </c>
      <c r="E40" s="136">
        <v>740912.8</v>
      </c>
      <c r="F40" s="188"/>
      <c r="G40" s="189">
        <v>-5.1526309621883604</v>
      </c>
      <c r="H40" s="183"/>
    </row>
    <row r="41" spans="1:8" ht="19" customHeight="1" x14ac:dyDescent="0.15">
      <c r="A41" s="178"/>
      <c r="B41" s="190"/>
      <c r="C41" s="191" t="s">
        <v>9</v>
      </c>
      <c r="D41" s="137">
        <v>788495.11</v>
      </c>
      <c r="E41" s="137">
        <v>955804.89</v>
      </c>
      <c r="F41" s="194"/>
      <c r="G41" s="193">
        <v>21.21887350702784</v>
      </c>
      <c r="H41" s="183"/>
    </row>
    <row r="42" spans="1:8" s="199" customFormat="1" ht="19" customHeight="1" x14ac:dyDescent="0.15">
      <c r="A42" s="178"/>
      <c r="B42" s="200" t="s">
        <v>218</v>
      </c>
      <c r="C42" s="200"/>
      <c r="D42" s="138">
        <v>8316916.9799999995</v>
      </c>
      <c r="E42" s="138">
        <v>8610345.2199999988</v>
      </c>
      <c r="F42" s="201"/>
      <c r="G42" s="202">
        <v>3.528089082837031</v>
      </c>
      <c r="H42" s="203"/>
    </row>
    <row r="43" spans="1:8" ht="19" customHeight="1" x14ac:dyDescent="0.15">
      <c r="A43" s="205"/>
      <c r="B43" s="214" t="s">
        <v>53</v>
      </c>
      <c r="C43" s="215"/>
      <c r="D43" s="139">
        <v>2710418688.73</v>
      </c>
      <c r="E43" s="139">
        <v>2715623641.9299998</v>
      </c>
      <c r="F43" s="216"/>
      <c r="G43" s="217">
        <v>0.19203502475990727</v>
      </c>
      <c r="H43" s="183"/>
    </row>
    <row r="44" spans="1:8" ht="10" customHeight="1" x14ac:dyDescent="0.15">
      <c r="A44" s="222"/>
      <c r="B44" s="223"/>
      <c r="C44" s="223"/>
      <c r="D44" s="223"/>
      <c r="E44" s="223"/>
      <c r="F44" s="223"/>
      <c r="G44" s="224"/>
      <c r="H44" s="225"/>
    </row>
    <row r="45" spans="1:8" ht="12" x14ac:dyDescent="0.15"/>
    <row r="46" spans="1:8" ht="12" x14ac:dyDescent="0.15"/>
    <row r="47" spans="1:8" ht="18" customHeight="1" x14ac:dyDescent="0.25">
      <c r="A47" s="147"/>
      <c r="B47" s="148" t="s">
        <v>335</v>
      </c>
      <c r="C47" s="149" t="s" vm="3">
        <v>338</v>
      </c>
      <c r="D47" s="149"/>
      <c r="E47" s="149"/>
      <c r="F47" s="149"/>
      <c r="G47" s="277" t="s">
        <v>343</v>
      </c>
      <c r="H47" s="150"/>
    </row>
    <row r="48" spans="1:8" ht="10" customHeight="1" x14ac:dyDescent="0.15">
      <c r="A48" s="157"/>
      <c r="B48" s="158"/>
      <c r="C48" s="158"/>
      <c r="D48" s="159"/>
      <c r="E48" s="159"/>
      <c r="F48" s="160"/>
      <c r="G48" s="161"/>
      <c r="H48" s="162"/>
    </row>
    <row r="49" spans="1:8" ht="52" customHeight="1" x14ac:dyDescent="0.15">
      <c r="A49" s="157"/>
      <c r="B49" s="168"/>
      <c r="C49" s="168"/>
      <c r="D49" s="169"/>
      <c r="E49" s="169"/>
      <c r="F49" s="170"/>
      <c r="G49" s="171"/>
      <c r="H49" s="172"/>
    </row>
    <row r="50" spans="1:8" ht="19" customHeight="1" x14ac:dyDescent="0.15">
      <c r="A50" s="178"/>
      <c r="B50" s="179" t="s">
        <v>67</v>
      </c>
      <c r="C50" s="179" t="s">
        <v>206</v>
      </c>
      <c r="D50" s="180"/>
      <c r="E50" s="180"/>
      <c r="F50" s="181"/>
      <c r="G50" s="182"/>
      <c r="H50" s="183"/>
    </row>
    <row r="51" spans="1:8" ht="19" customHeight="1" x14ac:dyDescent="0.15">
      <c r="A51" s="178"/>
      <c r="B51" s="190" t="s">
        <v>73</v>
      </c>
      <c r="C51" s="186" t="s">
        <v>3</v>
      </c>
      <c r="D51" s="136">
        <v>75564596.599999994</v>
      </c>
      <c r="E51" s="136">
        <v>72659821.230000004</v>
      </c>
      <c r="F51" s="188"/>
      <c r="G51" s="189">
        <v>-3.8440956488874982</v>
      </c>
      <c r="H51" s="183"/>
    </row>
    <row r="52" spans="1:8" ht="19" customHeight="1" x14ac:dyDescent="0.15">
      <c r="A52" s="178"/>
      <c r="B52" s="190"/>
      <c r="C52" s="191" t="s">
        <v>4</v>
      </c>
      <c r="D52" s="137">
        <v>32276957.840000004</v>
      </c>
      <c r="E52" s="137">
        <v>36073031.170000002</v>
      </c>
      <c r="F52" s="188"/>
      <c r="G52" s="193">
        <v>11.760939022870435</v>
      </c>
      <c r="H52" s="183"/>
    </row>
    <row r="53" spans="1:8" ht="19" customHeight="1" x14ac:dyDescent="0.15">
      <c r="A53" s="178"/>
      <c r="B53" s="190"/>
      <c r="C53" s="186" t="s">
        <v>5</v>
      </c>
      <c r="D53" s="136">
        <v>58078551.559999995</v>
      </c>
      <c r="E53" s="136">
        <v>48531966.409999996</v>
      </c>
      <c r="F53" s="188"/>
      <c r="G53" s="189">
        <v>-16.437367829563687</v>
      </c>
      <c r="H53" s="183"/>
    </row>
    <row r="54" spans="1:8" ht="19" customHeight="1" x14ac:dyDescent="0.15">
      <c r="A54" s="178"/>
      <c r="B54" s="190"/>
      <c r="C54" s="191" t="s">
        <v>6</v>
      </c>
      <c r="D54" s="137">
        <v>318323964.77000004</v>
      </c>
      <c r="E54" s="137">
        <v>345847694.58999997</v>
      </c>
      <c r="F54" s="188"/>
      <c r="G54" s="193">
        <v>8.646452314668414</v>
      </c>
      <c r="H54" s="183"/>
    </row>
    <row r="55" spans="1:8" ht="19" customHeight="1" x14ac:dyDescent="0.15">
      <c r="A55" s="178"/>
      <c r="B55" s="190"/>
      <c r="C55" s="186" t="s">
        <v>55</v>
      </c>
      <c r="D55" s="136">
        <v>102985839.52000001</v>
      </c>
      <c r="E55" s="136">
        <v>100272086.05</v>
      </c>
      <c r="F55" s="188"/>
      <c r="G55" s="189">
        <v>-2.6350743778449255</v>
      </c>
      <c r="H55" s="183"/>
    </row>
    <row r="56" spans="1:8" ht="19" customHeight="1" x14ac:dyDescent="0.15">
      <c r="A56" s="178"/>
      <c r="B56" s="190"/>
      <c r="C56" s="191" t="s">
        <v>7</v>
      </c>
      <c r="D56" s="137">
        <v>81174747.609999999</v>
      </c>
      <c r="E56" s="137">
        <v>79584091.629999995</v>
      </c>
      <c r="F56" s="188"/>
      <c r="G56" s="193">
        <v>-1.9595453350125964</v>
      </c>
      <c r="H56" s="183"/>
    </row>
    <row r="57" spans="1:8" ht="19" customHeight="1" x14ac:dyDescent="0.15">
      <c r="A57" s="178"/>
      <c r="B57" s="190"/>
      <c r="C57" s="186" t="s">
        <v>8</v>
      </c>
      <c r="D57" s="136">
        <v>90017680.75</v>
      </c>
      <c r="E57" s="136">
        <v>91679027.789999992</v>
      </c>
      <c r="F57" s="188"/>
      <c r="G57" s="189">
        <v>1.8455785865156182</v>
      </c>
      <c r="H57" s="183"/>
    </row>
    <row r="58" spans="1:8" ht="19" customHeight="1" x14ac:dyDescent="0.15">
      <c r="A58" s="178"/>
      <c r="B58" s="190"/>
      <c r="C58" s="191" t="s">
        <v>9</v>
      </c>
      <c r="D58" s="137">
        <v>18569827.43</v>
      </c>
      <c r="E58" s="137">
        <v>20937439.640000001</v>
      </c>
      <c r="F58" s="194"/>
      <c r="G58" s="193">
        <v>12.749780357005724</v>
      </c>
      <c r="H58" s="183"/>
    </row>
    <row r="59" spans="1:8" ht="19" customHeight="1" x14ac:dyDescent="0.15">
      <c r="A59" s="178"/>
      <c r="B59" s="200" t="s">
        <v>219</v>
      </c>
      <c r="C59" s="200"/>
      <c r="D59" s="138">
        <v>776992166.08000004</v>
      </c>
      <c r="E59" s="138">
        <v>795585158.50999987</v>
      </c>
      <c r="F59" s="201"/>
      <c r="G59" s="202">
        <v>2.3929446449638299</v>
      </c>
      <c r="H59" s="203"/>
    </row>
    <row r="60" spans="1:8" ht="19" customHeight="1" x14ac:dyDescent="0.15">
      <c r="A60" s="205"/>
      <c r="B60" s="190" t="s">
        <v>74</v>
      </c>
      <c r="C60" s="186" t="s">
        <v>3</v>
      </c>
      <c r="D60" s="136">
        <v>18617182.379999999</v>
      </c>
      <c r="E60" s="136">
        <v>17208228.149999999</v>
      </c>
      <c r="F60" s="188"/>
      <c r="G60" s="189">
        <v>-7.5680315164855818</v>
      </c>
      <c r="H60" s="183"/>
    </row>
    <row r="61" spans="1:8" ht="19" customHeight="1" x14ac:dyDescent="0.15">
      <c r="A61" s="178"/>
      <c r="B61" s="190"/>
      <c r="C61" s="191" t="s">
        <v>4</v>
      </c>
      <c r="D61" s="137">
        <v>12850193.290000003</v>
      </c>
      <c r="E61" s="137">
        <v>14169277.710000001</v>
      </c>
      <c r="F61" s="188"/>
      <c r="G61" s="193">
        <v>10.265093996885691</v>
      </c>
      <c r="H61" s="183"/>
    </row>
    <row r="62" spans="1:8" ht="19" customHeight="1" x14ac:dyDescent="0.15">
      <c r="A62" s="178"/>
      <c r="B62" s="190"/>
      <c r="C62" s="186" t="s">
        <v>5</v>
      </c>
      <c r="D62" s="136">
        <v>7032973.5899999999</v>
      </c>
      <c r="E62" s="136">
        <v>8512000.9700000007</v>
      </c>
      <c r="F62" s="188"/>
      <c r="G62" s="189">
        <v>21.029900952606891</v>
      </c>
      <c r="H62" s="183"/>
    </row>
    <row r="63" spans="1:8" ht="19" customHeight="1" x14ac:dyDescent="0.15">
      <c r="A63" s="178"/>
      <c r="B63" s="190"/>
      <c r="C63" s="191" t="s">
        <v>6</v>
      </c>
      <c r="D63" s="137">
        <v>66877029.390000008</v>
      </c>
      <c r="E63" s="137">
        <v>64224594.870000005</v>
      </c>
      <c r="F63" s="188"/>
      <c r="G63" s="193">
        <v>-3.9661368697046471</v>
      </c>
      <c r="H63" s="183"/>
    </row>
    <row r="64" spans="1:8" ht="19" customHeight="1" x14ac:dyDescent="0.15">
      <c r="A64" s="178"/>
      <c r="B64" s="190"/>
      <c r="C64" s="186" t="s">
        <v>55</v>
      </c>
      <c r="D64" s="136">
        <v>15347224.92</v>
      </c>
      <c r="E64" s="136">
        <v>15012541.649999999</v>
      </c>
      <c r="F64" s="188"/>
      <c r="G64" s="189">
        <v>-2.1807412854414685</v>
      </c>
      <c r="H64" s="183"/>
    </row>
    <row r="65" spans="1:8" ht="19" customHeight="1" x14ac:dyDescent="0.15">
      <c r="A65" s="178"/>
      <c r="B65" s="190"/>
      <c r="C65" s="191" t="s">
        <v>7</v>
      </c>
      <c r="D65" s="137">
        <v>2254223.34</v>
      </c>
      <c r="E65" s="137">
        <v>2238121.5099999998</v>
      </c>
      <c r="F65" s="188"/>
      <c r="G65" s="193">
        <v>-0.71429612648762997</v>
      </c>
      <c r="H65" s="183"/>
    </row>
    <row r="66" spans="1:8" ht="19" customHeight="1" x14ac:dyDescent="0.15">
      <c r="A66" s="178"/>
      <c r="B66" s="190"/>
      <c r="C66" s="186" t="s">
        <v>8</v>
      </c>
      <c r="D66" s="136">
        <v>7330356.2999999998</v>
      </c>
      <c r="E66" s="136">
        <v>10903424.26</v>
      </c>
      <c r="F66" s="188"/>
      <c r="G66" s="189">
        <v>48.743441843338502</v>
      </c>
      <c r="H66" s="183"/>
    </row>
    <row r="67" spans="1:8" ht="19" customHeight="1" x14ac:dyDescent="0.15">
      <c r="A67" s="178"/>
      <c r="B67" s="190"/>
      <c r="C67" s="191" t="s">
        <v>9</v>
      </c>
      <c r="D67" s="137">
        <v>13377676.52</v>
      </c>
      <c r="E67" s="137">
        <v>13757202.82</v>
      </c>
      <c r="F67" s="194"/>
      <c r="G67" s="193">
        <v>2.8370120882546255</v>
      </c>
      <c r="H67" s="183"/>
    </row>
    <row r="68" spans="1:8" ht="19" customHeight="1" x14ac:dyDescent="0.15">
      <c r="A68" s="178"/>
      <c r="B68" s="200" t="s">
        <v>220</v>
      </c>
      <c r="C68" s="200"/>
      <c r="D68" s="138">
        <v>143686859.73000002</v>
      </c>
      <c r="E68" s="138">
        <v>146025391.94</v>
      </c>
      <c r="F68" s="201"/>
      <c r="G68" s="202">
        <v>1.6275198820506493</v>
      </c>
      <c r="H68" s="203"/>
    </row>
    <row r="69" spans="1:8" ht="19" customHeight="1" x14ac:dyDescent="0.15">
      <c r="A69" s="205"/>
      <c r="B69" s="190" t="s">
        <v>75</v>
      </c>
      <c r="C69" s="186" t="s">
        <v>3</v>
      </c>
      <c r="D69" s="136">
        <v>10137224.34</v>
      </c>
      <c r="E69" s="136">
        <v>9940024.9299999997</v>
      </c>
      <c r="F69" s="188"/>
      <c r="G69" s="189">
        <v>-1.9452998511819475</v>
      </c>
      <c r="H69" s="183"/>
    </row>
    <row r="70" spans="1:8" ht="19" customHeight="1" x14ac:dyDescent="0.15">
      <c r="A70" s="178"/>
      <c r="B70" s="190"/>
      <c r="C70" s="191" t="s">
        <v>4</v>
      </c>
      <c r="D70" s="137">
        <v>5647500.1099999994</v>
      </c>
      <c r="E70" s="137">
        <v>7154510.54</v>
      </c>
      <c r="F70" s="188"/>
      <c r="G70" s="193">
        <v>26.684557780380473</v>
      </c>
      <c r="H70" s="183"/>
    </row>
    <row r="71" spans="1:8" ht="19" customHeight="1" x14ac:dyDescent="0.15">
      <c r="A71" s="178"/>
      <c r="B71" s="190"/>
      <c r="C71" s="186" t="s">
        <v>5</v>
      </c>
      <c r="D71" s="136">
        <v>6947530.54</v>
      </c>
      <c r="E71" s="136">
        <v>7263531.3100000005</v>
      </c>
      <c r="F71" s="188"/>
      <c r="G71" s="189">
        <v>4.5483897937640521</v>
      </c>
      <c r="H71" s="183"/>
    </row>
    <row r="72" spans="1:8" ht="19" customHeight="1" x14ac:dyDescent="0.15">
      <c r="A72" s="178"/>
      <c r="B72" s="190"/>
      <c r="C72" s="191" t="s">
        <v>6</v>
      </c>
      <c r="D72" s="137">
        <v>30061476.700000003</v>
      </c>
      <c r="E72" s="137">
        <v>36402530.590000004</v>
      </c>
      <c r="F72" s="188"/>
      <c r="G72" s="193">
        <v>21.093620760153808</v>
      </c>
      <c r="H72" s="183"/>
    </row>
    <row r="73" spans="1:8" ht="19" customHeight="1" x14ac:dyDescent="0.15">
      <c r="A73" s="178"/>
      <c r="B73" s="190"/>
      <c r="C73" s="186" t="s">
        <v>55</v>
      </c>
      <c r="D73" s="136">
        <v>31539676.520000003</v>
      </c>
      <c r="E73" s="136">
        <v>36035513.329999998</v>
      </c>
      <c r="F73" s="188"/>
      <c r="G73" s="189">
        <v>14.254543185149938</v>
      </c>
      <c r="H73" s="183"/>
    </row>
    <row r="74" spans="1:8" ht="19" customHeight="1" x14ac:dyDescent="0.15">
      <c r="A74" s="178"/>
      <c r="B74" s="190"/>
      <c r="C74" s="191" t="s">
        <v>7</v>
      </c>
      <c r="D74" s="137">
        <v>2906.5</v>
      </c>
      <c r="E74" s="137">
        <v>0</v>
      </c>
      <c r="F74" s="188"/>
      <c r="G74" s="193">
        <v>-100</v>
      </c>
      <c r="H74" s="183"/>
    </row>
    <row r="75" spans="1:8" ht="19" customHeight="1" x14ac:dyDescent="0.15">
      <c r="A75" s="178"/>
      <c r="B75" s="190"/>
      <c r="C75" s="186" t="s">
        <v>8</v>
      </c>
      <c r="D75" s="136">
        <v>8643177.9299999997</v>
      </c>
      <c r="E75" s="136">
        <v>14447264.24</v>
      </c>
      <c r="F75" s="188"/>
      <c r="G75" s="189">
        <v>67.152225223251889</v>
      </c>
      <c r="H75" s="183"/>
    </row>
    <row r="76" spans="1:8" ht="19" customHeight="1" x14ac:dyDescent="0.15">
      <c r="A76" s="178"/>
      <c r="B76" s="190"/>
      <c r="C76" s="191" t="s">
        <v>9</v>
      </c>
      <c r="D76" s="137">
        <v>12466778.060000001</v>
      </c>
      <c r="E76" s="137">
        <v>13846768.289999999</v>
      </c>
      <c r="F76" s="194"/>
      <c r="G76" s="193">
        <v>11.069341439772117</v>
      </c>
      <c r="H76" s="183"/>
    </row>
    <row r="77" spans="1:8" ht="19" customHeight="1" x14ac:dyDescent="0.15">
      <c r="A77" s="178"/>
      <c r="B77" s="200" t="s">
        <v>221</v>
      </c>
      <c r="C77" s="200"/>
      <c r="D77" s="138">
        <v>105446270.70000002</v>
      </c>
      <c r="E77" s="138">
        <v>125090143.22999999</v>
      </c>
      <c r="F77" s="201"/>
      <c r="G77" s="202">
        <v>18.629271950155342</v>
      </c>
      <c r="H77" s="203"/>
    </row>
    <row r="78" spans="1:8" ht="19" customHeight="1" x14ac:dyDescent="0.15">
      <c r="A78" s="205"/>
      <c r="B78" s="190" t="s">
        <v>76</v>
      </c>
      <c r="C78" s="186" t="s">
        <v>3</v>
      </c>
      <c r="D78" s="136">
        <v>63675927</v>
      </c>
      <c r="E78" s="136">
        <v>59154740.350000001</v>
      </c>
      <c r="F78" s="188"/>
      <c r="G78" s="189">
        <v>-7.100307546366774</v>
      </c>
      <c r="H78" s="183"/>
    </row>
    <row r="79" spans="1:8" ht="19" customHeight="1" x14ac:dyDescent="0.15">
      <c r="A79" s="178"/>
      <c r="B79" s="190"/>
      <c r="C79" s="191" t="s">
        <v>4</v>
      </c>
      <c r="D79" s="137">
        <v>59936588.060000002</v>
      </c>
      <c r="E79" s="137">
        <v>61831274.310000002</v>
      </c>
      <c r="F79" s="188"/>
      <c r="G79" s="193">
        <v>3.1611513289733959</v>
      </c>
      <c r="H79" s="183"/>
    </row>
    <row r="80" spans="1:8" ht="19" customHeight="1" x14ac:dyDescent="0.15">
      <c r="A80" s="178"/>
      <c r="B80" s="190"/>
      <c r="C80" s="186" t="s">
        <v>5</v>
      </c>
      <c r="D80" s="136">
        <v>43313613.859999992</v>
      </c>
      <c r="E80" s="136">
        <v>57404262.740000002</v>
      </c>
      <c r="F80" s="188"/>
      <c r="G80" s="189">
        <v>32.531686054976554</v>
      </c>
      <c r="H80" s="183"/>
    </row>
    <row r="81" spans="1:8" ht="19" customHeight="1" x14ac:dyDescent="0.15">
      <c r="A81" s="178"/>
      <c r="B81" s="190"/>
      <c r="C81" s="191" t="s">
        <v>6</v>
      </c>
      <c r="D81" s="137">
        <v>169113757.18000001</v>
      </c>
      <c r="E81" s="137">
        <v>201976071.28999999</v>
      </c>
      <c r="F81" s="188"/>
      <c r="G81" s="193">
        <v>19.432076170492888</v>
      </c>
      <c r="H81" s="183"/>
    </row>
    <row r="82" spans="1:8" ht="19" customHeight="1" x14ac:dyDescent="0.15">
      <c r="A82" s="178"/>
      <c r="B82" s="190"/>
      <c r="C82" s="186" t="s">
        <v>55</v>
      </c>
      <c r="D82" s="136">
        <v>93778535.870000005</v>
      </c>
      <c r="E82" s="136">
        <v>91844345.579999998</v>
      </c>
      <c r="F82" s="188"/>
      <c r="G82" s="189">
        <v>-2.0625085176007305</v>
      </c>
      <c r="H82" s="183"/>
    </row>
    <row r="83" spans="1:8" ht="19" customHeight="1" x14ac:dyDescent="0.15">
      <c r="A83" s="178"/>
      <c r="B83" s="190"/>
      <c r="C83" s="191" t="s">
        <v>7</v>
      </c>
      <c r="D83" s="137">
        <v>140909858.97</v>
      </c>
      <c r="E83" s="137">
        <v>153281331.26999998</v>
      </c>
      <c r="F83" s="188"/>
      <c r="G83" s="193">
        <v>8.7797066794551935</v>
      </c>
      <c r="H83" s="183"/>
    </row>
    <row r="84" spans="1:8" ht="19" customHeight="1" x14ac:dyDescent="0.15">
      <c r="A84" s="178"/>
      <c r="B84" s="190"/>
      <c r="C84" s="186" t="s">
        <v>8</v>
      </c>
      <c r="D84" s="136">
        <v>109402095.70999999</v>
      </c>
      <c r="E84" s="136">
        <v>130325072.38</v>
      </c>
      <c r="F84" s="188"/>
      <c r="G84" s="189">
        <v>19.124840830711364</v>
      </c>
      <c r="H84" s="183"/>
    </row>
    <row r="85" spans="1:8" ht="19" customHeight="1" x14ac:dyDescent="0.15">
      <c r="A85" s="178"/>
      <c r="B85" s="190"/>
      <c r="C85" s="191" t="s">
        <v>9</v>
      </c>
      <c r="D85" s="137">
        <v>30446742.710000001</v>
      </c>
      <c r="E85" s="137">
        <v>28741911.649999999</v>
      </c>
      <c r="F85" s="194"/>
      <c r="G85" s="193">
        <v>-5.5993873506871505</v>
      </c>
      <c r="H85" s="183"/>
    </row>
    <row r="86" spans="1:8" ht="19" customHeight="1" x14ac:dyDescent="0.15">
      <c r="A86" s="178"/>
      <c r="B86" s="200" t="s">
        <v>222</v>
      </c>
      <c r="C86" s="200"/>
      <c r="D86" s="138">
        <v>710577119.36000013</v>
      </c>
      <c r="E86" s="138">
        <v>784559009.56999993</v>
      </c>
      <c r="F86" s="201"/>
      <c r="G86" s="202">
        <v>10.411521592003064</v>
      </c>
      <c r="H86" s="203"/>
    </row>
    <row r="87" spans="1:8" ht="19" customHeight="1" x14ac:dyDescent="0.15">
      <c r="A87" s="205"/>
      <c r="B87" s="214" t="s">
        <v>53</v>
      </c>
      <c r="C87" s="215"/>
      <c r="D87" s="139">
        <v>1736702415.8700004</v>
      </c>
      <c r="E87" s="139">
        <v>1851259703.2499998</v>
      </c>
      <c r="F87" s="216"/>
      <c r="G87" s="217">
        <v>6.5962531250704783</v>
      </c>
      <c r="H87" s="183"/>
    </row>
    <row r="88" spans="1:8" ht="10" customHeight="1" x14ac:dyDescent="0.15">
      <c r="A88" s="222"/>
      <c r="B88" s="223"/>
      <c r="C88" s="223"/>
      <c r="D88" s="223"/>
      <c r="E88" s="223"/>
      <c r="F88" s="223"/>
      <c r="G88" s="224"/>
      <c r="H88" s="225"/>
    </row>
    <row r="89" spans="1:8" ht="12" x14ac:dyDescent="0.15"/>
    <row r="90" spans="1:8" ht="12" x14ac:dyDescent="0.15"/>
    <row r="91" spans="1:8" ht="18" customHeight="1" x14ac:dyDescent="0.25">
      <c r="A91" s="147"/>
      <c r="B91" s="148" t="s">
        <v>335</v>
      </c>
      <c r="C91" s="149" t="s" vm="4">
        <v>339</v>
      </c>
      <c r="D91" s="149"/>
      <c r="E91" s="149"/>
      <c r="F91" s="149"/>
      <c r="G91" s="277" t="s">
        <v>344</v>
      </c>
      <c r="H91" s="150"/>
    </row>
    <row r="92" spans="1:8" ht="10" customHeight="1" x14ac:dyDescent="0.15">
      <c r="A92" s="157"/>
      <c r="B92" s="158"/>
      <c r="C92" s="158"/>
      <c r="D92" s="159"/>
      <c r="E92" s="159"/>
      <c r="F92" s="160"/>
      <c r="G92" s="161"/>
      <c r="H92" s="162"/>
    </row>
    <row r="93" spans="1:8" ht="52" customHeight="1" x14ac:dyDescent="0.15">
      <c r="A93" s="157"/>
      <c r="B93" s="168"/>
      <c r="C93" s="168"/>
      <c r="D93" s="169"/>
      <c r="E93" s="169"/>
      <c r="F93" s="170"/>
      <c r="G93" s="171"/>
      <c r="H93" s="172"/>
    </row>
    <row r="94" spans="1:8" ht="19" customHeight="1" x14ac:dyDescent="0.15">
      <c r="A94" s="178"/>
      <c r="B94" s="179" t="s">
        <v>67</v>
      </c>
      <c r="C94" s="179" t="s">
        <v>206</v>
      </c>
      <c r="D94" s="180"/>
      <c r="E94" s="180"/>
      <c r="F94" s="181"/>
      <c r="G94" s="182"/>
      <c r="H94" s="183"/>
    </row>
    <row r="95" spans="1:8" ht="19" customHeight="1" x14ac:dyDescent="0.15">
      <c r="A95" s="178"/>
      <c r="B95" s="190" t="s">
        <v>78</v>
      </c>
      <c r="C95" s="186" t="s">
        <v>3</v>
      </c>
      <c r="D95" s="136">
        <v>97676417.439999998</v>
      </c>
      <c r="E95" s="136">
        <v>86176485.640000001</v>
      </c>
      <c r="F95" s="188"/>
      <c r="G95" s="189">
        <v>-11.773498763981692</v>
      </c>
      <c r="H95" s="183"/>
    </row>
    <row r="96" spans="1:8" ht="19" customHeight="1" x14ac:dyDescent="0.15">
      <c r="A96" s="178"/>
      <c r="B96" s="190"/>
      <c r="C96" s="191" t="s">
        <v>4</v>
      </c>
      <c r="D96" s="137">
        <v>64591860.429999992</v>
      </c>
      <c r="E96" s="137">
        <v>62488345.230000004</v>
      </c>
      <c r="F96" s="188"/>
      <c r="G96" s="193">
        <v>-3.2566258132162433</v>
      </c>
      <c r="H96" s="183"/>
    </row>
    <row r="97" spans="1:8" ht="19" customHeight="1" x14ac:dyDescent="0.15">
      <c r="A97" s="178"/>
      <c r="B97" s="190"/>
      <c r="C97" s="186" t="s">
        <v>5</v>
      </c>
      <c r="D97" s="136">
        <v>61664090.369999997</v>
      </c>
      <c r="E97" s="136">
        <v>74845663.75999999</v>
      </c>
      <c r="F97" s="188"/>
      <c r="G97" s="189">
        <v>21.376417475563571</v>
      </c>
      <c r="H97" s="183"/>
    </row>
    <row r="98" spans="1:8" ht="19" customHeight="1" x14ac:dyDescent="0.15">
      <c r="A98" s="178"/>
      <c r="B98" s="190"/>
      <c r="C98" s="191" t="s">
        <v>6</v>
      </c>
      <c r="D98" s="137">
        <v>180032108.74000001</v>
      </c>
      <c r="E98" s="137">
        <v>160197416.66</v>
      </c>
      <c r="F98" s="188"/>
      <c r="G98" s="193">
        <v>-11.017308089550299</v>
      </c>
      <c r="H98" s="183"/>
    </row>
    <row r="99" spans="1:8" ht="19" customHeight="1" x14ac:dyDescent="0.15">
      <c r="A99" s="178"/>
      <c r="B99" s="190"/>
      <c r="C99" s="186" t="s">
        <v>55</v>
      </c>
      <c r="D99" s="136">
        <v>78362576.5</v>
      </c>
      <c r="E99" s="136">
        <v>79492841.969999999</v>
      </c>
      <c r="F99" s="188"/>
      <c r="G99" s="189">
        <v>1.4423536341993539</v>
      </c>
      <c r="H99" s="183"/>
    </row>
    <row r="100" spans="1:8" ht="19" customHeight="1" x14ac:dyDescent="0.15">
      <c r="A100" s="178"/>
      <c r="B100" s="190"/>
      <c r="C100" s="191" t="s">
        <v>7</v>
      </c>
      <c r="D100" s="137">
        <v>38504359.259999998</v>
      </c>
      <c r="E100" s="137">
        <v>33022333.48</v>
      </c>
      <c r="F100" s="188"/>
      <c r="G100" s="193">
        <v>-14.237415932525241</v>
      </c>
      <c r="H100" s="183"/>
    </row>
    <row r="101" spans="1:8" ht="19" customHeight="1" x14ac:dyDescent="0.15">
      <c r="A101" s="178"/>
      <c r="B101" s="190"/>
      <c r="C101" s="186" t="s">
        <v>8</v>
      </c>
      <c r="D101" s="136">
        <v>46528255.859999999</v>
      </c>
      <c r="E101" s="136">
        <v>27727288.030000001</v>
      </c>
      <c r="F101" s="188"/>
      <c r="G101" s="189">
        <v>-40.407635064960715</v>
      </c>
      <c r="H101" s="183"/>
    </row>
    <row r="102" spans="1:8" ht="19" customHeight="1" x14ac:dyDescent="0.15">
      <c r="A102" s="178"/>
      <c r="B102" s="190"/>
      <c r="C102" s="191" t="s">
        <v>9</v>
      </c>
      <c r="D102" s="137">
        <v>3799682.7</v>
      </c>
      <c r="E102" s="137">
        <v>5469723.8700000001</v>
      </c>
      <c r="F102" s="194"/>
      <c r="G102" s="193">
        <v>43.952121844279255</v>
      </c>
      <c r="H102" s="183"/>
    </row>
    <row r="103" spans="1:8" ht="19" customHeight="1" x14ac:dyDescent="0.15">
      <c r="A103" s="178"/>
      <c r="B103" s="200" t="s">
        <v>223</v>
      </c>
      <c r="C103" s="200"/>
      <c r="D103" s="138">
        <v>571159351.30000007</v>
      </c>
      <c r="E103" s="138">
        <v>529420098.63999999</v>
      </c>
      <c r="F103" s="201"/>
      <c r="G103" s="202">
        <v>-7.3078121832372211</v>
      </c>
      <c r="H103" s="203"/>
    </row>
    <row r="104" spans="1:8" ht="19" customHeight="1" x14ac:dyDescent="0.15">
      <c r="A104" s="205"/>
      <c r="B104" s="190" t="s">
        <v>79</v>
      </c>
      <c r="C104" s="186" t="s">
        <v>3</v>
      </c>
      <c r="D104" s="136">
        <v>19937060.030000001</v>
      </c>
      <c r="E104" s="136">
        <v>18021764.5</v>
      </c>
      <c r="F104" s="188"/>
      <c r="G104" s="189">
        <v>-9.6067099518082824</v>
      </c>
      <c r="H104" s="183"/>
    </row>
    <row r="105" spans="1:8" ht="19" customHeight="1" x14ac:dyDescent="0.15">
      <c r="A105" s="178"/>
      <c r="B105" s="190"/>
      <c r="C105" s="191" t="s">
        <v>4</v>
      </c>
      <c r="D105" s="137">
        <v>12029992.289999999</v>
      </c>
      <c r="E105" s="137">
        <v>13992206.290000001</v>
      </c>
      <c r="F105" s="188"/>
      <c r="G105" s="193">
        <v>16.311016272480106</v>
      </c>
      <c r="H105" s="183"/>
    </row>
    <row r="106" spans="1:8" ht="19" customHeight="1" x14ac:dyDescent="0.15">
      <c r="A106" s="178"/>
      <c r="B106" s="190"/>
      <c r="C106" s="186" t="s">
        <v>5</v>
      </c>
      <c r="D106" s="136">
        <v>7966290.2700000005</v>
      </c>
      <c r="E106" s="136">
        <v>10082281.029999999</v>
      </c>
      <c r="F106" s="188"/>
      <c r="G106" s="189">
        <v>26.561808423784672</v>
      </c>
      <c r="H106" s="183"/>
    </row>
    <row r="107" spans="1:8" ht="19" customHeight="1" x14ac:dyDescent="0.15">
      <c r="A107" s="178"/>
      <c r="B107" s="190"/>
      <c r="C107" s="191" t="s">
        <v>6</v>
      </c>
      <c r="D107" s="137">
        <v>58910350.189999998</v>
      </c>
      <c r="E107" s="137">
        <v>57526047.93</v>
      </c>
      <c r="F107" s="188"/>
      <c r="G107" s="193">
        <v>-2.3498455798264506</v>
      </c>
      <c r="H107" s="183"/>
    </row>
    <row r="108" spans="1:8" ht="19" customHeight="1" x14ac:dyDescent="0.15">
      <c r="A108" s="178"/>
      <c r="B108" s="190"/>
      <c r="C108" s="186" t="s">
        <v>55</v>
      </c>
      <c r="D108" s="136">
        <v>42035175.43</v>
      </c>
      <c r="E108" s="136">
        <v>40377508.920000002</v>
      </c>
      <c r="F108" s="188"/>
      <c r="G108" s="189">
        <v>-3.9435222835229116</v>
      </c>
      <c r="H108" s="183"/>
    </row>
    <row r="109" spans="1:8" ht="19" customHeight="1" x14ac:dyDescent="0.15">
      <c r="A109" s="178"/>
      <c r="B109" s="190"/>
      <c r="C109" s="191" t="s">
        <v>7</v>
      </c>
      <c r="D109" s="137">
        <v>1179309.6100000001</v>
      </c>
      <c r="E109" s="137">
        <v>1143736.1000000001</v>
      </c>
      <c r="F109" s="188"/>
      <c r="G109" s="193">
        <v>-3.0164691017823557</v>
      </c>
      <c r="H109" s="183"/>
    </row>
    <row r="110" spans="1:8" ht="19" customHeight="1" x14ac:dyDescent="0.15">
      <c r="A110" s="178"/>
      <c r="B110" s="190"/>
      <c r="C110" s="186" t="s">
        <v>8</v>
      </c>
      <c r="D110" s="136">
        <v>2077611.03</v>
      </c>
      <c r="E110" s="136">
        <v>1856237.0899999999</v>
      </c>
      <c r="F110" s="188"/>
      <c r="G110" s="189">
        <v>-10.655215861074833</v>
      </c>
      <c r="H110" s="183"/>
    </row>
    <row r="111" spans="1:8" ht="19" customHeight="1" x14ac:dyDescent="0.15">
      <c r="A111" s="178"/>
      <c r="B111" s="190"/>
      <c r="C111" s="191" t="s">
        <v>9</v>
      </c>
      <c r="D111" s="137">
        <v>13274811.039999999</v>
      </c>
      <c r="E111" s="137">
        <v>12673741.369999999</v>
      </c>
      <c r="F111" s="194"/>
      <c r="G111" s="193">
        <v>-4.5278962403972569</v>
      </c>
      <c r="H111" s="183"/>
    </row>
    <row r="112" spans="1:8" ht="19" customHeight="1" x14ac:dyDescent="0.15">
      <c r="A112" s="178"/>
      <c r="B112" s="200" t="s">
        <v>224</v>
      </c>
      <c r="C112" s="200"/>
      <c r="D112" s="138">
        <v>157410599.89000002</v>
      </c>
      <c r="E112" s="138">
        <v>155673523.23000002</v>
      </c>
      <c r="F112" s="201"/>
      <c r="G112" s="202">
        <v>-1.1035322025415579</v>
      </c>
      <c r="H112" s="203"/>
    </row>
    <row r="113" spans="1:8" ht="19" customHeight="1" x14ac:dyDescent="0.15">
      <c r="A113" s="205"/>
      <c r="B113" s="190" t="s">
        <v>80</v>
      </c>
      <c r="C113" s="186" t="s">
        <v>3</v>
      </c>
      <c r="D113" s="136">
        <v>50798291.170000002</v>
      </c>
      <c r="E113" s="136">
        <v>49310203.280000001</v>
      </c>
      <c r="F113" s="188"/>
      <c r="G113" s="189">
        <v>-2.9294054105481844</v>
      </c>
      <c r="H113" s="183"/>
    </row>
    <row r="114" spans="1:8" ht="19" customHeight="1" x14ac:dyDescent="0.15">
      <c r="A114" s="178"/>
      <c r="B114" s="190"/>
      <c r="C114" s="191" t="s">
        <v>4</v>
      </c>
      <c r="D114" s="137">
        <v>36594211.230000004</v>
      </c>
      <c r="E114" s="137">
        <v>35921526.420000002</v>
      </c>
      <c r="F114" s="188"/>
      <c r="G114" s="193">
        <v>-1.8382273791121753</v>
      </c>
      <c r="H114" s="183"/>
    </row>
    <row r="115" spans="1:8" ht="19" customHeight="1" x14ac:dyDescent="0.15">
      <c r="A115" s="178"/>
      <c r="B115" s="190"/>
      <c r="C115" s="186" t="s">
        <v>5</v>
      </c>
      <c r="D115" s="136">
        <v>47398660.18</v>
      </c>
      <c r="E115" s="136">
        <v>46395163.560000002</v>
      </c>
      <c r="F115" s="188"/>
      <c r="G115" s="189">
        <v>-2.1171413204279252</v>
      </c>
      <c r="H115" s="183"/>
    </row>
    <row r="116" spans="1:8" ht="19" customHeight="1" x14ac:dyDescent="0.15">
      <c r="A116" s="178"/>
      <c r="B116" s="190"/>
      <c r="C116" s="191" t="s">
        <v>6</v>
      </c>
      <c r="D116" s="137">
        <v>265213319.68000001</v>
      </c>
      <c r="E116" s="137">
        <v>254568129.02000001</v>
      </c>
      <c r="F116" s="188"/>
      <c r="G116" s="193">
        <v>-4.013822033088017</v>
      </c>
      <c r="H116" s="183"/>
    </row>
    <row r="117" spans="1:8" ht="19" customHeight="1" x14ac:dyDescent="0.15">
      <c r="A117" s="178"/>
      <c r="B117" s="190"/>
      <c r="C117" s="186" t="s">
        <v>55</v>
      </c>
      <c r="D117" s="136">
        <v>83032632.670000002</v>
      </c>
      <c r="E117" s="136">
        <v>85990969.489999995</v>
      </c>
      <c r="F117" s="188"/>
      <c r="G117" s="189">
        <v>3.5628604379647122</v>
      </c>
      <c r="H117" s="183"/>
    </row>
    <row r="118" spans="1:8" ht="19" customHeight="1" x14ac:dyDescent="0.15">
      <c r="A118" s="178"/>
      <c r="B118" s="190"/>
      <c r="C118" s="191" t="s">
        <v>7</v>
      </c>
      <c r="D118" s="137">
        <v>9539373.3300000001</v>
      </c>
      <c r="E118" s="137">
        <v>9347560.1500000004</v>
      </c>
      <c r="F118" s="188"/>
      <c r="G118" s="193">
        <v>-2.010752419100466</v>
      </c>
      <c r="H118" s="183"/>
    </row>
    <row r="119" spans="1:8" ht="19" customHeight="1" x14ac:dyDescent="0.15">
      <c r="A119" s="178"/>
      <c r="B119" s="190"/>
      <c r="C119" s="186" t="s">
        <v>8</v>
      </c>
      <c r="D119" s="136">
        <v>31055599.049999997</v>
      </c>
      <c r="E119" s="136">
        <v>27352269.219999999</v>
      </c>
      <c r="F119" s="188"/>
      <c r="G119" s="189">
        <v>-11.924837849811173</v>
      </c>
      <c r="H119" s="183"/>
    </row>
    <row r="120" spans="1:8" ht="19" customHeight="1" x14ac:dyDescent="0.15">
      <c r="A120" s="178"/>
      <c r="B120" s="190"/>
      <c r="C120" s="191" t="s">
        <v>9</v>
      </c>
      <c r="D120" s="137">
        <v>16322356.970000001</v>
      </c>
      <c r="E120" s="137">
        <v>17380146.940000001</v>
      </c>
      <c r="F120" s="194"/>
      <c r="G120" s="193">
        <v>6.4806202434132931</v>
      </c>
      <c r="H120" s="183"/>
    </row>
    <row r="121" spans="1:8" ht="19" customHeight="1" x14ac:dyDescent="0.15">
      <c r="A121" s="178"/>
      <c r="B121" s="200" t="s">
        <v>225</v>
      </c>
      <c r="C121" s="200"/>
      <c r="D121" s="138">
        <v>539954444.27999997</v>
      </c>
      <c r="E121" s="138">
        <v>526265968.07999998</v>
      </c>
      <c r="F121" s="201"/>
      <c r="G121" s="202">
        <v>-2.5351168686559902</v>
      </c>
      <c r="H121" s="203"/>
    </row>
    <row r="122" spans="1:8" ht="19" customHeight="1" x14ac:dyDescent="0.15">
      <c r="A122" s="205"/>
      <c r="B122" s="190" t="s">
        <v>81</v>
      </c>
      <c r="C122" s="186" t="s">
        <v>3</v>
      </c>
      <c r="D122" s="136">
        <v>11453656.15</v>
      </c>
      <c r="E122" s="136">
        <v>10437727.99</v>
      </c>
      <c r="F122" s="188"/>
      <c r="G122" s="189">
        <v>-8.8699027340715144</v>
      </c>
      <c r="H122" s="183"/>
    </row>
    <row r="123" spans="1:8" ht="19" customHeight="1" x14ac:dyDescent="0.15">
      <c r="A123" s="178"/>
      <c r="B123" s="190"/>
      <c r="C123" s="191" t="s">
        <v>4</v>
      </c>
      <c r="D123" s="137">
        <v>4074928.73</v>
      </c>
      <c r="E123" s="137">
        <v>4062201.45</v>
      </c>
      <c r="F123" s="188"/>
      <c r="G123" s="193">
        <v>-0.31233135211176549</v>
      </c>
      <c r="H123" s="183"/>
    </row>
    <row r="124" spans="1:8" ht="19" customHeight="1" x14ac:dyDescent="0.15">
      <c r="A124" s="178"/>
      <c r="B124" s="190"/>
      <c r="C124" s="186" t="s">
        <v>5</v>
      </c>
      <c r="D124" s="136">
        <v>5432848.4199999999</v>
      </c>
      <c r="E124" s="136">
        <v>6321072.2300000004</v>
      </c>
      <c r="F124" s="188"/>
      <c r="G124" s="189">
        <v>16.349136609999519</v>
      </c>
      <c r="H124" s="183"/>
    </row>
    <row r="125" spans="1:8" ht="19" customHeight="1" x14ac:dyDescent="0.15">
      <c r="A125" s="178"/>
      <c r="B125" s="190"/>
      <c r="C125" s="191" t="s">
        <v>6</v>
      </c>
      <c r="D125" s="137">
        <v>25265636.759999998</v>
      </c>
      <c r="E125" s="137">
        <v>28020417.639999997</v>
      </c>
      <c r="F125" s="188"/>
      <c r="G125" s="193">
        <v>10.903271135288811</v>
      </c>
      <c r="H125" s="183"/>
    </row>
    <row r="126" spans="1:8" ht="19" customHeight="1" x14ac:dyDescent="0.15">
      <c r="A126" s="178"/>
      <c r="B126" s="190"/>
      <c r="C126" s="186" t="s">
        <v>55</v>
      </c>
      <c r="D126" s="136">
        <v>12738643.68</v>
      </c>
      <c r="E126" s="136">
        <v>12203769.390000001</v>
      </c>
      <c r="F126" s="188"/>
      <c r="G126" s="189">
        <v>-4.1988323359712592</v>
      </c>
      <c r="H126" s="183"/>
    </row>
    <row r="127" spans="1:8" ht="19" customHeight="1" x14ac:dyDescent="0.15">
      <c r="A127" s="178"/>
      <c r="B127" s="190"/>
      <c r="C127" s="191" t="s">
        <v>7</v>
      </c>
      <c r="D127" s="137">
        <v>1176903.28</v>
      </c>
      <c r="E127" s="137">
        <v>1047478.2</v>
      </c>
      <c r="F127" s="188"/>
      <c r="G127" s="193">
        <v>-10.997087203291683</v>
      </c>
      <c r="H127" s="183"/>
    </row>
    <row r="128" spans="1:8" ht="19" customHeight="1" x14ac:dyDescent="0.15">
      <c r="A128" s="178"/>
      <c r="B128" s="190"/>
      <c r="C128" s="186" t="s">
        <v>8</v>
      </c>
      <c r="D128" s="136">
        <v>5344206.3900000006</v>
      </c>
      <c r="E128" s="136">
        <v>6135938.0300000003</v>
      </c>
      <c r="F128" s="188"/>
      <c r="G128" s="189">
        <v>14.814765415525047</v>
      </c>
      <c r="H128" s="183"/>
    </row>
    <row r="129" spans="1:8" ht="19" customHeight="1" x14ac:dyDescent="0.15">
      <c r="A129" s="178"/>
      <c r="B129" s="190"/>
      <c r="C129" s="191" t="s">
        <v>9</v>
      </c>
      <c r="D129" s="137">
        <v>10244312.16</v>
      </c>
      <c r="E129" s="137">
        <v>10290440.51</v>
      </c>
      <c r="F129" s="194"/>
      <c r="G129" s="193">
        <v>0.45028254976564108</v>
      </c>
      <c r="H129" s="183"/>
    </row>
    <row r="130" spans="1:8" ht="19" customHeight="1" x14ac:dyDescent="0.15">
      <c r="A130" s="178"/>
      <c r="B130" s="200" t="s">
        <v>226</v>
      </c>
      <c r="C130" s="200"/>
      <c r="D130" s="138">
        <v>75731135.570000008</v>
      </c>
      <c r="E130" s="138">
        <v>78519045.440000013</v>
      </c>
      <c r="F130" s="201"/>
      <c r="G130" s="202">
        <v>3.6813258496871164</v>
      </c>
      <c r="H130" s="203"/>
    </row>
    <row r="131" spans="1:8" ht="19" customHeight="1" x14ac:dyDescent="0.15">
      <c r="A131" s="205"/>
      <c r="B131" s="214" t="s">
        <v>53</v>
      </c>
      <c r="C131" s="215"/>
      <c r="D131" s="139">
        <v>1344255531.04</v>
      </c>
      <c r="E131" s="139">
        <v>1289878635.3900001</v>
      </c>
      <c r="F131" s="216"/>
      <c r="G131" s="217">
        <v>-4.0451308842992448</v>
      </c>
      <c r="H131" s="183"/>
    </row>
    <row r="132" spans="1:8" ht="10" customHeight="1" x14ac:dyDescent="0.15">
      <c r="A132" s="222"/>
      <c r="B132" s="223"/>
      <c r="C132" s="223"/>
      <c r="D132" s="223"/>
      <c r="E132" s="223"/>
      <c r="F132" s="223"/>
      <c r="G132" s="224"/>
      <c r="H132" s="225"/>
    </row>
    <row r="135" spans="1:8" ht="18" customHeight="1" x14ac:dyDescent="0.25">
      <c r="A135" s="147"/>
      <c r="B135" s="148" t="s">
        <v>335</v>
      </c>
      <c r="C135" s="149" t="s" vm="5">
        <v>340</v>
      </c>
      <c r="D135" s="149"/>
      <c r="E135" s="149"/>
      <c r="F135" s="149"/>
      <c r="G135" s="277" t="s">
        <v>345</v>
      </c>
      <c r="H135" s="150"/>
    </row>
    <row r="136" spans="1:8" ht="10" customHeight="1" x14ac:dyDescent="0.15">
      <c r="A136" s="157"/>
      <c r="B136" s="158"/>
      <c r="C136" s="158"/>
      <c r="D136" s="159"/>
      <c r="E136" s="159"/>
      <c r="F136" s="160"/>
      <c r="G136" s="161"/>
      <c r="H136" s="162"/>
    </row>
    <row r="137" spans="1:8" ht="52" customHeight="1" x14ac:dyDescent="0.15">
      <c r="A137" s="157"/>
      <c r="B137" s="168"/>
      <c r="C137" s="168"/>
      <c r="D137" s="169"/>
      <c r="E137" s="169"/>
      <c r="F137" s="170"/>
      <c r="G137" s="171"/>
      <c r="H137" s="172"/>
    </row>
    <row r="138" spans="1:8" ht="19" customHeight="1" x14ac:dyDescent="0.15">
      <c r="A138" s="178"/>
      <c r="B138" s="179" t="s">
        <v>67</v>
      </c>
      <c r="C138" s="179" t="s">
        <v>206</v>
      </c>
      <c r="D138" s="180"/>
      <c r="E138" s="180"/>
      <c r="F138" s="181"/>
      <c r="G138" s="182"/>
      <c r="H138" s="183"/>
    </row>
    <row r="139" spans="1:8" ht="14.75" customHeight="1" x14ac:dyDescent="0.15">
      <c r="A139" s="178"/>
      <c r="B139" s="226" t="s">
        <v>204</v>
      </c>
      <c r="C139" s="227" t="s">
        <v>3</v>
      </c>
      <c r="D139" s="228">
        <v>15466368.58</v>
      </c>
      <c r="E139" s="228">
        <v>13783487.16</v>
      </c>
      <c r="F139" s="229"/>
      <c r="G139" s="230">
        <v>-10.880908542268815</v>
      </c>
      <c r="H139" s="183"/>
    </row>
    <row r="140" spans="1:8" ht="14.75" customHeight="1" x14ac:dyDescent="0.15">
      <c r="A140" s="178"/>
      <c r="B140" s="226"/>
      <c r="C140" s="231" t="s">
        <v>4</v>
      </c>
      <c r="D140" s="232">
        <v>4009228.08</v>
      </c>
      <c r="E140" s="232">
        <v>3418668.7600000002</v>
      </c>
      <c r="F140" s="229"/>
      <c r="G140" s="233">
        <v>-14.730000594029558</v>
      </c>
      <c r="H140" s="183"/>
    </row>
    <row r="141" spans="1:8" ht="14.75" customHeight="1" x14ac:dyDescent="0.15">
      <c r="A141" s="178"/>
      <c r="B141" s="226"/>
      <c r="C141" s="227" t="s">
        <v>5</v>
      </c>
      <c r="D141" s="228">
        <v>3352559.2</v>
      </c>
      <c r="E141" s="228">
        <v>3837804.8699999996</v>
      </c>
      <c r="F141" s="229"/>
      <c r="G141" s="230">
        <v>14.47388818667242</v>
      </c>
      <c r="H141" s="183"/>
    </row>
    <row r="142" spans="1:8" ht="14.75" customHeight="1" x14ac:dyDescent="0.15">
      <c r="A142" s="178"/>
      <c r="B142" s="226"/>
      <c r="C142" s="231" t="s">
        <v>6</v>
      </c>
      <c r="D142" s="232">
        <v>37425573.660000004</v>
      </c>
      <c r="E142" s="232">
        <v>17931056.41</v>
      </c>
      <c r="F142" s="229"/>
      <c r="G142" s="233">
        <v>-52.08876002035877</v>
      </c>
      <c r="H142" s="183"/>
    </row>
    <row r="143" spans="1:8" ht="14.75" customHeight="1" x14ac:dyDescent="0.15">
      <c r="A143" s="178"/>
      <c r="B143" s="226"/>
      <c r="C143" s="227" t="s">
        <v>55</v>
      </c>
      <c r="D143" s="228">
        <v>19278867.870000001</v>
      </c>
      <c r="E143" s="228">
        <v>18654881.060000002</v>
      </c>
      <c r="F143" s="229"/>
      <c r="G143" s="230">
        <v>-3.2366361666443568</v>
      </c>
      <c r="H143" s="183"/>
    </row>
    <row r="144" spans="1:8" ht="14.75" customHeight="1" x14ac:dyDescent="0.15">
      <c r="A144" s="178"/>
      <c r="B144" s="226"/>
      <c r="C144" s="231" t="s">
        <v>7</v>
      </c>
      <c r="D144" s="232">
        <v>5138113.5</v>
      </c>
      <c r="E144" s="232">
        <v>4577485.7600000007</v>
      </c>
      <c r="F144" s="229"/>
      <c r="G144" s="233">
        <v>-10.911159124842207</v>
      </c>
      <c r="H144" s="183"/>
    </row>
    <row r="145" spans="1:8" ht="14.75" customHeight="1" x14ac:dyDescent="0.15">
      <c r="A145" s="178"/>
      <c r="B145" s="226"/>
      <c r="C145" s="227" t="s">
        <v>8</v>
      </c>
      <c r="D145" s="228">
        <v>1096364.67</v>
      </c>
      <c r="E145" s="228">
        <v>1324885.6100000001</v>
      </c>
      <c r="F145" s="229"/>
      <c r="G145" s="230">
        <v>20.84351550656956</v>
      </c>
      <c r="H145" s="183"/>
    </row>
    <row r="146" spans="1:8" ht="14.75" customHeight="1" x14ac:dyDescent="0.15">
      <c r="A146" s="178"/>
      <c r="B146" s="226"/>
      <c r="C146" s="231" t="s">
        <v>9</v>
      </c>
      <c r="D146" s="232">
        <v>3196341.95</v>
      </c>
      <c r="E146" s="232">
        <v>3061312.49</v>
      </c>
      <c r="F146" s="234"/>
      <c r="G146" s="233">
        <v>-4.2244998223672514</v>
      </c>
      <c r="H146" s="183"/>
    </row>
    <row r="147" spans="1:8" ht="15" customHeight="1" x14ac:dyDescent="0.15">
      <c r="A147" s="178"/>
      <c r="B147" s="200" t="s">
        <v>341</v>
      </c>
      <c r="C147" s="200"/>
      <c r="D147" s="235">
        <v>88963417.510000005</v>
      </c>
      <c r="E147" s="235">
        <v>66589582.120000005</v>
      </c>
      <c r="F147" s="236"/>
      <c r="G147" s="237">
        <v>-25.149478309424268</v>
      </c>
      <c r="H147" s="203"/>
    </row>
    <row r="148" spans="1:8" ht="14.75" customHeight="1" x14ac:dyDescent="0.15">
      <c r="A148" s="178"/>
      <c r="B148" s="226" t="s">
        <v>84</v>
      </c>
      <c r="C148" s="227" t="s">
        <v>3</v>
      </c>
      <c r="D148" s="228">
        <v>2825191.58</v>
      </c>
      <c r="E148" s="228">
        <v>2738497.36</v>
      </c>
      <c r="F148" s="229"/>
      <c r="G148" s="230">
        <v>-3.0686138460033283</v>
      </c>
      <c r="H148" s="183"/>
    </row>
    <row r="149" spans="1:8" ht="14.75" customHeight="1" x14ac:dyDescent="0.15">
      <c r="A149" s="178"/>
      <c r="B149" s="226"/>
      <c r="C149" s="231" t="s">
        <v>4</v>
      </c>
      <c r="D149" s="232">
        <v>1208791.8499999999</v>
      </c>
      <c r="E149" s="232">
        <v>730388.49</v>
      </c>
      <c r="F149" s="229"/>
      <c r="G149" s="233">
        <v>-39.576984242572443</v>
      </c>
      <c r="H149" s="183"/>
    </row>
    <row r="150" spans="1:8" ht="14.75" customHeight="1" x14ac:dyDescent="0.15">
      <c r="A150" s="178"/>
      <c r="B150" s="226"/>
      <c r="C150" s="227" t="s">
        <v>5</v>
      </c>
      <c r="D150" s="228">
        <v>390941.45999999996</v>
      </c>
      <c r="E150" s="228">
        <v>418820.95999999996</v>
      </c>
      <c r="F150" s="229"/>
      <c r="G150" s="230">
        <v>7.1313746052925673</v>
      </c>
      <c r="H150" s="183"/>
    </row>
    <row r="151" spans="1:8" ht="14.75" customHeight="1" x14ac:dyDescent="0.15">
      <c r="A151" s="178"/>
      <c r="B151" s="226"/>
      <c r="C151" s="231" t="s">
        <v>6</v>
      </c>
      <c r="D151" s="232">
        <v>4862374.3499999996</v>
      </c>
      <c r="E151" s="232">
        <v>4830577.3</v>
      </c>
      <c r="F151" s="229"/>
      <c r="G151" s="233">
        <v>-0.65394080568888768</v>
      </c>
      <c r="H151" s="183"/>
    </row>
    <row r="152" spans="1:8" ht="14.75" customHeight="1" x14ac:dyDescent="0.15">
      <c r="A152" s="178"/>
      <c r="B152" s="226"/>
      <c r="C152" s="227" t="s">
        <v>55</v>
      </c>
      <c r="D152" s="228">
        <v>15110078.040000001</v>
      </c>
      <c r="E152" s="228">
        <v>14844009.09</v>
      </c>
      <c r="F152" s="229"/>
      <c r="G152" s="230">
        <v>-1.7608707863430804</v>
      </c>
      <c r="H152" s="183"/>
    </row>
    <row r="153" spans="1:8" ht="14.75" customHeight="1" x14ac:dyDescent="0.15">
      <c r="A153" s="178"/>
      <c r="B153" s="226"/>
      <c r="C153" s="231" t="s">
        <v>7</v>
      </c>
      <c r="D153" s="232">
        <v>994958</v>
      </c>
      <c r="E153" s="232">
        <v>797009.61</v>
      </c>
      <c r="F153" s="229"/>
      <c r="G153" s="233">
        <v>-19.895150348054894</v>
      </c>
      <c r="H153" s="183"/>
    </row>
    <row r="154" spans="1:8" ht="14.75" customHeight="1" x14ac:dyDescent="0.15">
      <c r="A154" s="178"/>
      <c r="B154" s="226"/>
      <c r="C154" s="227" t="s">
        <v>8</v>
      </c>
      <c r="D154" s="228">
        <v>197720.73</v>
      </c>
      <c r="E154" s="228">
        <v>276098.7</v>
      </c>
      <c r="F154" s="229"/>
      <c r="G154" s="230">
        <v>39.64074480202455</v>
      </c>
      <c r="H154" s="183"/>
    </row>
    <row r="155" spans="1:8" ht="14.75" customHeight="1" x14ac:dyDescent="0.15">
      <c r="A155" s="178"/>
      <c r="B155" s="226"/>
      <c r="C155" s="231" t="s">
        <v>9</v>
      </c>
      <c r="D155" s="232">
        <v>246097.73</v>
      </c>
      <c r="E155" s="232">
        <v>216722.06</v>
      </c>
      <c r="F155" s="234"/>
      <c r="G155" s="233">
        <v>-11.936587143652243</v>
      </c>
      <c r="H155" s="183"/>
    </row>
    <row r="156" spans="1:8" ht="15" customHeight="1" x14ac:dyDescent="0.15">
      <c r="A156" s="178"/>
      <c r="B156" s="200" t="s">
        <v>227</v>
      </c>
      <c r="C156" s="200"/>
      <c r="D156" s="235">
        <v>25836153.740000002</v>
      </c>
      <c r="E156" s="235">
        <v>24852123.569999997</v>
      </c>
      <c r="F156" s="236"/>
      <c r="G156" s="237">
        <v>-3.8087332189718013</v>
      </c>
      <c r="H156" s="203"/>
    </row>
    <row r="157" spans="1:8" ht="14.75" customHeight="1" x14ac:dyDescent="0.15">
      <c r="A157" s="178"/>
      <c r="B157" s="226" t="s">
        <v>85</v>
      </c>
      <c r="C157" s="227" t="s">
        <v>3</v>
      </c>
      <c r="D157" s="228">
        <v>7747997.0999999996</v>
      </c>
      <c r="E157" s="228">
        <v>6721454.7699999996</v>
      </c>
      <c r="F157" s="229"/>
      <c r="G157" s="230">
        <v>-13.249131572338872</v>
      </c>
      <c r="H157" s="183"/>
    </row>
    <row r="158" spans="1:8" ht="14.75" customHeight="1" x14ac:dyDescent="0.15">
      <c r="A158" s="178"/>
      <c r="B158" s="226"/>
      <c r="C158" s="231" t="s">
        <v>4</v>
      </c>
      <c r="D158" s="232">
        <v>3517902.28</v>
      </c>
      <c r="E158" s="232">
        <v>2999675.04</v>
      </c>
      <c r="F158" s="229"/>
      <c r="G158" s="233">
        <v>-14.731143697374099</v>
      </c>
      <c r="H158" s="183"/>
    </row>
    <row r="159" spans="1:8" ht="14.75" customHeight="1" x14ac:dyDescent="0.15">
      <c r="A159" s="178"/>
      <c r="B159" s="226"/>
      <c r="C159" s="227" t="s">
        <v>5</v>
      </c>
      <c r="D159" s="228">
        <v>2772776.5500000003</v>
      </c>
      <c r="E159" s="228">
        <v>2519239.06</v>
      </c>
      <c r="F159" s="229"/>
      <c r="G159" s="230">
        <v>-9.1438125441446125</v>
      </c>
      <c r="H159" s="183"/>
    </row>
    <row r="160" spans="1:8" ht="14.75" customHeight="1" x14ac:dyDescent="0.15">
      <c r="A160" s="178"/>
      <c r="B160" s="226"/>
      <c r="C160" s="231" t="s">
        <v>6</v>
      </c>
      <c r="D160" s="232">
        <v>52353423.079999998</v>
      </c>
      <c r="E160" s="232">
        <v>48081486.850000001</v>
      </c>
      <c r="F160" s="229"/>
      <c r="G160" s="233">
        <v>-8.1598030819726031</v>
      </c>
      <c r="H160" s="183"/>
    </row>
    <row r="161" spans="1:8" ht="14.75" customHeight="1" x14ac:dyDescent="0.15">
      <c r="A161" s="178"/>
      <c r="B161" s="226"/>
      <c r="C161" s="227" t="s">
        <v>55</v>
      </c>
      <c r="D161" s="228">
        <v>8082609.4500000002</v>
      </c>
      <c r="E161" s="228">
        <v>7524713.0700000003</v>
      </c>
      <c r="F161" s="229"/>
      <c r="G161" s="230">
        <v>-6.9024290169061659</v>
      </c>
      <c r="H161" s="183"/>
    </row>
    <row r="162" spans="1:8" ht="14.75" customHeight="1" x14ac:dyDescent="0.15">
      <c r="A162" s="178"/>
      <c r="B162" s="226"/>
      <c r="C162" s="231" t="s">
        <v>7</v>
      </c>
      <c r="D162" s="232">
        <v>2569821.64</v>
      </c>
      <c r="E162" s="232">
        <v>2554317.14</v>
      </c>
      <c r="F162" s="229"/>
      <c r="G162" s="233">
        <v>-0.60332980930147351</v>
      </c>
      <c r="H162" s="183"/>
    </row>
    <row r="163" spans="1:8" ht="14.75" customHeight="1" x14ac:dyDescent="0.15">
      <c r="A163" s="178"/>
      <c r="B163" s="226"/>
      <c r="C163" s="227" t="s">
        <v>8</v>
      </c>
      <c r="D163" s="228">
        <v>573066.77</v>
      </c>
      <c r="E163" s="228">
        <v>573507.64</v>
      </c>
      <c r="F163" s="229"/>
      <c r="G163" s="230">
        <v>7.6931698552333672E-2</v>
      </c>
      <c r="H163" s="183"/>
    </row>
    <row r="164" spans="1:8" ht="14.75" customHeight="1" x14ac:dyDescent="0.15">
      <c r="A164" s="178"/>
      <c r="B164" s="226"/>
      <c r="C164" s="231" t="s">
        <v>9</v>
      </c>
      <c r="D164" s="232">
        <v>5800</v>
      </c>
      <c r="E164" s="232">
        <v>10500</v>
      </c>
      <c r="F164" s="234"/>
      <c r="G164" s="233">
        <v>81.034482758620683</v>
      </c>
      <c r="H164" s="183"/>
    </row>
    <row r="165" spans="1:8" ht="15" customHeight="1" x14ac:dyDescent="0.15">
      <c r="A165" s="178"/>
      <c r="B165" s="200" t="s">
        <v>228</v>
      </c>
      <c r="C165" s="200"/>
      <c r="D165" s="235">
        <v>77623396.86999999</v>
      </c>
      <c r="E165" s="235">
        <v>70984893.569999993</v>
      </c>
      <c r="F165" s="236"/>
      <c r="G165" s="237">
        <v>-8.5521937555990366</v>
      </c>
      <c r="H165" s="203"/>
    </row>
    <row r="166" spans="1:8" ht="14.75" customHeight="1" x14ac:dyDescent="0.15">
      <c r="A166" s="178"/>
      <c r="B166" s="226" t="s">
        <v>86</v>
      </c>
      <c r="C166" s="227" t="s">
        <v>3</v>
      </c>
      <c r="D166" s="228">
        <v>49048692.859999999</v>
      </c>
      <c r="E166" s="228">
        <v>42129733.810000002</v>
      </c>
      <c r="F166" s="229"/>
      <c r="G166" s="230">
        <v>-14.106306705764466</v>
      </c>
      <c r="H166" s="183"/>
    </row>
    <row r="167" spans="1:8" ht="14.75" customHeight="1" x14ac:dyDescent="0.15">
      <c r="A167" s="178"/>
      <c r="B167" s="226"/>
      <c r="C167" s="231" t="s">
        <v>4</v>
      </c>
      <c r="D167" s="232">
        <v>27814833.110000003</v>
      </c>
      <c r="E167" s="232">
        <v>25845586.800000001</v>
      </c>
      <c r="F167" s="229"/>
      <c r="G167" s="233">
        <v>-7.0798422633426412</v>
      </c>
      <c r="H167" s="183"/>
    </row>
    <row r="168" spans="1:8" ht="14.75" customHeight="1" x14ac:dyDescent="0.15">
      <c r="A168" s="178"/>
      <c r="B168" s="226"/>
      <c r="C168" s="227" t="s">
        <v>5</v>
      </c>
      <c r="D168" s="228">
        <v>15356628.699999999</v>
      </c>
      <c r="E168" s="228">
        <v>19505217.109999999</v>
      </c>
      <c r="F168" s="229"/>
      <c r="G168" s="230">
        <v>27.014968526262539</v>
      </c>
      <c r="H168" s="183"/>
    </row>
    <row r="169" spans="1:8" ht="14.75" customHeight="1" x14ac:dyDescent="0.15">
      <c r="A169" s="178"/>
      <c r="B169" s="226"/>
      <c r="C169" s="231" t="s">
        <v>6</v>
      </c>
      <c r="D169" s="232">
        <v>153411582.37</v>
      </c>
      <c r="E169" s="232">
        <v>149761923.52999997</v>
      </c>
      <c r="F169" s="229"/>
      <c r="G169" s="233">
        <v>-2.3789982370416727</v>
      </c>
      <c r="H169" s="183"/>
    </row>
    <row r="170" spans="1:8" ht="14.75" customHeight="1" x14ac:dyDescent="0.15">
      <c r="A170" s="178"/>
      <c r="B170" s="226"/>
      <c r="C170" s="227" t="s">
        <v>55</v>
      </c>
      <c r="D170" s="228">
        <v>55950702.18</v>
      </c>
      <c r="E170" s="228">
        <v>66489449.489999995</v>
      </c>
      <c r="F170" s="229"/>
      <c r="G170" s="230">
        <v>18.835773099139317</v>
      </c>
      <c r="H170" s="183"/>
    </row>
    <row r="171" spans="1:8" ht="14.75" customHeight="1" x14ac:dyDescent="0.15">
      <c r="A171" s="178"/>
      <c r="B171" s="226"/>
      <c r="C171" s="231" t="s">
        <v>7</v>
      </c>
      <c r="D171" s="232">
        <v>9643064</v>
      </c>
      <c r="E171" s="232">
        <v>9111558.7699999996</v>
      </c>
      <c r="F171" s="229"/>
      <c r="G171" s="233">
        <v>-5.5117878508324791</v>
      </c>
      <c r="H171" s="183"/>
    </row>
    <row r="172" spans="1:8" ht="14.75" customHeight="1" x14ac:dyDescent="0.15">
      <c r="A172" s="178"/>
      <c r="B172" s="226"/>
      <c r="C172" s="227" t="s">
        <v>8</v>
      </c>
      <c r="D172" s="228">
        <v>12129998.289999999</v>
      </c>
      <c r="E172" s="228">
        <v>8635008.0500000007</v>
      </c>
      <c r="F172" s="229"/>
      <c r="G172" s="230">
        <v>-28.81278427616331</v>
      </c>
      <c r="H172" s="183"/>
    </row>
    <row r="173" spans="1:8" ht="14.75" customHeight="1" x14ac:dyDescent="0.15">
      <c r="A173" s="178"/>
      <c r="B173" s="226"/>
      <c r="C173" s="231" t="s">
        <v>9</v>
      </c>
      <c r="D173" s="232">
        <v>1903588.32</v>
      </c>
      <c r="E173" s="232">
        <v>1528478.94</v>
      </c>
      <c r="F173" s="234"/>
      <c r="G173" s="233">
        <v>-19.70538356738815</v>
      </c>
      <c r="H173" s="183"/>
    </row>
    <row r="174" spans="1:8" ht="15" customHeight="1" x14ac:dyDescent="0.15">
      <c r="A174" s="178"/>
      <c r="B174" s="200" t="s">
        <v>229</v>
      </c>
      <c r="C174" s="200"/>
      <c r="D174" s="235">
        <v>325259089.83000004</v>
      </c>
      <c r="E174" s="235">
        <v>323006956.49999994</v>
      </c>
      <c r="F174" s="236"/>
      <c r="G174" s="237">
        <v>-0.6924121109658159</v>
      </c>
      <c r="H174" s="203"/>
    </row>
    <row r="175" spans="1:8" ht="14.75" customHeight="1" x14ac:dyDescent="0.15">
      <c r="A175" s="178"/>
      <c r="B175" s="226" t="s">
        <v>87</v>
      </c>
      <c r="C175" s="227" t="s">
        <v>3</v>
      </c>
      <c r="D175" s="228">
        <v>1110041.78</v>
      </c>
      <c r="E175" s="228">
        <v>1096311.3600000001</v>
      </c>
      <c r="F175" s="229"/>
      <c r="G175" s="230">
        <v>-1.2369282172424108</v>
      </c>
      <c r="H175" s="183"/>
    </row>
    <row r="176" spans="1:8" ht="14.75" customHeight="1" x14ac:dyDescent="0.15">
      <c r="A176" s="178"/>
      <c r="B176" s="226"/>
      <c r="C176" s="231" t="s">
        <v>4</v>
      </c>
      <c r="D176" s="232">
        <v>312996.78000000003</v>
      </c>
      <c r="E176" s="232">
        <v>505804.2</v>
      </c>
      <c r="F176" s="229"/>
      <c r="G176" s="233">
        <v>61.600448413558752</v>
      </c>
      <c r="H176" s="183"/>
    </row>
    <row r="177" spans="1:8" ht="14.75" customHeight="1" x14ac:dyDescent="0.15">
      <c r="A177" s="178"/>
      <c r="B177" s="226"/>
      <c r="C177" s="227" t="s">
        <v>5</v>
      </c>
      <c r="D177" s="228">
        <v>135120.40000000002</v>
      </c>
      <c r="E177" s="228">
        <v>234043.29</v>
      </c>
      <c r="F177" s="229"/>
      <c r="G177" s="230">
        <v>73.210921518882401</v>
      </c>
      <c r="H177" s="183"/>
    </row>
    <row r="178" spans="1:8" ht="14.75" customHeight="1" x14ac:dyDescent="0.15">
      <c r="A178" s="178"/>
      <c r="B178" s="226"/>
      <c r="C178" s="231" t="s">
        <v>6</v>
      </c>
      <c r="D178" s="232">
        <v>2626495.9499999997</v>
      </c>
      <c r="E178" s="232">
        <v>999885.23</v>
      </c>
      <c r="F178" s="229"/>
      <c r="G178" s="233">
        <v>-61.930829171847755</v>
      </c>
      <c r="H178" s="183"/>
    </row>
    <row r="179" spans="1:8" ht="14.75" customHeight="1" x14ac:dyDescent="0.15">
      <c r="A179" s="178"/>
      <c r="B179" s="226"/>
      <c r="C179" s="227" t="s">
        <v>55</v>
      </c>
      <c r="D179" s="228">
        <v>2360773.2800000003</v>
      </c>
      <c r="E179" s="228">
        <v>1922118.53</v>
      </c>
      <c r="F179" s="229"/>
      <c r="G179" s="230">
        <v>-18.580977416010068</v>
      </c>
      <c r="H179" s="183"/>
    </row>
    <row r="180" spans="1:8" ht="14.75" customHeight="1" x14ac:dyDescent="0.15">
      <c r="A180" s="178"/>
      <c r="B180" s="226"/>
      <c r="C180" s="231" t="s">
        <v>7</v>
      </c>
      <c r="D180" s="232">
        <v>8379</v>
      </c>
      <c r="E180" s="232">
        <v>8888.5</v>
      </c>
      <c r="F180" s="229"/>
      <c r="G180" s="233">
        <v>6.0806778851891634</v>
      </c>
      <c r="H180" s="183"/>
    </row>
    <row r="181" spans="1:8" ht="14.75" customHeight="1" x14ac:dyDescent="0.15">
      <c r="A181" s="178"/>
      <c r="B181" s="226"/>
      <c r="C181" s="227" t="s">
        <v>8</v>
      </c>
      <c r="D181" s="228">
        <v>49604</v>
      </c>
      <c r="E181" s="228">
        <v>9403</v>
      </c>
      <c r="F181" s="229"/>
      <c r="G181" s="230">
        <v>-81.043867430045964</v>
      </c>
      <c r="H181" s="183"/>
    </row>
    <row r="182" spans="1:8" ht="14.75" customHeight="1" x14ac:dyDescent="0.15">
      <c r="A182" s="178"/>
      <c r="B182" s="226"/>
      <c r="C182" s="231" t="s">
        <v>9</v>
      </c>
      <c r="D182" s="232">
        <v>223463.74</v>
      </c>
      <c r="E182" s="232">
        <v>107167.81</v>
      </c>
      <c r="F182" s="234"/>
      <c r="G182" s="233">
        <v>-52.042416366968524</v>
      </c>
      <c r="H182" s="183"/>
    </row>
    <row r="183" spans="1:8" ht="15" customHeight="1" x14ac:dyDescent="0.15">
      <c r="A183" s="178"/>
      <c r="B183" s="200" t="s">
        <v>230</v>
      </c>
      <c r="C183" s="200"/>
      <c r="D183" s="235">
        <v>6826874.9299999997</v>
      </c>
      <c r="E183" s="235">
        <v>4883621.92</v>
      </c>
      <c r="F183" s="236"/>
      <c r="G183" s="237">
        <v>-28.464751880257456</v>
      </c>
      <c r="H183" s="203"/>
    </row>
    <row r="184" spans="1:8" ht="14.75" customHeight="1" x14ac:dyDescent="0.15">
      <c r="A184" s="178"/>
      <c r="B184" s="226" t="s">
        <v>88</v>
      </c>
      <c r="C184" s="227" t="s">
        <v>3</v>
      </c>
      <c r="D184" s="228">
        <v>31790316.23</v>
      </c>
      <c r="E184" s="228">
        <v>28857851.57</v>
      </c>
      <c r="F184" s="229"/>
      <c r="G184" s="230">
        <v>-9.2243960040657971</v>
      </c>
      <c r="H184" s="183"/>
    </row>
    <row r="185" spans="1:8" ht="14.75" customHeight="1" x14ac:dyDescent="0.15">
      <c r="A185" s="178"/>
      <c r="B185" s="226"/>
      <c r="C185" s="231" t="s">
        <v>4</v>
      </c>
      <c r="D185" s="232">
        <v>12715483.51</v>
      </c>
      <c r="E185" s="232">
        <v>14712306.729999999</v>
      </c>
      <c r="F185" s="229"/>
      <c r="G185" s="233">
        <v>15.703871727957585</v>
      </c>
      <c r="H185" s="183"/>
    </row>
    <row r="186" spans="1:8" ht="14.75" customHeight="1" x14ac:dyDescent="0.15">
      <c r="A186" s="178"/>
      <c r="B186" s="226"/>
      <c r="C186" s="227" t="s">
        <v>5</v>
      </c>
      <c r="D186" s="228">
        <v>12564433.68</v>
      </c>
      <c r="E186" s="228">
        <v>21331425.949999999</v>
      </c>
      <c r="F186" s="229"/>
      <c r="G186" s="230">
        <v>69.776262848641181</v>
      </c>
      <c r="H186" s="183"/>
    </row>
    <row r="187" spans="1:8" ht="14.75" customHeight="1" x14ac:dyDescent="0.15">
      <c r="A187" s="178"/>
      <c r="B187" s="226"/>
      <c r="C187" s="231" t="s">
        <v>6</v>
      </c>
      <c r="D187" s="232">
        <v>28295025.300000004</v>
      </c>
      <c r="E187" s="232">
        <v>22808451.289999999</v>
      </c>
      <c r="F187" s="229"/>
      <c r="G187" s="233">
        <v>-19.390595879764081</v>
      </c>
      <c r="H187" s="183"/>
    </row>
    <row r="188" spans="1:8" ht="14.75" customHeight="1" x14ac:dyDescent="0.15">
      <c r="A188" s="178"/>
      <c r="B188" s="226"/>
      <c r="C188" s="227" t="s">
        <v>55</v>
      </c>
      <c r="D188" s="228">
        <v>90544674.440000013</v>
      </c>
      <c r="E188" s="228">
        <v>90503091.550000012</v>
      </c>
      <c r="F188" s="229"/>
      <c r="G188" s="230">
        <v>-4.5925274188882037E-2</v>
      </c>
      <c r="H188" s="183"/>
    </row>
    <row r="189" spans="1:8" ht="14.75" customHeight="1" x14ac:dyDescent="0.15">
      <c r="A189" s="178"/>
      <c r="B189" s="226"/>
      <c r="C189" s="231" t="s">
        <v>7</v>
      </c>
      <c r="D189" s="232">
        <v>8416538.959999999</v>
      </c>
      <c r="E189" s="232">
        <v>9349787.620000001</v>
      </c>
      <c r="F189" s="229"/>
      <c r="G189" s="233">
        <v>11.088271134195548</v>
      </c>
      <c r="H189" s="183"/>
    </row>
    <row r="190" spans="1:8" ht="14.75" customHeight="1" x14ac:dyDescent="0.15">
      <c r="A190" s="178"/>
      <c r="B190" s="226"/>
      <c r="C190" s="227" t="s">
        <v>8</v>
      </c>
      <c r="D190" s="228">
        <v>1999670.13</v>
      </c>
      <c r="E190" s="228">
        <v>1401297.89</v>
      </c>
      <c r="F190" s="229"/>
      <c r="G190" s="230">
        <v>-29.923547440297067</v>
      </c>
      <c r="H190" s="183"/>
    </row>
    <row r="191" spans="1:8" ht="14.75" customHeight="1" x14ac:dyDescent="0.15">
      <c r="A191" s="178"/>
      <c r="B191" s="226"/>
      <c r="C191" s="231" t="s">
        <v>9</v>
      </c>
      <c r="D191" s="232">
        <v>1874613.24</v>
      </c>
      <c r="E191" s="232">
        <v>2032369.23</v>
      </c>
      <c r="F191" s="234"/>
      <c r="G191" s="233">
        <v>8.4153886590494782</v>
      </c>
      <c r="H191" s="183"/>
    </row>
    <row r="192" spans="1:8" ht="15" customHeight="1" x14ac:dyDescent="0.15">
      <c r="A192" s="178"/>
      <c r="B192" s="200" t="s">
        <v>231</v>
      </c>
      <c r="C192" s="200"/>
      <c r="D192" s="235">
        <v>188200755.49000004</v>
      </c>
      <c r="E192" s="235">
        <v>190996581.82999998</v>
      </c>
      <c r="F192" s="236"/>
      <c r="G192" s="237">
        <v>1.485555322411285</v>
      </c>
      <c r="H192" s="203"/>
    </row>
    <row r="193" spans="1:8" ht="15" customHeight="1" x14ac:dyDescent="0.15">
      <c r="A193" s="205"/>
      <c r="B193" s="214" t="s">
        <v>53</v>
      </c>
      <c r="C193" s="215"/>
      <c r="D193" s="238">
        <v>712709688.37000012</v>
      </c>
      <c r="E193" s="238">
        <v>681313759.50999999</v>
      </c>
      <c r="F193" s="239"/>
      <c r="G193" s="240">
        <v>-4.4051497225755503</v>
      </c>
      <c r="H193" s="183"/>
    </row>
    <row r="194" spans="1:8" ht="10" customHeight="1" x14ac:dyDescent="0.15">
      <c r="A194" s="222"/>
      <c r="B194" s="223"/>
      <c r="C194" s="223"/>
      <c r="D194" s="223"/>
      <c r="E194" s="223"/>
      <c r="F194" s="223"/>
      <c r="G194" s="224"/>
      <c r="H194" s="225"/>
    </row>
    <row r="197" spans="1:8" ht="18" customHeight="1" x14ac:dyDescent="0.25">
      <c r="A197" s="147"/>
      <c r="B197" s="148" t="s">
        <v>335</v>
      </c>
      <c r="C197" s="149" t="s" vm="1">
        <v>336</v>
      </c>
      <c r="D197" s="149"/>
      <c r="E197" s="149"/>
      <c r="F197" s="149"/>
      <c r="G197" s="277" t="s">
        <v>346</v>
      </c>
      <c r="H197" s="150"/>
    </row>
    <row r="198" spans="1:8" ht="10" customHeight="1" x14ac:dyDescent="0.15">
      <c r="A198" s="157"/>
      <c r="B198" s="158"/>
      <c r="C198" s="158"/>
      <c r="D198" s="159"/>
      <c r="E198" s="159"/>
      <c r="F198" s="160"/>
      <c r="G198" s="161"/>
      <c r="H198" s="162"/>
    </row>
    <row r="199" spans="1:8" ht="52" customHeight="1" x14ac:dyDescent="0.15">
      <c r="A199" s="157"/>
      <c r="B199" s="168"/>
      <c r="C199" s="168"/>
      <c r="D199" s="169"/>
      <c r="E199" s="169"/>
      <c r="F199" s="170"/>
      <c r="G199" s="171"/>
      <c r="H199" s="172"/>
    </row>
    <row r="200" spans="1:8" ht="19" customHeight="1" x14ac:dyDescent="0.15">
      <c r="A200" s="178"/>
      <c r="B200" s="179" t="s">
        <v>67</v>
      </c>
      <c r="C200" s="179" t="s">
        <v>206</v>
      </c>
      <c r="D200" s="180"/>
      <c r="E200" s="180"/>
      <c r="F200" s="181"/>
      <c r="G200" s="182"/>
      <c r="H200" s="183"/>
    </row>
    <row r="201" spans="1:8" ht="19" customHeight="1" x14ac:dyDescent="0.15">
      <c r="A201" s="178"/>
      <c r="B201" s="190" t="s">
        <v>90</v>
      </c>
      <c r="C201" s="186" t="s">
        <v>3</v>
      </c>
      <c r="D201" s="136">
        <v>11860269.029999999</v>
      </c>
      <c r="E201" s="136">
        <v>12039581.74</v>
      </c>
      <c r="F201" s="188"/>
      <c r="G201" s="189">
        <v>1.5118772562952638</v>
      </c>
      <c r="H201" s="183"/>
    </row>
    <row r="202" spans="1:8" ht="19" customHeight="1" x14ac:dyDescent="0.15">
      <c r="A202" s="178"/>
      <c r="B202" s="190"/>
      <c r="C202" s="191" t="s">
        <v>4</v>
      </c>
      <c r="D202" s="137">
        <v>6273095.8999999994</v>
      </c>
      <c r="E202" s="137">
        <v>6918437.2400000002</v>
      </c>
      <c r="F202" s="188"/>
      <c r="G202" s="193">
        <v>10.28744578892857</v>
      </c>
      <c r="H202" s="183"/>
    </row>
    <row r="203" spans="1:8" ht="19" customHeight="1" x14ac:dyDescent="0.15">
      <c r="A203" s="178"/>
      <c r="B203" s="190"/>
      <c r="C203" s="186" t="s">
        <v>5</v>
      </c>
      <c r="D203" s="136">
        <v>4603888.76</v>
      </c>
      <c r="E203" s="136">
        <v>3237373.33</v>
      </c>
      <c r="F203" s="188"/>
      <c r="G203" s="189">
        <v>-29.681764726218095</v>
      </c>
      <c r="H203" s="183"/>
    </row>
    <row r="204" spans="1:8" ht="19" customHeight="1" x14ac:dyDescent="0.15">
      <c r="A204" s="178"/>
      <c r="B204" s="190"/>
      <c r="C204" s="191" t="s">
        <v>6</v>
      </c>
      <c r="D204" s="137">
        <v>31063111.579999998</v>
      </c>
      <c r="E204" s="137">
        <v>58324055.520000003</v>
      </c>
      <c r="F204" s="188"/>
      <c r="G204" s="193">
        <v>87.759862271981731</v>
      </c>
      <c r="H204" s="183"/>
    </row>
    <row r="205" spans="1:8" ht="19" customHeight="1" x14ac:dyDescent="0.15">
      <c r="A205" s="178"/>
      <c r="B205" s="190"/>
      <c r="C205" s="186" t="s">
        <v>55</v>
      </c>
      <c r="D205" s="136">
        <v>32921599.260000002</v>
      </c>
      <c r="E205" s="136">
        <v>37385633.490000002</v>
      </c>
      <c r="F205" s="188"/>
      <c r="G205" s="189">
        <v>13.55959105979349</v>
      </c>
      <c r="H205" s="183"/>
    </row>
    <row r="206" spans="1:8" ht="19" customHeight="1" x14ac:dyDescent="0.15">
      <c r="A206" s="178"/>
      <c r="B206" s="190"/>
      <c r="C206" s="191" t="s">
        <v>7</v>
      </c>
      <c r="D206" s="137">
        <v>3806984.9</v>
      </c>
      <c r="E206" s="137">
        <v>3450130.33</v>
      </c>
      <c r="F206" s="188"/>
      <c r="G206" s="193">
        <v>-9.3736796802109676</v>
      </c>
      <c r="H206" s="183"/>
    </row>
    <row r="207" spans="1:8" ht="19" customHeight="1" x14ac:dyDescent="0.15">
      <c r="A207" s="178"/>
      <c r="B207" s="190"/>
      <c r="C207" s="186" t="s">
        <v>8</v>
      </c>
      <c r="D207" s="136">
        <v>862107.6</v>
      </c>
      <c r="E207" s="136">
        <v>488578.23</v>
      </c>
      <c r="F207" s="188"/>
      <c r="G207" s="189">
        <v>-43.327465156321551</v>
      </c>
      <c r="H207" s="183"/>
    </row>
    <row r="208" spans="1:8" ht="19" customHeight="1" x14ac:dyDescent="0.15">
      <c r="A208" s="178"/>
      <c r="B208" s="190"/>
      <c r="C208" s="191" t="s">
        <v>9</v>
      </c>
      <c r="D208" s="137">
        <v>301467.8</v>
      </c>
      <c r="E208" s="137">
        <v>311134.17</v>
      </c>
      <c r="F208" s="194"/>
      <c r="G208" s="193">
        <v>3.2064353141529529</v>
      </c>
      <c r="H208" s="183"/>
    </row>
    <row r="209" spans="1:8" ht="19" customHeight="1" x14ac:dyDescent="0.15">
      <c r="A209" s="178"/>
      <c r="B209" s="200" t="s">
        <v>232</v>
      </c>
      <c r="C209" s="200"/>
      <c r="D209" s="138">
        <v>91692524.829999998</v>
      </c>
      <c r="E209" s="138">
        <v>122154924.05</v>
      </c>
      <c r="F209" s="201"/>
      <c r="G209" s="202">
        <v>33.222336582483656</v>
      </c>
      <c r="H209" s="203"/>
    </row>
    <row r="210" spans="1:8" ht="19" customHeight="1" x14ac:dyDescent="0.15">
      <c r="A210" s="205"/>
      <c r="B210" s="190" t="s">
        <v>91</v>
      </c>
      <c r="C210" s="186" t="s">
        <v>3</v>
      </c>
      <c r="D210" s="136">
        <v>35021629.729999997</v>
      </c>
      <c r="E210" s="136">
        <v>31280090.68</v>
      </c>
      <c r="F210" s="188"/>
      <c r="G210" s="189">
        <v>-10.683509245130717</v>
      </c>
      <c r="H210" s="183"/>
    </row>
    <row r="211" spans="1:8" ht="19" customHeight="1" x14ac:dyDescent="0.15">
      <c r="A211" s="178"/>
      <c r="B211" s="190"/>
      <c r="C211" s="191" t="s">
        <v>4</v>
      </c>
      <c r="D211" s="137">
        <v>21654821.770000003</v>
      </c>
      <c r="E211" s="137">
        <v>22958231.529999997</v>
      </c>
      <c r="F211" s="188"/>
      <c r="G211" s="193">
        <v>6.0190278813825309</v>
      </c>
      <c r="H211" s="183"/>
    </row>
    <row r="212" spans="1:8" ht="19" customHeight="1" x14ac:dyDescent="0.15">
      <c r="A212" s="178"/>
      <c r="B212" s="190"/>
      <c r="C212" s="186" t="s">
        <v>5</v>
      </c>
      <c r="D212" s="136">
        <v>17639650.84</v>
      </c>
      <c r="E212" s="136">
        <v>20505721.330000002</v>
      </c>
      <c r="F212" s="188"/>
      <c r="G212" s="189">
        <v>16.247886741050721</v>
      </c>
      <c r="H212" s="183"/>
    </row>
    <row r="213" spans="1:8" ht="19" customHeight="1" x14ac:dyDescent="0.15">
      <c r="A213" s="178"/>
      <c r="B213" s="190"/>
      <c r="C213" s="191" t="s">
        <v>6</v>
      </c>
      <c r="D213" s="137">
        <v>77948128.629999995</v>
      </c>
      <c r="E213" s="137">
        <v>32144315.799999997</v>
      </c>
      <c r="F213" s="188"/>
      <c r="G213" s="193">
        <v>-58.761914666892245</v>
      </c>
      <c r="H213" s="183"/>
    </row>
    <row r="214" spans="1:8" ht="19" customHeight="1" x14ac:dyDescent="0.15">
      <c r="A214" s="178"/>
      <c r="B214" s="190"/>
      <c r="C214" s="186" t="s">
        <v>55</v>
      </c>
      <c r="D214" s="136">
        <v>65717644.530000001</v>
      </c>
      <c r="E214" s="136">
        <v>66218631.909999996</v>
      </c>
      <c r="F214" s="188"/>
      <c r="G214" s="189">
        <v>0.7623331353139039</v>
      </c>
      <c r="H214" s="183"/>
    </row>
    <row r="215" spans="1:8" ht="19" customHeight="1" x14ac:dyDescent="0.15">
      <c r="A215" s="178"/>
      <c r="B215" s="190"/>
      <c r="C215" s="191" t="s">
        <v>7</v>
      </c>
      <c r="D215" s="137">
        <v>17378787.150000002</v>
      </c>
      <c r="E215" s="137">
        <v>15045474.74</v>
      </c>
      <c r="F215" s="188"/>
      <c r="G215" s="193">
        <v>-13.426209722581254</v>
      </c>
      <c r="H215" s="183"/>
    </row>
    <row r="216" spans="1:8" ht="19" customHeight="1" x14ac:dyDescent="0.15">
      <c r="A216" s="178"/>
      <c r="B216" s="190"/>
      <c r="C216" s="186" t="s">
        <v>8</v>
      </c>
      <c r="D216" s="136">
        <v>5263873.0500000007</v>
      </c>
      <c r="E216" s="136">
        <v>5650412.8899999997</v>
      </c>
      <c r="F216" s="188"/>
      <c r="G216" s="189">
        <v>7.3432591616167278</v>
      </c>
      <c r="H216" s="183"/>
    </row>
    <row r="217" spans="1:8" ht="19" customHeight="1" x14ac:dyDescent="0.15">
      <c r="A217" s="178"/>
      <c r="B217" s="190"/>
      <c r="C217" s="191" t="s">
        <v>9</v>
      </c>
      <c r="D217" s="137">
        <v>550715.29</v>
      </c>
      <c r="E217" s="137">
        <v>843005.76</v>
      </c>
      <c r="F217" s="194"/>
      <c r="G217" s="193">
        <v>53.074696727595835</v>
      </c>
      <c r="H217" s="183"/>
    </row>
    <row r="218" spans="1:8" ht="19" customHeight="1" x14ac:dyDescent="0.15">
      <c r="A218" s="178"/>
      <c r="B218" s="200" t="s">
        <v>233</v>
      </c>
      <c r="C218" s="200"/>
      <c r="D218" s="138">
        <v>241175250.98999998</v>
      </c>
      <c r="E218" s="138">
        <v>194645884.63999996</v>
      </c>
      <c r="F218" s="201"/>
      <c r="G218" s="202">
        <v>-19.292761657343231</v>
      </c>
      <c r="H218" s="203"/>
    </row>
    <row r="219" spans="1:8" ht="19" customHeight="1" x14ac:dyDescent="0.15">
      <c r="A219" s="205"/>
      <c r="B219" s="214" t="s">
        <v>53</v>
      </c>
      <c r="C219" s="215"/>
      <c r="D219" s="139">
        <v>332867775.81999999</v>
      </c>
      <c r="E219" s="139">
        <v>316800808.68999994</v>
      </c>
      <c r="F219" s="216"/>
      <c r="G219" s="217">
        <v>-4.8268316422098945</v>
      </c>
      <c r="H219" s="183"/>
    </row>
    <row r="220" spans="1:8" ht="10" customHeight="1" x14ac:dyDescent="0.15">
      <c r="A220" s="222"/>
      <c r="B220" s="223"/>
      <c r="C220" s="223"/>
      <c r="D220" s="223"/>
      <c r="E220" s="223"/>
      <c r="F220" s="223"/>
      <c r="G220" s="224"/>
      <c r="H220" s="225"/>
    </row>
  </sheetData>
  <mergeCells count="1">
    <mergeCell ref="A1:B1"/>
  </mergeCells>
  <conditionalFormatting sqref="G7:G15 G43">
    <cfRule type="iconSet" priority="8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7">
    <cfRule type="iconSet" priority="6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1">
    <cfRule type="iconSet" priority="5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2"/>
  <sheetViews>
    <sheetView showGridLines="0" workbookViewId="0"/>
  </sheetViews>
  <sheetFormatPr baseColWidth="10" defaultColWidth="7.1640625" defaultRowHeight="31.5" customHeight="1" x14ac:dyDescent="0.15"/>
  <cols>
    <col min="1" max="1" width="41.33203125" style="6" customWidth="1"/>
    <col min="2" max="2" width="33.33203125" style="6" customWidth="1"/>
    <col min="3" max="12" width="7.33203125" style="6" customWidth="1"/>
    <col min="13" max="21" width="9.33203125" style="6" customWidth="1"/>
    <col min="22" max="16384" width="7.1640625" style="1"/>
  </cols>
  <sheetData>
    <row r="1" spans="1:21" ht="50" customHeight="1" x14ac:dyDescent="0.15">
      <c r="A1" s="633" t="s">
        <v>379</v>
      </c>
      <c r="B1" s="279" t="s">
        <v>260</v>
      </c>
    </row>
    <row r="2" spans="1:21" ht="24.75" customHeight="1" x14ac:dyDescent="0.15">
      <c r="A2" s="409"/>
      <c r="B2" s="410"/>
      <c r="C2" s="65"/>
      <c r="D2" s="65"/>
      <c r="E2" s="65"/>
      <c r="F2" s="65"/>
    </row>
    <row r="3" spans="1:21" s="16" customFormat="1" ht="33" customHeight="1" x14ac:dyDescent="0.15">
      <c r="A3" s="71" t="s">
        <v>255</v>
      </c>
      <c r="B3" s="75" t="s">
        <v>54</v>
      </c>
      <c r="C3" s="66" t="s">
        <v>324</v>
      </c>
      <c r="D3" s="67" t="s">
        <v>325</v>
      </c>
      <c r="E3" s="67" t="s">
        <v>274</v>
      </c>
      <c r="F3" s="67" t="s">
        <v>275</v>
      </c>
      <c r="G3" s="67" t="s">
        <v>276</v>
      </c>
      <c r="H3" s="67" t="s">
        <v>277</v>
      </c>
      <c r="I3" s="67" t="s">
        <v>256</v>
      </c>
      <c r="J3" s="67" t="s">
        <v>257</v>
      </c>
      <c r="K3" s="67" t="s">
        <v>258</v>
      </c>
      <c r="L3" s="68" t="s">
        <v>259</v>
      </c>
      <c r="M3" s="69" t="s">
        <v>326</v>
      </c>
      <c r="N3" s="69" t="s">
        <v>327</v>
      </c>
      <c r="O3" s="70" t="s">
        <v>328</v>
      </c>
      <c r="P3" s="70" t="s">
        <v>329</v>
      </c>
      <c r="Q3" s="70" t="s">
        <v>330</v>
      </c>
      <c r="R3" s="70" t="s">
        <v>331</v>
      </c>
      <c r="S3" s="70" t="s">
        <v>332</v>
      </c>
      <c r="T3" s="70" t="s">
        <v>333</v>
      </c>
      <c r="U3" s="70" t="s">
        <v>334</v>
      </c>
    </row>
    <row r="4" spans="1:21" s="16" customFormat="1" ht="21" customHeight="1" x14ac:dyDescent="0.15">
      <c r="A4" s="72" t="s">
        <v>3</v>
      </c>
      <c r="B4" s="80" t="s">
        <v>12</v>
      </c>
      <c r="C4" s="85">
        <v>6.3203551911581952</v>
      </c>
      <c r="D4" s="86">
        <v>6.2177305716072206</v>
      </c>
      <c r="E4" s="86">
        <v>6.1060024199411105</v>
      </c>
      <c r="F4" s="86">
        <v>6.2234769107017165</v>
      </c>
      <c r="G4" s="86">
        <v>6.1074098285059115</v>
      </c>
      <c r="H4" s="86">
        <v>6.0841684923130002</v>
      </c>
      <c r="I4" s="86">
        <v>6.361737315532106</v>
      </c>
      <c r="J4" s="86">
        <v>6.2184260571561385</v>
      </c>
      <c r="K4" s="86">
        <v>6.4086472707702287</v>
      </c>
      <c r="L4" s="87">
        <v>6.079614003563055</v>
      </c>
      <c r="M4" s="110">
        <f>($C4-D4)/D4*100</f>
        <v>1.6505157045498537</v>
      </c>
      <c r="N4" s="111">
        <f t="shared" ref="N4:N22" si="0">($C4-E4)/E4*100</f>
        <v>3.5105254874620906</v>
      </c>
      <c r="O4" s="111">
        <f t="shared" ref="O4:O22" si="1">($C4-F4)/F4*100</f>
        <v>1.5566584699605706</v>
      </c>
      <c r="P4" s="111">
        <f t="shared" ref="P4:P22" si="2">($C4-G4)/G4*100</f>
        <v>3.4866722331024191</v>
      </c>
      <c r="Q4" s="111">
        <f t="shared" ref="Q4:Q22" si="3">($C4-H4)/H4*100</f>
        <v>3.8819881327021672</v>
      </c>
      <c r="R4" s="111">
        <f t="shared" ref="R4:R22" si="4">($C4-I4)/I4*100</f>
        <v>-0.65048464470352763</v>
      </c>
      <c r="S4" s="111">
        <f t="shared" ref="S4:S22" si="5">($C4-J4)/J4*100</f>
        <v>1.6391468365979378</v>
      </c>
      <c r="T4" s="111">
        <f t="shared" ref="T4:T22" si="6">($C4-K4)/K4*100</f>
        <v>-1.3777022807095762</v>
      </c>
      <c r="U4" s="112">
        <f t="shared" ref="U4:U21" si="7">($C4-L4)/L4*100</f>
        <v>3.9598104000360874</v>
      </c>
    </row>
    <row r="5" spans="1:21" s="16" customFormat="1" ht="21" customHeight="1" x14ac:dyDescent="0.15">
      <c r="A5" s="704" t="s">
        <v>4</v>
      </c>
      <c r="B5" s="76" t="s">
        <v>32</v>
      </c>
      <c r="C5" s="88">
        <v>13.527002650344258</v>
      </c>
      <c r="D5" s="89">
        <v>13.604845060537929</v>
      </c>
      <c r="E5" s="89">
        <v>14.015471099700829</v>
      </c>
      <c r="F5" s="89">
        <v>13.061413657352704</v>
      </c>
      <c r="G5" s="89">
        <v>12.530917324255119</v>
      </c>
      <c r="H5" s="89">
        <v>12.341970582901327</v>
      </c>
      <c r="I5" s="89">
        <v>12.198163510663845</v>
      </c>
      <c r="J5" s="89">
        <v>12.954681103894334</v>
      </c>
      <c r="K5" s="89">
        <v>13.19211608828463</v>
      </c>
      <c r="L5" s="90">
        <v>12.994006984124445</v>
      </c>
      <c r="M5" s="113">
        <f>($C5-D5)/D5*100</f>
        <v>-0.57216682621002657</v>
      </c>
      <c r="N5" s="114">
        <f t="shared" si="0"/>
        <v>-3.4852089229237362</v>
      </c>
      <c r="O5" s="114">
        <f t="shared" si="1"/>
        <v>3.5646141007827183</v>
      </c>
      <c r="P5" s="114">
        <f t="shared" si="2"/>
        <v>7.9490216104218803</v>
      </c>
      <c r="Q5" s="114">
        <f t="shared" si="3"/>
        <v>9.6016439148273811</v>
      </c>
      <c r="R5" s="114">
        <f t="shared" si="4"/>
        <v>10.893763954866808</v>
      </c>
      <c r="S5" s="114">
        <f t="shared" si="5"/>
        <v>4.4178744490891191</v>
      </c>
      <c r="T5" s="114">
        <f t="shared" si="6"/>
        <v>2.5385355906398295</v>
      </c>
      <c r="U5" s="115">
        <f t="shared" si="7"/>
        <v>4.1018576246034488</v>
      </c>
    </row>
    <row r="6" spans="1:21" s="16" customFormat="1" ht="21" customHeight="1" x14ac:dyDescent="0.15">
      <c r="A6" s="705"/>
      <c r="B6" s="77" t="s">
        <v>33</v>
      </c>
      <c r="C6" s="91">
        <v>44.530424203764746</v>
      </c>
      <c r="D6" s="92">
        <v>44.172775593165383</v>
      </c>
      <c r="E6" s="92">
        <v>44.224257891683138</v>
      </c>
      <c r="F6" s="92">
        <v>41.588499022296674</v>
      </c>
      <c r="G6" s="92">
        <v>46.450112833392971</v>
      </c>
      <c r="H6" s="92">
        <v>47.493208328345148</v>
      </c>
      <c r="I6" s="92">
        <v>47.679918974109633</v>
      </c>
      <c r="J6" s="92">
        <v>45.703448590211153</v>
      </c>
      <c r="K6" s="92">
        <v>45.661572536409722</v>
      </c>
      <c r="L6" s="93">
        <v>43.893528050271762</v>
      </c>
      <c r="M6" s="116">
        <f t="shared" ref="M6:M18" si="8">($C6-D6)/D6*100</f>
        <v>0.809658450927633</v>
      </c>
      <c r="N6" s="117">
        <f t="shared" si="0"/>
        <v>0.69230401295029032</v>
      </c>
      <c r="O6" s="117">
        <f t="shared" si="1"/>
        <v>7.0738912214428069</v>
      </c>
      <c r="P6" s="117">
        <f t="shared" si="2"/>
        <v>-4.1327964832157793</v>
      </c>
      <c r="Q6" s="117">
        <f t="shared" si="3"/>
        <v>-6.2383322349948251</v>
      </c>
      <c r="R6" s="117">
        <f t="shared" si="4"/>
        <v>-6.6054952233771083</v>
      </c>
      <c r="S6" s="117">
        <f t="shared" si="5"/>
        <v>-2.5665992887408668</v>
      </c>
      <c r="T6" s="117">
        <f t="shared" si="6"/>
        <v>-2.4772434890257418</v>
      </c>
      <c r="U6" s="118">
        <f t="shared" si="7"/>
        <v>1.4510024183144705</v>
      </c>
    </row>
    <row r="7" spans="1:21" s="16" customFormat="1" ht="21" customHeight="1" x14ac:dyDescent="0.15">
      <c r="A7" s="705"/>
      <c r="B7" s="77" t="s">
        <v>34</v>
      </c>
      <c r="C7" s="91">
        <v>24.954604670903837</v>
      </c>
      <c r="D7" s="92">
        <v>23.675267342100664</v>
      </c>
      <c r="E7" s="92">
        <v>26.751246868693812</v>
      </c>
      <c r="F7" s="92">
        <v>20.740782154608304</v>
      </c>
      <c r="G7" s="92">
        <v>25.07950378514192</v>
      </c>
      <c r="H7" s="92">
        <v>22.664433485688569</v>
      </c>
      <c r="I7" s="92">
        <v>20.949415801589119</v>
      </c>
      <c r="J7" s="92">
        <v>24.115943790933152</v>
      </c>
      <c r="K7" s="92">
        <v>24.915856907696014</v>
      </c>
      <c r="L7" s="93">
        <v>25.389942063991633</v>
      </c>
      <c r="M7" s="116">
        <f t="shared" si="8"/>
        <v>5.4036869375839531</v>
      </c>
      <c r="N7" s="117">
        <f t="shared" si="0"/>
        <v>-6.7161063804189691</v>
      </c>
      <c r="O7" s="117">
        <f t="shared" si="1"/>
        <v>20.316603708020153</v>
      </c>
      <c r="P7" s="117">
        <f t="shared" si="2"/>
        <v>-0.49801270116069124</v>
      </c>
      <c r="Q7" s="117">
        <f t="shared" si="3"/>
        <v>10.104691946795819</v>
      </c>
      <c r="R7" s="117">
        <f t="shared" si="4"/>
        <v>19.118379754584396</v>
      </c>
      <c r="S7" s="117">
        <f t="shared" si="5"/>
        <v>3.4776199813751276</v>
      </c>
      <c r="T7" s="117">
        <f t="shared" si="6"/>
        <v>0.15551447157273812</v>
      </c>
      <c r="U7" s="118">
        <f t="shared" si="7"/>
        <v>-1.7146056969747767</v>
      </c>
    </row>
    <row r="8" spans="1:21" s="16" customFormat="1" ht="21" customHeight="1" x14ac:dyDescent="0.15">
      <c r="A8" s="705"/>
      <c r="B8" s="77" t="s">
        <v>35</v>
      </c>
      <c r="C8" s="91">
        <v>15.913475877572353</v>
      </c>
      <c r="D8" s="92">
        <v>16.349317498273365</v>
      </c>
      <c r="E8" s="92">
        <v>16.173484589974876</v>
      </c>
      <c r="F8" s="92">
        <v>15.385816003211964</v>
      </c>
      <c r="G8" s="92">
        <v>16.672930488010934</v>
      </c>
      <c r="H8" s="92">
        <v>15.345983028720633</v>
      </c>
      <c r="I8" s="92">
        <v>15.749197651871853</v>
      </c>
      <c r="J8" s="92">
        <v>15.765778408382836</v>
      </c>
      <c r="K8" s="92">
        <v>16.052831708414793</v>
      </c>
      <c r="L8" s="93">
        <v>14.934016808076654</v>
      </c>
      <c r="M8" s="116">
        <f t="shared" si="8"/>
        <v>-2.6658092654145418</v>
      </c>
      <c r="N8" s="117">
        <f t="shared" si="0"/>
        <v>-1.6076233353181657</v>
      </c>
      <c r="O8" s="117">
        <f t="shared" si="1"/>
        <v>3.4295215427653196</v>
      </c>
      <c r="P8" s="117">
        <f t="shared" si="2"/>
        <v>-4.5550157543371581</v>
      </c>
      <c r="Q8" s="117">
        <f t="shared" si="3"/>
        <v>3.6979895506832845</v>
      </c>
      <c r="R8" s="117">
        <f t="shared" si="4"/>
        <v>1.0430894914889486</v>
      </c>
      <c r="S8" s="117">
        <f t="shared" si="5"/>
        <v>0.93682319618918519</v>
      </c>
      <c r="T8" s="117">
        <f t="shared" si="6"/>
        <v>-0.86810746772727243</v>
      </c>
      <c r="U8" s="118">
        <f t="shared" si="7"/>
        <v>6.5585775219295632</v>
      </c>
    </row>
    <row r="9" spans="1:21" s="16" customFormat="1" ht="21" customHeight="1" x14ac:dyDescent="0.15">
      <c r="A9" s="705"/>
      <c r="B9" s="77" t="s">
        <v>36</v>
      </c>
      <c r="C9" s="91">
        <v>5.6709934766971744</v>
      </c>
      <c r="D9" s="92">
        <v>5.521048518930229</v>
      </c>
      <c r="E9" s="92">
        <v>5.2078097854894363</v>
      </c>
      <c r="F9" s="92">
        <v>5.2817612406013081</v>
      </c>
      <c r="G9" s="92">
        <v>6.8605502320816765</v>
      </c>
      <c r="H9" s="92">
        <v>5.2483560070101802</v>
      </c>
      <c r="I9" s="92">
        <v>5.3126535513572035</v>
      </c>
      <c r="J9" s="92">
        <v>4.9829771637874378</v>
      </c>
      <c r="K9" s="92">
        <v>4.5985504329275955</v>
      </c>
      <c r="L9" s="93">
        <v>4.4725123445215322</v>
      </c>
      <c r="M9" s="116">
        <f t="shared" si="8"/>
        <v>2.7158782838590061</v>
      </c>
      <c r="N9" s="117">
        <f t="shared" si="0"/>
        <v>8.8940209087188755</v>
      </c>
      <c r="O9" s="117">
        <f t="shared" si="1"/>
        <v>7.3693644669851386</v>
      </c>
      <c r="P9" s="117">
        <f t="shared" si="2"/>
        <v>-17.339086737122518</v>
      </c>
      <c r="Q9" s="117">
        <f t="shared" si="3"/>
        <v>8.0527591711096047</v>
      </c>
      <c r="R9" s="117">
        <f t="shared" si="4"/>
        <v>6.7450271672322222</v>
      </c>
      <c r="S9" s="117">
        <f t="shared" si="5"/>
        <v>13.807334256109502</v>
      </c>
      <c r="T9" s="117">
        <f t="shared" si="6"/>
        <v>23.321328305772752</v>
      </c>
      <c r="U9" s="118">
        <f t="shared" si="7"/>
        <v>26.796597524066872</v>
      </c>
    </row>
    <row r="10" spans="1:21" s="16" customFormat="1" ht="21" customHeight="1" x14ac:dyDescent="0.15">
      <c r="A10" s="705"/>
      <c r="B10" s="77" t="s">
        <v>37</v>
      </c>
      <c r="C10" s="91">
        <v>13.112750908114755</v>
      </c>
      <c r="D10" s="92">
        <v>11.285871614619651</v>
      </c>
      <c r="E10" s="92">
        <v>11.511804236952623</v>
      </c>
      <c r="F10" s="92">
        <v>11.552152408747023</v>
      </c>
      <c r="G10" s="92">
        <v>11.626561788736433</v>
      </c>
      <c r="H10" s="92">
        <v>10.429612328419104</v>
      </c>
      <c r="I10" s="92">
        <v>10.968603076901189</v>
      </c>
      <c r="J10" s="92">
        <v>12.988702096850856</v>
      </c>
      <c r="K10" s="92">
        <v>15.323861604070705</v>
      </c>
      <c r="L10" s="93">
        <v>13.582207105953195</v>
      </c>
      <c r="M10" s="116">
        <f t="shared" si="8"/>
        <v>16.18731238381779</v>
      </c>
      <c r="N10" s="117">
        <f t="shared" si="0"/>
        <v>13.907000485841579</v>
      </c>
      <c r="O10" s="117">
        <f t="shared" si="1"/>
        <v>13.509157810159106</v>
      </c>
      <c r="P10" s="117">
        <f t="shared" si="2"/>
        <v>12.782705208844375</v>
      </c>
      <c r="Q10" s="117">
        <f t="shared" si="3"/>
        <v>25.726158319274319</v>
      </c>
      <c r="R10" s="117">
        <f t="shared" si="4"/>
        <v>19.548048335607408</v>
      </c>
      <c r="S10" s="117">
        <f t="shared" si="5"/>
        <v>0.95505163132484827</v>
      </c>
      <c r="T10" s="117">
        <f t="shared" si="6"/>
        <v>-14.429200374457702</v>
      </c>
      <c r="U10" s="118">
        <f t="shared" si="7"/>
        <v>-3.4564058269489455</v>
      </c>
    </row>
    <row r="11" spans="1:21" s="16" customFormat="1" ht="21" customHeight="1" x14ac:dyDescent="0.15">
      <c r="A11" s="706"/>
      <c r="B11" s="78" t="s">
        <v>27</v>
      </c>
      <c r="C11" s="94">
        <v>10.124759344682209</v>
      </c>
      <c r="D11" s="95">
        <v>9.7538919429188198</v>
      </c>
      <c r="E11" s="95">
        <v>10.221737650999762</v>
      </c>
      <c r="F11" s="95">
        <v>13.065846572687633</v>
      </c>
      <c r="G11" s="95">
        <v>11.048069668068024</v>
      </c>
      <c r="H11" s="95">
        <v>9.9383298051034288</v>
      </c>
      <c r="I11" s="95">
        <v>11.513549571297908</v>
      </c>
      <c r="J11" s="95">
        <v>8.4480054570908258</v>
      </c>
      <c r="K11" s="95">
        <v>9.9994426710142328</v>
      </c>
      <c r="L11" s="96">
        <v>8.9497178274660918</v>
      </c>
      <c r="M11" s="119">
        <f t="shared" si="8"/>
        <v>3.8022504650836684</v>
      </c>
      <c r="N11" s="120">
        <f t="shared" si="0"/>
        <v>-0.94874579673904536</v>
      </c>
      <c r="O11" s="120">
        <f t="shared" si="1"/>
        <v>-22.509733385002122</v>
      </c>
      <c r="P11" s="120">
        <f t="shared" si="2"/>
        <v>-8.3572094594446398</v>
      </c>
      <c r="Q11" s="120">
        <f t="shared" si="3"/>
        <v>1.8758638849260858</v>
      </c>
      <c r="R11" s="120">
        <f t="shared" si="4"/>
        <v>-12.062224755411744</v>
      </c>
      <c r="S11" s="120">
        <f t="shared" si="5"/>
        <v>19.847926189299528</v>
      </c>
      <c r="T11" s="120">
        <f t="shared" si="6"/>
        <v>1.2532365831871461</v>
      </c>
      <c r="U11" s="121">
        <f t="shared" si="7"/>
        <v>13.129369437883199</v>
      </c>
    </row>
    <row r="12" spans="1:21" s="16" customFormat="1" ht="21" customHeight="1" x14ac:dyDescent="0.15">
      <c r="A12" s="707" t="s">
        <v>5</v>
      </c>
      <c r="B12" s="81" t="s">
        <v>38</v>
      </c>
      <c r="C12" s="97">
        <v>14.526586078428654</v>
      </c>
      <c r="D12" s="98">
        <v>14.050336162280495</v>
      </c>
      <c r="E12" s="98">
        <v>14.12364298790253</v>
      </c>
      <c r="F12" s="98">
        <v>14.667497392519374</v>
      </c>
      <c r="G12" s="98">
        <v>12.842196185282599</v>
      </c>
      <c r="H12" s="98">
        <v>13.760175186023101</v>
      </c>
      <c r="I12" s="98">
        <v>13.377620155753194</v>
      </c>
      <c r="J12" s="98">
        <v>13.798620913020027</v>
      </c>
      <c r="K12" s="98">
        <v>13.139594287512077</v>
      </c>
      <c r="L12" s="99">
        <v>13.724709011598309</v>
      </c>
      <c r="M12" s="122">
        <f t="shared" si="8"/>
        <v>3.3895980184922472</v>
      </c>
      <c r="N12" s="123">
        <f t="shared" si="0"/>
        <v>2.8529685356055872</v>
      </c>
      <c r="O12" s="123">
        <f t="shared" si="1"/>
        <v>-0.96070454502066083</v>
      </c>
      <c r="P12" s="123">
        <f t="shared" si="2"/>
        <v>13.116057945574738</v>
      </c>
      <c r="Q12" s="123">
        <f t="shared" si="3"/>
        <v>5.5697756899493145</v>
      </c>
      <c r="R12" s="123">
        <f t="shared" si="4"/>
        <v>8.5887168965650034</v>
      </c>
      <c r="S12" s="123">
        <f t="shared" si="5"/>
        <v>5.2756371089355536</v>
      </c>
      <c r="T12" s="123">
        <f t="shared" si="6"/>
        <v>10.555819004508985</v>
      </c>
      <c r="U12" s="124">
        <f t="shared" si="7"/>
        <v>5.8425797308540712</v>
      </c>
    </row>
    <row r="13" spans="1:21" s="16" customFormat="1" ht="21" customHeight="1" x14ac:dyDescent="0.15">
      <c r="A13" s="708"/>
      <c r="B13" s="82" t="s">
        <v>39</v>
      </c>
      <c r="C13" s="100">
        <v>34.490051533325229</v>
      </c>
      <c r="D13" s="101">
        <v>32.66242337593814</v>
      </c>
      <c r="E13" s="101">
        <v>30.594958412490637</v>
      </c>
      <c r="F13" s="101">
        <v>30.137643384280256</v>
      </c>
      <c r="G13" s="101">
        <v>28.798392553994344</v>
      </c>
      <c r="H13" s="101">
        <v>28.421441685729601</v>
      </c>
      <c r="I13" s="101">
        <v>25.695473383454651</v>
      </c>
      <c r="J13" s="101">
        <v>26.454584915615364</v>
      </c>
      <c r="K13" s="101">
        <v>26.887918310622769</v>
      </c>
      <c r="L13" s="102">
        <v>26.284972255255756</v>
      </c>
      <c r="M13" s="125">
        <f t="shared" si="8"/>
        <v>5.5955069112644962</v>
      </c>
      <c r="N13" s="126">
        <f t="shared" si="0"/>
        <v>12.731160043820777</v>
      </c>
      <c r="O13" s="126">
        <f t="shared" si="1"/>
        <v>14.441766708657722</v>
      </c>
      <c r="P13" s="126">
        <f t="shared" si="2"/>
        <v>19.763807888442201</v>
      </c>
      <c r="Q13" s="126">
        <f t="shared" si="3"/>
        <v>21.352223841068117</v>
      </c>
      <c r="R13" s="126">
        <f t="shared" si="4"/>
        <v>34.226176800204108</v>
      </c>
      <c r="S13" s="126">
        <f t="shared" si="5"/>
        <v>30.374570772292731</v>
      </c>
      <c r="T13" s="126">
        <f t="shared" si="6"/>
        <v>28.273416836806735</v>
      </c>
      <c r="U13" s="127">
        <f t="shared" si="7"/>
        <v>31.215856719912814</v>
      </c>
    </row>
    <row r="14" spans="1:21" s="16" customFormat="1" ht="21" customHeight="1" x14ac:dyDescent="0.15">
      <c r="A14" s="709"/>
      <c r="B14" s="83" t="s">
        <v>28</v>
      </c>
      <c r="C14" s="103">
        <v>14.871255354038446</v>
      </c>
      <c r="D14" s="104">
        <v>14.834689256380727</v>
      </c>
      <c r="E14" s="104">
        <v>16.104884579259078</v>
      </c>
      <c r="F14" s="104">
        <v>16.086045735760514</v>
      </c>
      <c r="G14" s="104">
        <v>14.798541788577014</v>
      </c>
      <c r="H14" s="104">
        <v>14.990703168426908</v>
      </c>
      <c r="I14" s="104">
        <v>15.115270748842821</v>
      </c>
      <c r="J14" s="104">
        <v>15.100528874341252</v>
      </c>
      <c r="K14" s="104">
        <v>14.476664268700141</v>
      </c>
      <c r="L14" s="105">
        <v>14.196292765344992</v>
      </c>
      <c r="M14" s="128">
        <f t="shared" si="8"/>
        <v>0.2464904860881465</v>
      </c>
      <c r="N14" s="129">
        <f t="shared" si="0"/>
        <v>-7.6599693661225015</v>
      </c>
      <c r="O14" s="129">
        <f t="shared" si="1"/>
        <v>-7.5518272276293219</v>
      </c>
      <c r="P14" s="129">
        <f t="shared" si="2"/>
        <v>0.49135628699281814</v>
      </c>
      <c r="Q14" s="129">
        <f t="shared" si="3"/>
        <v>-0.79681261810346571</v>
      </c>
      <c r="R14" s="129">
        <f t="shared" si="4"/>
        <v>-1.6143633736964726</v>
      </c>
      <c r="S14" s="129">
        <f t="shared" si="5"/>
        <v>-1.5183145054766043</v>
      </c>
      <c r="T14" s="129">
        <f t="shared" si="6"/>
        <v>2.7257044717922145</v>
      </c>
      <c r="U14" s="130">
        <f t="shared" si="7"/>
        <v>4.7544989375051898</v>
      </c>
    </row>
    <row r="15" spans="1:21" s="16" customFormat="1" ht="21" customHeight="1" x14ac:dyDescent="0.15">
      <c r="A15" s="710" t="s">
        <v>6</v>
      </c>
      <c r="B15" s="76" t="s">
        <v>40</v>
      </c>
      <c r="C15" s="88">
        <v>16.361195556334991</v>
      </c>
      <c r="D15" s="89">
        <v>15.100172006890919</v>
      </c>
      <c r="E15" s="89">
        <v>13.627200439112995</v>
      </c>
      <c r="F15" s="89">
        <v>13.469447406875863</v>
      </c>
      <c r="G15" s="89">
        <v>12.773714321655884</v>
      </c>
      <c r="H15" s="89">
        <v>12.985437674192836</v>
      </c>
      <c r="I15" s="89">
        <v>12.276676178516059</v>
      </c>
      <c r="J15" s="89">
        <v>12.576584464273406</v>
      </c>
      <c r="K15" s="89">
        <v>12.244614346600898</v>
      </c>
      <c r="L15" s="90">
        <v>12.242712052215378</v>
      </c>
      <c r="M15" s="113">
        <f t="shared" si="8"/>
        <v>8.3510542056647292</v>
      </c>
      <c r="N15" s="114">
        <f t="shared" si="0"/>
        <v>20.062779067774201</v>
      </c>
      <c r="O15" s="114">
        <f t="shared" si="1"/>
        <v>21.468944212091078</v>
      </c>
      <c r="P15" s="114">
        <f t="shared" si="2"/>
        <v>28.084871356462699</v>
      </c>
      <c r="Q15" s="114">
        <f t="shared" si="3"/>
        <v>25.99648904288464</v>
      </c>
      <c r="R15" s="114">
        <f t="shared" si="4"/>
        <v>33.270563778221671</v>
      </c>
      <c r="S15" s="114">
        <f t="shared" si="5"/>
        <v>30.092519179691568</v>
      </c>
      <c r="T15" s="114">
        <f t="shared" si="6"/>
        <v>33.619525231326335</v>
      </c>
      <c r="U15" s="115">
        <f t="shared" si="7"/>
        <v>33.640287270942991</v>
      </c>
    </row>
    <row r="16" spans="1:21" s="16" customFormat="1" ht="21" customHeight="1" x14ac:dyDescent="0.15">
      <c r="A16" s="711"/>
      <c r="B16" s="77" t="s">
        <v>41</v>
      </c>
      <c r="C16" s="91">
        <v>10.808976316461715</v>
      </c>
      <c r="D16" s="92">
        <v>10.210578171028603</v>
      </c>
      <c r="E16" s="92">
        <v>10.144840599899844</v>
      </c>
      <c r="F16" s="92">
        <v>9.9249865038865277</v>
      </c>
      <c r="G16" s="92">
        <v>10.406466742821724</v>
      </c>
      <c r="H16" s="92">
        <v>8.9705135954134931</v>
      </c>
      <c r="I16" s="92">
        <v>8.8914994823623896</v>
      </c>
      <c r="J16" s="92">
        <v>8.6131291452138967</v>
      </c>
      <c r="K16" s="92">
        <v>9.6206500512678197</v>
      </c>
      <c r="L16" s="93">
        <v>9.6013838993322018</v>
      </c>
      <c r="M16" s="116">
        <f t="shared" si="8"/>
        <v>5.8605706298885352</v>
      </c>
      <c r="N16" s="117">
        <f t="shared" si="0"/>
        <v>6.5465367348248709</v>
      </c>
      <c r="O16" s="117">
        <f t="shared" si="1"/>
        <v>8.9067104749112307</v>
      </c>
      <c r="P16" s="117">
        <f t="shared" si="2"/>
        <v>3.8678793060828056</v>
      </c>
      <c r="Q16" s="117">
        <f t="shared" si="3"/>
        <v>20.494509054511706</v>
      </c>
      <c r="R16" s="117">
        <f t="shared" si="4"/>
        <v>21.565280838208736</v>
      </c>
      <c r="S16" s="117">
        <f t="shared" si="5"/>
        <v>25.494186076009278</v>
      </c>
      <c r="T16" s="117">
        <f t="shared" si="6"/>
        <v>12.351829230471765</v>
      </c>
      <c r="U16" s="118">
        <f t="shared" si="7"/>
        <v>12.577274586567713</v>
      </c>
    </row>
    <row r="17" spans="1:21" s="16" customFormat="1" ht="21" customHeight="1" x14ac:dyDescent="0.15">
      <c r="A17" s="711"/>
      <c r="B17" s="77" t="s">
        <v>42</v>
      </c>
      <c r="C17" s="91">
        <v>36.886648369659007</v>
      </c>
      <c r="D17" s="92">
        <v>31.727745635252433</v>
      </c>
      <c r="E17" s="92">
        <v>32.583413547749416</v>
      </c>
      <c r="F17" s="92">
        <v>30.708638708992144</v>
      </c>
      <c r="G17" s="92">
        <v>25.776979092383925</v>
      </c>
      <c r="H17" s="92">
        <v>23.186741066633285</v>
      </c>
      <c r="I17" s="92">
        <v>23.303876947759072</v>
      </c>
      <c r="J17" s="92">
        <v>23.238184574082304</v>
      </c>
      <c r="K17" s="92">
        <v>23.16727062153964</v>
      </c>
      <c r="L17" s="93">
        <v>22.324138563328862</v>
      </c>
      <c r="M17" s="116">
        <f t="shared" si="8"/>
        <v>16.259909524345659</v>
      </c>
      <c r="N17" s="117">
        <f t="shared" si="0"/>
        <v>13.206826275593894</v>
      </c>
      <c r="O17" s="117">
        <f t="shared" si="1"/>
        <v>20.11814890009374</v>
      </c>
      <c r="P17" s="117">
        <f t="shared" si="2"/>
        <v>43.099190318067755</v>
      </c>
      <c r="Q17" s="117">
        <f t="shared" si="3"/>
        <v>59.085092051769514</v>
      </c>
      <c r="R17" s="117">
        <f t="shared" si="4"/>
        <v>58.285458047812391</v>
      </c>
      <c r="S17" s="117">
        <f t="shared" si="5"/>
        <v>58.732917591156934</v>
      </c>
      <c r="T17" s="117">
        <f t="shared" si="6"/>
        <v>59.218791769816214</v>
      </c>
      <c r="U17" s="118">
        <f t="shared" si="7"/>
        <v>65.232124254288166</v>
      </c>
    </row>
    <row r="18" spans="1:21" s="16" customFormat="1" ht="21" customHeight="1" x14ac:dyDescent="0.15">
      <c r="A18" s="712"/>
      <c r="B18" s="78" t="s">
        <v>43</v>
      </c>
      <c r="C18" s="94">
        <v>12.472121344268851</v>
      </c>
      <c r="D18" s="95">
        <v>10.010222809394294</v>
      </c>
      <c r="E18" s="95">
        <v>9.4672802920571115</v>
      </c>
      <c r="F18" s="95">
        <v>9.9809282387247755</v>
      </c>
      <c r="G18" s="95">
        <v>9.8161734104708547</v>
      </c>
      <c r="H18" s="95">
        <v>9.6991525349784951</v>
      </c>
      <c r="I18" s="95">
        <v>9.8471328472242394</v>
      </c>
      <c r="J18" s="95">
        <v>9.4218340012341049</v>
      </c>
      <c r="K18" s="95">
        <v>10.747260065400051</v>
      </c>
      <c r="L18" s="96">
        <v>10.585216923914189</v>
      </c>
      <c r="M18" s="119">
        <f t="shared" si="8"/>
        <v>24.593843531276235</v>
      </c>
      <c r="N18" s="120">
        <f t="shared" si="0"/>
        <v>31.739221397435024</v>
      </c>
      <c r="O18" s="120">
        <f t="shared" si="1"/>
        <v>24.959533281469277</v>
      </c>
      <c r="P18" s="120">
        <f t="shared" si="2"/>
        <v>27.056856299674909</v>
      </c>
      <c r="Q18" s="120">
        <f t="shared" si="3"/>
        <v>28.589805132871891</v>
      </c>
      <c r="R18" s="120">
        <f t="shared" si="4"/>
        <v>26.657388884365023</v>
      </c>
      <c r="S18" s="120">
        <f t="shared" si="5"/>
        <v>32.374666573781802</v>
      </c>
      <c r="T18" s="120">
        <f t="shared" si="6"/>
        <v>16.049311809452295</v>
      </c>
      <c r="U18" s="121">
        <f t="shared" si="7"/>
        <v>17.825845553450645</v>
      </c>
    </row>
    <row r="19" spans="1:21" s="16" customFormat="1" ht="21" customHeight="1" x14ac:dyDescent="0.15">
      <c r="A19" s="73" t="s">
        <v>55</v>
      </c>
      <c r="B19" s="84" t="s">
        <v>44</v>
      </c>
      <c r="C19" s="106">
        <v>9.9261146645974829</v>
      </c>
      <c r="D19" s="106">
        <v>9.8447216405598201</v>
      </c>
      <c r="E19" s="106">
        <v>9.7634517739306954</v>
      </c>
      <c r="F19" s="106">
        <v>9.7066797197850967</v>
      </c>
      <c r="G19" s="106">
        <v>9.5515497249860761</v>
      </c>
      <c r="H19" s="106">
        <v>9.4944891534742766</v>
      </c>
      <c r="I19" s="106">
        <v>9.7286043312693256</v>
      </c>
      <c r="J19" s="106">
        <v>9.6681734270700534</v>
      </c>
      <c r="K19" s="106">
        <v>9.5470385155381159</v>
      </c>
      <c r="L19" s="106">
        <v>9.513199052541518</v>
      </c>
      <c r="M19" s="131">
        <f>($C19-D19)/D19*100</f>
        <v>0.82676816074034143</v>
      </c>
      <c r="N19" s="131">
        <f t="shared" si="0"/>
        <v>1.6660387579432945</v>
      </c>
      <c r="O19" s="131">
        <f t="shared" si="1"/>
        <v>2.260659166131882</v>
      </c>
      <c r="P19" s="131">
        <f t="shared" si="2"/>
        <v>3.9215096020656772</v>
      </c>
      <c r="Q19" s="131">
        <f t="shared" si="3"/>
        <v>4.5460635548281561</v>
      </c>
      <c r="R19" s="131">
        <f t="shared" si="4"/>
        <v>2.0302021400266721</v>
      </c>
      <c r="S19" s="131">
        <f t="shared" si="5"/>
        <v>2.66794177279874</v>
      </c>
      <c r="T19" s="131">
        <f t="shared" si="6"/>
        <v>3.970615059763384</v>
      </c>
      <c r="U19" s="131">
        <f t="shared" si="7"/>
        <v>4.340449619265053</v>
      </c>
    </row>
    <row r="20" spans="1:21" s="16" customFormat="1" ht="21" customHeight="1" x14ac:dyDescent="0.15">
      <c r="A20" s="74" t="s">
        <v>7</v>
      </c>
      <c r="B20" s="79" t="s">
        <v>45</v>
      </c>
      <c r="C20" s="107">
        <v>14.810262546940905</v>
      </c>
      <c r="D20" s="108">
        <v>13.769301255004557</v>
      </c>
      <c r="E20" s="108">
        <v>14.503487634345529</v>
      </c>
      <c r="F20" s="108">
        <v>15.512270909861517</v>
      </c>
      <c r="G20" s="108">
        <v>12.650375951219948</v>
      </c>
      <c r="H20" s="108">
        <v>11.146317282271676</v>
      </c>
      <c r="I20" s="108">
        <v>11.351997572239686</v>
      </c>
      <c r="J20" s="108">
        <v>14.488276466448582</v>
      </c>
      <c r="K20" s="108">
        <v>14.344479091667424</v>
      </c>
      <c r="L20" s="109">
        <v>15.023172389165074</v>
      </c>
      <c r="M20" s="132">
        <f>($C20-D20)/D20*100</f>
        <v>7.5600153752028847</v>
      </c>
      <c r="N20" s="133">
        <f t="shared" si="0"/>
        <v>2.1151802954546337</v>
      </c>
      <c r="O20" s="133">
        <f t="shared" si="1"/>
        <v>-4.5255034997766108</v>
      </c>
      <c r="P20" s="133">
        <f t="shared" si="2"/>
        <v>17.073694916653185</v>
      </c>
      <c r="Q20" s="133">
        <f t="shared" si="3"/>
        <v>32.871352679837749</v>
      </c>
      <c r="R20" s="133">
        <f t="shared" si="4"/>
        <v>30.463933353528038</v>
      </c>
      <c r="S20" s="133">
        <f t="shared" si="5"/>
        <v>2.2223905047502814</v>
      </c>
      <c r="T20" s="133">
        <f t="shared" si="6"/>
        <v>3.2471270117020183</v>
      </c>
      <c r="U20" s="134">
        <f t="shared" si="7"/>
        <v>-1.4172096059932251</v>
      </c>
    </row>
    <row r="21" spans="1:21" s="16" customFormat="1" ht="21" customHeight="1" x14ac:dyDescent="0.15">
      <c r="A21" s="713" t="s">
        <v>8</v>
      </c>
      <c r="B21" s="81" t="s">
        <v>266</v>
      </c>
      <c r="C21" s="97">
        <v>6.050853623313893</v>
      </c>
      <c r="D21" s="98">
        <v>5.5446712550963264</v>
      </c>
      <c r="E21" s="98">
        <v>5.4117736244540691</v>
      </c>
      <c r="F21" s="98">
        <v>5.3309463895282061</v>
      </c>
      <c r="G21" s="98">
        <v>5.7299315211205082</v>
      </c>
      <c r="H21" s="98">
        <v>5.147041637982297</v>
      </c>
      <c r="I21" s="98">
        <v>5.0110763209285825</v>
      </c>
      <c r="J21" s="98">
        <v>5.5171655620604625</v>
      </c>
      <c r="K21" s="98">
        <v>4.7328451031012415</v>
      </c>
      <c r="L21" s="99">
        <v>5.2259050051805094</v>
      </c>
      <c r="M21" s="122">
        <f>($C21-D21)/D21*100</f>
        <v>9.1291682577630606</v>
      </c>
      <c r="N21" s="123">
        <f t="shared" si="0"/>
        <v>11.809067474146119</v>
      </c>
      <c r="O21" s="123">
        <f t="shared" si="1"/>
        <v>13.504304511480921</v>
      </c>
      <c r="P21" s="123">
        <f t="shared" si="2"/>
        <v>5.6008017026114016</v>
      </c>
      <c r="Q21" s="123">
        <f t="shared" si="3"/>
        <v>17.559834345655329</v>
      </c>
      <c r="R21" s="123">
        <f t="shared" si="4"/>
        <v>20.749580245719219</v>
      </c>
      <c r="S21" s="123">
        <f t="shared" si="5"/>
        <v>9.6732290385376292</v>
      </c>
      <c r="T21" s="123">
        <f t="shared" si="6"/>
        <v>27.84812288382339</v>
      </c>
      <c r="U21" s="124">
        <f t="shared" si="7"/>
        <v>15.785756099959739</v>
      </c>
    </row>
    <row r="22" spans="1:21" s="16" customFormat="1" ht="21" customHeight="1" x14ac:dyDescent="0.15">
      <c r="A22" s="714"/>
      <c r="B22" s="83" t="s">
        <v>267</v>
      </c>
      <c r="C22" s="103">
        <v>8.2608456216468156</v>
      </c>
      <c r="D22" s="104">
        <v>8.1019294199330858</v>
      </c>
      <c r="E22" s="104">
        <v>7.7134958405331151</v>
      </c>
      <c r="F22" s="104">
        <v>7.3379293235353096</v>
      </c>
      <c r="G22" s="104">
        <v>7.2910022123855871</v>
      </c>
      <c r="H22" s="104">
        <v>7.2671265270471199</v>
      </c>
      <c r="I22" s="104">
        <v>7.1776733431142183</v>
      </c>
      <c r="J22" s="104">
        <v>6.81625895836806</v>
      </c>
      <c r="K22" s="104">
        <v>6.6431627743049964</v>
      </c>
      <c r="L22" s="105">
        <v>0</v>
      </c>
      <c r="M22" s="128">
        <f>($C22-D22)/D22*100</f>
        <v>1.9614611961781603</v>
      </c>
      <c r="N22" s="129">
        <f t="shared" si="0"/>
        <v>7.0960015073511808</v>
      </c>
      <c r="O22" s="129">
        <f t="shared" si="1"/>
        <v>12.577339701970011</v>
      </c>
      <c r="P22" s="129">
        <f t="shared" si="2"/>
        <v>13.301921752454104</v>
      </c>
      <c r="Q22" s="129">
        <f t="shared" si="3"/>
        <v>13.674168062180106</v>
      </c>
      <c r="R22" s="129">
        <f t="shared" si="4"/>
        <v>15.090855027161698</v>
      </c>
      <c r="S22" s="129">
        <f t="shared" si="5"/>
        <v>21.193247969332091</v>
      </c>
      <c r="T22" s="129">
        <f t="shared" si="6"/>
        <v>24.351094535856234</v>
      </c>
      <c r="U22" s="135" t="s">
        <v>278</v>
      </c>
    </row>
  </sheetData>
  <mergeCells count="4">
    <mergeCell ref="A5:A11"/>
    <mergeCell ref="A12:A14"/>
    <mergeCell ref="A15:A18"/>
    <mergeCell ref="A21:A22"/>
  </mergeCells>
  <conditionalFormatting sqref="M4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4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P4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Q4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R4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S4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T4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4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5:U11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12:U14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15:U18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20:U20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21:U22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19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19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9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P19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Q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R19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S19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T19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19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7" right="0.7" top="0.75" bottom="0.75" header="0.3" footer="0.3"/>
  <pageSetup paperSize="9" orientation="portrait"/>
  <ignoredErrors>
    <ignoredError sqref="C3:L3" numberStoredAsText="1"/>
  </ignoredError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1">
    <tabColor rgb="FFFF0000"/>
  </sheetPr>
  <dimension ref="A1:W34"/>
  <sheetViews>
    <sheetView showGridLines="0" workbookViewId="0">
      <selection sqref="A1:C1"/>
    </sheetView>
  </sheetViews>
  <sheetFormatPr baseColWidth="10" defaultColWidth="9.1640625" defaultRowHeight="13" x14ac:dyDescent="0.15"/>
  <cols>
    <col min="1" max="1" width="39.5" style="3" customWidth="1"/>
    <col min="2" max="9" width="7.6640625" style="3" customWidth="1"/>
    <col min="10" max="10" width="7.6640625" style="2" customWidth="1"/>
    <col min="11" max="21" width="7.6640625" style="3" customWidth="1"/>
    <col min="22" max="23" width="10.5" style="3" customWidth="1"/>
    <col min="24" max="16384" width="9.1640625" style="3"/>
  </cols>
  <sheetData>
    <row r="1" spans="1:23" ht="50" customHeight="1" x14ac:dyDescent="0.15">
      <c r="A1" s="715" t="s">
        <v>321</v>
      </c>
      <c r="B1" s="715"/>
      <c r="C1" s="715"/>
      <c r="D1" s="716" t="s">
        <v>270</v>
      </c>
      <c r="E1" s="717"/>
      <c r="F1" s="717"/>
      <c r="G1" s="717"/>
      <c r="H1" s="717"/>
      <c r="I1" s="717"/>
      <c r="J1" s="717"/>
      <c r="K1" s="718"/>
    </row>
    <row r="4" spans="1:23" ht="46.5" customHeight="1" x14ac:dyDescent="0.3">
      <c r="A4" s="29" t="s">
        <v>318</v>
      </c>
      <c r="B4" s="719" t="s">
        <v>204</v>
      </c>
      <c r="C4" s="719" t="s">
        <v>84</v>
      </c>
      <c r="D4" s="719" t="s">
        <v>85</v>
      </c>
      <c r="E4" s="719" t="s">
        <v>86</v>
      </c>
      <c r="F4" s="719" t="s">
        <v>73</v>
      </c>
      <c r="G4" s="719" t="s">
        <v>74</v>
      </c>
      <c r="H4" s="719" t="s">
        <v>78</v>
      </c>
      <c r="I4" s="719" t="s">
        <v>68</v>
      </c>
      <c r="J4" s="719" t="s">
        <v>69</v>
      </c>
      <c r="K4" s="719" t="s">
        <v>79</v>
      </c>
      <c r="L4" s="719" t="s">
        <v>87</v>
      </c>
      <c r="M4" s="719" t="s">
        <v>70</v>
      </c>
      <c r="N4" s="719" t="s">
        <v>88</v>
      </c>
      <c r="O4" s="719" t="s">
        <v>90</v>
      </c>
      <c r="P4" s="719" t="s">
        <v>91</v>
      </c>
      <c r="Q4" s="719" t="s">
        <v>80</v>
      </c>
      <c r="R4" s="719" t="s">
        <v>75</v>
      </c>
      <c r="S4" s="719" t="s">
        <v>81</v>
      </c>
      <c r="T4" s="719" t="s">
        <v>71</v>
      </c>
      <c r="U4" s="719" t="s">
        <v>76</v>
      </c>
      <c r="V4" s="721" t="s">
        <v>13</v>
      </c>
      <c r="W4" s="719" t="s">
        <v>319</v>
      </c>
    </row>
    <row r="5" spans="1:23" ht="54" customHeight="1" x14ac:dyDescent="0.3">
      <c r="A5" s="30" t="s">
        <v>320</v>
      </c>
      <c r="B5" s="720"/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0"/>
      <c r="O5" s="720"/>
      <c r="P5" s="720"/>
      <c r="Q5" s="720"/>
      <c r="R5" s="720"/>
      <c r="S5" s="720"/>
      <c r="T5" s="720"/>
      <c r="U5" s="720"/>
      <c r="V5" s="722"/>
      <c r="W5" s="720"/>
    </row>
    <row r="6" spans="1:23" ht="22" customHeight="1" x14ac:dyDescent="0.15">
      <c r="A6" s="31" t="s">
        <v>3</v>
      </c>
      <c r="B6" s="32">
        <v>130</v>
      </c>
      <c r="C6" s="32">
        <v>36</v>
      </c>
      <c r="D6" s="32">
        <v>81</v>
      </c>
      <c r="E6" s="32">
        <v>332</v>
      </c>
      <c r="F6" s="32">
        <v>515</v>
      </c>
      <c r="G6" s="32">
        <v>118</v>
      </c>
      <c r="H6" s="32">
        <v>549</v>
      </c>
      <c r="I6" s="32">
        <v>157</v>
      </c>
      <c r="J6" s="32">
        <v>937</v>
      </c>
      <c r="K6" s="32">
        <v>204</v>
      </c>
      <c r="L6" s="32">
        <v>13</v>
      </c>
      <c r="M6" s="32">
        <v>355</v>
      </c>
      <c r="N6" s="32">
        <v>310</v>
      </c>
      <c r="O6" s="32">
        <v>116</v>
      </c>
      <c r="P6" s="32">
        <v>309</v>
      </c>
      <c r="Q6" s="32">
        <v>382</v>
      </c>
      <c r="R6" s="32">
        <v>139</v>
      </c>
      <c r="S6" s="32">
        <v>89</v>
      </c>
      <c r="T6" s="32">
        <v>19</v>
      </c>
      <c r="U6" s="32">
        <v>414</v>
      </c>
      <c r="V6" s="33">
        <v>5205</v>
      </c>
      <c r="W6" s="34">
        <v>-2.0696142991533398E-2</v>
      </c>
    </row>
    <row r="7" spans="1:23" ht="22" customHeight="1" x14ac:dyDescent="0.15">
      <c r="A7" s="35" t="s">
        <v>4</v>
      </c>
      <c r="B7" s="36">
        <v>340</v>
      </c>
      <c r="C7" s="36">
        <v>192</v>
      </c>
      <c r="D7" s="36">
        <v>285</v>
      </c>
      <c r="E7" s="36">
        <v>846</v>
      </c>
      <c r="F7" s="36">
        <v>1575</v>
      </c>
      <c r="G7" s="36">
        <v>523</v>
      </c>
      <c r="H7" s="36">
        <v>973</v>
      </c>
      <c r="I7" s="36">
        <v>336</v>
      </c>
      <c r="J7" s="36">
        <v>2533</v>
      </c>
      <c r="K7" s="36">
        <v>727</v>
      </c>
      <c r="L7" s="36">
        <v>57</v>
      </c>
      <c r="M7" s="36">
        <v>1305</v>
      </c>
      <c r="N7" s="36">
        <v>876</v>
      </c>
      <c r="O7" s="36">
        <v>561</v>
      </c>
      <c r="P7" s="36">
        <v>919</v>
      </c>
      <c r="Q7" s="36">
        <v>1409</v>
      </c>
      <c r="R7" s="36">
        <v>521</v>
      </c>
      <c r="S7" s="36">
        <v>312</v>
      </c>
      <c r="T7" s="36">
        <v>53</v>
      </c>
      <c r="U7" s="36">
        <v>1352</v>
      </c>
      <c r="V7" s="37">
        <v>15695</v>
      </c>
      <c r="W7" s="38">
        <v>7.0580686557587423E-3</v>
      </c>
    </row>
    <row r="8" spans="1:23" ht="18" customHeight="1" x14ac:dyDescent="0.15">
      <c r="A8" s="62" t="s">
        <v>32</v>
      </c>
      <c r="B8" s="63">
        <v>171</v>
      </c>
      <c r="C8" s="63">
        <v>110</v>
      </c>
      <c r="D8" s="63">
        <v>160</v>
      </c>
      <c r="E8" s="63">
        <v>400</v>
      </c>
      <c r="F8" s="63">
        <v>829</v>
      </c>
      <c r="G8" s="63">
        <v>345</v>
      </c>
      <c r="H8" s="63">
        <v>516</v>
      </c>
      <c r="I8" s="63">
        <v>180</v>
      </c>
      <c r="J8" s="63">
        <v>1361</v>
      </c>
      <c r="K8" s="63">
        <v>353</v>
      </c>
      <c r="L8" s="63">
        <v>29</v>
      </c>
      <c r="M8" s="63">
        <v>692</v>
      </c>
      <c r="N8" s="63">
        <v>434</v>
      </c>
      <c r="O8" s="63">
        <v>362</v>
      </c>
      <c r="P8" s="63">
        <v>458</v>
      </c>
      <c r="Q8" s="63">
        <v>728</v>
      </c>
      <c r="R8" s="63">
        <v>334</v>
      </c>
      <c r="S8" s="63">
        <v>161</v>
      </c>
      <c r="T8" s="63">
        <v>18</v>
      </c>
      <c r="U8" s="63">
        <v>812</v>
      </c>
      <c r="V8" s="60">
        <v>8453</v>
      </c>
      <c r="W8" s="64">
        <v>1.4522323571771483E-2</v>
      </c>
    </row>
    <row r="9" spans="1:23" ht="18" customHeight="1" x14ac:dyDescent="0.15">
      <c r="A9" s="62" t="s">
        <v>33</v>
      </c>
      <c r="B9" s="63">
        <v>11</v>
      </c>
      <c r="C9" s="63">
        <v>9</v>
      </c>
      <c r="D9" s="63">
        <v>5</v>
      </c>
      <c r="E9" s="63">
        <v>15</v>
      </c>
      <c r="F9" s="63">
        <v>61</v>
      </c>
      <c r="G9" s="63">
        <v>20</v>
      </c>
      <c r="H9" s="63">
        <v>49</v>
      </c>
      <c r="I9" s="63">
        <v>20</v>
      </c>
      <c r="J9" s="63">
        <v>95</v>
      </c>
      <c r="K9" s="63">
        <v>40</v>
      </c>
      <c r="L9" s="63">
        <v>3</v>
      </c>
      <c r="M9" s="63">
        <v>28</v>
      </c>
      <c r="N9" s="63">
        <v>19</v>
      </c>
      <c r="O9" s="63">
        <v>6</v>
      </c>
      <c r="P9" s="63">
        <v>26</v>
      </c>
      <c r="Q9" s="63">
        <v>98</v>
      </c>
      <c r="R9" s="63">
        <v>24</v>
      </c>
      <c r="S9" s="63">
        <v>18</v>
      </c>
      <c r="T9" s="63">
        <v>3</v>
      </c>
      <c r="U9" s="63">
        <v>42</v>
      </c>
      <c r="V9" s="60">
        <v>592</v>
      </c>
      <c r="W9" s="61">
        <v>-1.6863406408094434E-3</v>
      </c>
    </row>
    <row r="10" spans="1:23" ht="18" customHeight="1" x14ac:dyDescent="0.15">
      <c r="A10" s="62" t="s">
        <v>34</v>
      </c>
      <c r="B10" s="63">
        <v>5</v>
      </c>
      <c r="C10" s="63">
        <v>5</v>
      </c>
      <c r="D10" s="63">
        <v>12</v>
      </c>
      <c r="E10" s="63">
        <v>69</v>
      </c>
      <c r="F10" s="63">
        <v>57</v>
      </c>
      <c r="G10" s="63">
        <v>17</v>
      </c>
      <c r="H10" s="63">
        <v>46</v>
      </c>
      <c r="I10" s="63">
        <v>9</v>
      </c>
      <c r="J10" s="63">
        <v>136</v>
      </c>
      <c r="K10" s="63">
        <v>40</v>
      </c>
      <c r="L10" s="63">
        <v>3</v>
      </c>
      <c r="M10" s="63">
        <v>29</v>
      </c>
      <c r="N10" s="63">
        <v>30</v>
      </c>
      <c r="O10" s="63">
        <v>10</v>
      </c>
      <c r="P10" s="63">
        <v>37</v>
      </c>
      <c r="Q10" s="63">
        <v>44</v>
      </c>
      <c r="R10" s="63">
        <v>20</v>
      </c>
      <c r="S10" s="63">
        <v>6</v>
      </c>
      <c r="T10" s="63">
        <v>1</v>
      </c>
      <c r="U10" s="63">
        <v>51</v>
      </c>
      <c r="V10" s="60">
        <v>627</v>
      </c>
      <c r="W10" s="61">
        <v>-3.5384615384615382E-2</v>
      </c>
    </row>
    <row r="11" spans="1:23" ht="18" customHeight="1" x14ac:dyDescent="0.15">
      <c r="A11" s="62" t="s">
        <v>35</v>
      </c>
      <c r="B11" s="63">
        <v>28</v>
      </c>
      <c r="C11" s="63">
        <v>22</v>
      </c>
      <c r="D11" s="63">
        <v>30</v>
      </c>
      <c r="E11" s="63">
        <v>109</v>
      </c>
      <c r="F11" s="63">
        <v>258</v>
      </c>
      <c r="G11" s="63">
        <v>61</v>
      </c>
      <c r="H11" s="63">
        <v>136</v>
      </c>
      <c r="I11" s="63">
        <v>55</v>
      </c>
      <c r="J11" s="63">
        <v>356</v>
      </c>
      <c r="K11" s="63">
        <v>116</v>
      </c>
      <c r="L11" s="63">
        <v>6</v>
      </c>
      <c r="M11" s="63">
        <v>205</v>
      </c>
      <c r="N11" s="63">
        <v>83</v>
      </c>
      <c r="O11" s="63">
        <v>70</v>
      </c>
      <c r="P11" s="63">
        <v>136</v>
      </c>
      <c r="Q11" s="63">
        <v>264</v>
      </c>
      <c r="R11" s="63">
        <v>66</v>
      </c>
      <c r="S11" s="63">
        <v>57</v>
      </c>
      <c r="T11" s="63">
        <v>13</v>
      </c>
      <c r="U11" s="63">
        <v>168</v>
      </c>
      <c r="V11" s="60">
        <v>2239</v>
      </c>
      <c r="W11" s="61">
        <v>-1.1915269196822596E-2</v>
      </c>
    </row>
    <row r="12" spans="1:23" ht="18" customHeight="1" x14ac:dyDescent="0.15">
      <c r="A12" s="62" t="s">
        <v>36</v>
      </c>
      <c r="B12" s="63">
        <v>30</v>
      </c>
      <c r="C12" s="63">
        <v>6</v>
      </c>
      <c r="D12" s="63">
        <v>4</v>
      </c>
      <c r="E12" s="63">
        <v>23</v>
      </c>
      <c r="F12" s="63">
        <v>59</v>
      </c>
      <c r="G12" s="63">
        <v>22</v>
      </c>
      <c r="H12" s="63">
        <v>15</v>
      </c>
      <c r="I12" s="63">
        <v>9</v>
      </c>
      <c r="J12" s="63">
        <v>125</v>
      </c>
      <c r="K12" s="63">
        <v>37</v>
      </c>
      <c r="L12" s="63"/>
      <c r="M12" s="63">
        <v>31</v>
      </c>
      <c r="N12" s="63">
        <v>53</v>
      </c>
      <c r="O12" s="63">
        <v>30</v>
      </c>
      <c r="P12" s="63">
        <v>52</v>
      </c>
      <c r="Q12" s="63">
        <v>49</v>
      </c>
      <c r="R12" s="63">
        <v>13</v>
      </c>
      <c r="S12" s="63">
        <v>14</v>
      </c>
      <c r="T12" s="63"/>
      <c r="U12" s="63">
        <v>25</v>
      </c>
      <c r="V12" s="60">
        <v>597</v>
      </c>
      <c r="W12" s="61">
        <v>-1.3223140495867768E-2</v>
      </c>
    </row>
    <row r="13" spans="1:23" ht="18" customHeight="1" x14ac:dyDescent="0.15">
      <c r="A13" s="62" t="s">
        <v>37</v>
      </c>
      <c r="B13" s="63">
        <v>42</v>
      </c>
      <c r="C13" s="63">
        <v>6</v>
      </c>
      <c r="D13" s="63">
        <v>8</v>
      </c>
      <c r="E13" s="63">
        <v>70</v>
      </c>
      <c r="F13" s="63">
        <v>205</v>
      </c>
      <c r="G13" s="63">
        <v>40</v>
      </c>
      <c r="H13" s="63">
        <v>93</v>
      </c>
      <c r="I13" s="63">
        <v>39</v>
      </c>
      <c r="J13" s="63">
        <v>241</v>
      </c>
      <c r="K13" s="63">
        <v>89</v>
      </c>
      <c r="L13" s="63">
        <v>5</v>
      </c>
      <c r="M13" s="63">
        <v>167</v>
      </c>
      <c r="N13" s="63">
        <v>76</v>
      </c>
      <c r="O13" s="63">
        <v>30</v>
      </c>
      <c r="P13" s="63">
        <v>93</v>
      </c>
      <c r="Q13" s="63">
        <v>180</v>
      </c>
      <c r="R13" s="63">
        <v>59</v>
      </c>
      <c r="S13" s="63">
        <v>32</v>
      </c>
      <c r="T13" s="63">
        <v>8</v>
      </c>
      <c r="U13" s="63">
        <v>146</v>
      </c>
      <c r="V13" s="60">
        <v>1629</v>
      </c>
      <c r="W13" s="61">
        <v>-3.2085561497326207E-2</v>
      </c>
    </row>
    <row r="14" spans="1:23" ht="18" customHeight="1" x14ac:dyDescent="0.15">
      <c r="A14" s="62" t="s">
        <v>27</v>
      </c>
      <c r="B14" s="63">
        <v>53</v>
      </c>
      <c r="C14" s="63">
        <v>34</v>
      </c>
      <c r="D14" s="63">
        <v>66</v>
      </c>
      <c r="E14" s="63">
        <v>160</v>
      </c>
      <c r="F14" s="63">
        <v>106</v>
      </c>
      <c r="G14" s="63">
        <v>18</v>
      </c>
      <c r="H14" s="63">
        <v>118</v>
      </c>
      <c r="I14" s="63">
        <v>24</v>
      </c>
      <c r="J14" s="63">
        <v>219</v>
      </c>
      <c r="K14" s="63">
        <v>52</v>
      </c>
      <c r="L14" s="63">
        <v>11</v>
      </c>
      <c r="M14" s="63">
        <v>153</v>
      </c>
      <c r="N14" s="63">
        <v>181</v>
      </c>
      <c r="O14" s="63">
        <v>53</v>
      </c>
      <c r="P14" s="63">
        <v>117</v>
      </c>
      <c r="Q14" s="63">
        <v>46</v>
      </c>
      <c r="R14" s="63">
        <v>5</v>
      </c>
      <c r="S14" s="63">
        <v>24</v>
      </c>
      <c r="T14" s="63">
        <v>10</v>
      </c>
      <c r="U14" s="63">
        <v>108</v>
      </c>
      <c r="V14" s="60">
        <v>1558</v>
      </c>
      <c r="W14" s="64">
        <v>7.0054945054945056E-2</v>
      </c>
    </row>
    <row r="15" spans="1:23" ht="22" customHeight="1" x14ac:dyDescent="0.15">
      <c r="A15" s="39" t="s">
        <v>5</v>
      </c>
      <c r="B15" s="40">
        <v>245</v>
      </c>
      <c r="C15" s="40">
        <v>94</v>
      </c>
      <c r="D15" s="40">
        <v>209</v>
      </c>
      <c r="E15" s="40">
        <v>460</v>
      </c>
      <c r="F15" s="40">
        <v>1068</v>
      </c>
      <c r="G15" s="40">
        <v>344</v>
      </c>
      <c r="H15" s="40">
        <v>572</v>
      </c>
      <c r="I15" s="40">
        <v>247</v>
      </c>
      <c r="J15" s="40">
        <v>1458</v>
      </c>
      <c r="K15" s="40">
        <v>550</v>
      </c>
      <c r="L15" s="40">
        <v>41</v>
      </c>
      <c r="M15" s="40">
        <v>929</v>
      </c>
      <c r="N15" s="40">
        <v>677</v>
      </c>
      <c r="O15" s="40">
        <v>262</v>
      </c>
      <c r="P15" s="40">
        <v>507</v>
      </c>
      <c r="Q15" s="40">
        <v>840</v>
      </c>
      <c r="R15" s="40">
        <v>396</v>
      </c>
      <c r="S15" s="40">
        <v>300</v>
      </c>
      <c r="T15" s="40">
        <v>45</v>
      </c>
      <c r="U15" s="40">
        <v>752</v>
      </c>
      <c r="V15" s="40">
        <v>9996</v>
      </c>
      <c r="W15" s="41">
        <v>6.9507404049561801E-3</v>
      </c>
    </row>
    <row r="16" spans="1:23" ht="18" customHeight="1" x14ac:dyDescent="0.15">
      <c r="A16" s="62" t="s">
        <v>38</v>
      </c>
      <c r="B16" s="63">
        <v>92</v>
      </c>
      <c r="C16" s="63">
        <v>46</v>
      </c>
      <c r="D16" s="63">
        <v>101</v>
      </c>
      <c r="E16" s="63">
        <v>146</v>
      </c>
      <c r="F16" s="63">
        <v>273</v>
      </c>
      <c r="G16" s="63">
        <v>142</v>
      </c>
      <c r="H16" s="63">
        <v>192</v>
      </c>
      <c r="I16" s="63">
        <v>86</v>
      </c>
      <c r="J16" s="63">
        <v>462</v>
      </c>
      <c r="K16" s="63">
        <v>151</v>
      </c>
      <c r="L16" s="63">
        <v>23</v>
      </c>
      <c r="M16" s="63">
        <v>254</v>
      </c>
      <c r="N16" s="63">
        <v>227</v>
      </c>
      <c r="O16" s="63">
        <v>95</v>
      </c>
      <c r="P16" s="63">
        <v>192</v>
      </c>
      <c r="Q16" s="63">
        <v>345</v>
      </c>
      <c r="R16" s="63">
        <v>145</v>
      </c>
      <c r="S16" s="63">
        <v>105</v>
      </c>
      <c r="T16" s="63">
        <v>15</v>
      </c>
      <c r="U16" s="63">
        <v>310</v>
      </c>
      <c r="V16" s="60">
        <v>3402</v>
      </c>
      <c r="W16" s="64">
        <v>0.11358428805237315</v>
      </c>
    </row>
    <row r="17" spans="1:23" ht="18" customHeight="1" x14ac:dyDescent="0.15">
      <c r="A17" s="62" t="s">
        <v>39</v>
      </c>
      <c r="B17" s="63">
        <v>113</v>
      </c>
      <c r="C17" s="63">
        <v>35</v>
      </c>
      <c r="D17" s="63">
        <v>66</v>
      </c>
      <c r="E17" s="63">
        <v>249</v>
      </c>
      <c r="F17" s="63">
        <v>576</v>
      </c>
      <c r="G17" s="63">
        <v>152</v>
      </c>
      <c r="H17" s="63">
        <v>305</v>
      </c>
      <c r="I17" s="63">
        <v>134</v>
      </c>
      <c r="J17" s="63">
        <v>822</v>
      </c>
      <c r="K17" s="63">
        <v>325</v>
      </c>
      <c r="L17" s="63">
        <v>15</v>
      </c>
      <c r="M17" s="63">
        <v>540</v>
      </c>
      <c r="N17" s="63">
        <v>338</v>
      </c>
      <c r="O17" s="63">
        <v>96</v>
      </c>
      <c r="P17" s="63">
        <v>238</v>
      </c>
      <c r="Q17" s="63">
        <v>362</v>
      </c>
      <c r="R17" s="63">
        <v>200</v>
      </c>
      <c r="S17" s="63">
        <v>143</v>
      </c>
      <c r="T17" s="63">
        <v>23</v>
      </c>
      <c r="U17" s="63">
        <v>347</v>
      </c>
      <c r="V17" s="60">
        <v>5079</v>
      </c>
      <c r="W17" s="61">
        <v>-6.222304283604136E-2</v>
      </c>
    </row>
    <row r="18" spans="1:23" ht="18" customHeight="1" x14ac:dyDescent="0.15">
      <c r="A18" s="62" t="s">
        <v>28</v>
      </c>
      <c r="B18" s="63">
        <v>40</v>
      </c>
      <c r="C18" s="63">
        <v>13</v>
      </c>
      <c r="D18" s="63">
        <v>42</v>
      </c>
      <c r="E18" s="63">
        <v>65</v>
      </c>
      <c r="F18" s="63">
        <v>219</v>
      </c>
      <c r="G18" s="63">
        <v>50</v>
      </c>
      <c r="H18" s="63">
        <v>75</v>
      </c>
      <c r="I18" s="63">
        <v>27</v>
      </c>
      <c r="J18" s="63">
        <v>174</v>
      </c>
      <c r="K18" s="63">
        <v>74</v>
      </c>
      <c r="L18" s="63">
        <v>3</v>
      </c>
      <c r="M18" s="63">
        <v>135</v>
      </c>
      <c r="N18" s="63">
        <v>112</v>
      </c>
      <c r="O18" s="63">
        <v>71</v>
      </c>
      <c r="P18" s="63">
        <v>77</v>
      </c>
      <c r="Q18" s="63">
        <v>133</v>
      </c>
      <c r="R18" s="63">
        <v>51</v>
      </c>
      <c r="S18" s="63">
        <v>52</v>
      </c>
      <c r="T18" s="63">
        <v>7</v>
      </c>
      <c r="U18" s="63">
        <v>95</v>
      </c>
      <c r="V18" s="60">
        <v>1515</v>
      </c>
      <c r="W18" s="64">
        <v>4.0521978021978024E-2</v>
      </c>
    </row>
    <row r="19" spans="1:23" ht="22" customHeight="1" x14ac:dyDescent="0.15">
      <c r="A19" s="42" t="s">
        <v>6</v>
      </c>
      <c r="B19" s="43">
        <v>234</v>
      </c>
      <c r="C19" s="43">
        <v>71</v>
      </c>
      <c r="D19" s="43">
        <v>75</v>
      </c>
      <c r="E19" s="43">
        <v>210</v>
      </c>
      <c r="F19" s="43">
        <v>1063</v>
      </c>
      <c r="G19" s="43">
        <v>351</v>
      </c>
      <c r="H19" s="43">
        <v>372</v>
      </c>
      <c r="I19" s="43">
        <v>218</v>
      </c>
      <c r="J19" s="43">
        <v>2614</v>
      </c>
      <c r="K19" s="43">
        <v>535</v>
      </c>
      <c r="L19" s="43">
        <v>38</v>
      </c>
      <c r="M19" s="43">
        <v>1068</v>
      </c>
      <c r="N19" s="43">
        <v>187</v>
      </c>
      <c r="O19" s="43">
        <v>149</v>
      </c>
      <c r="P19" s="43">
        <v>193</v>
      </c>
      <c r="Q19" s="43">
        <v>1332</v>
      </c>
      <c r="R19" s="43">
        <v>314</v>
      </c>
      <c r="S19" s="43">
        <v>312</v>
      </c>
      <c r="T19" s="43">
        <v>36</v>
      </c>
      <c r="U19" s="43">
        <v>1018</v>
      </c>
      <c r="V19" s="43">
        <v>10390</v>
      </c>
      <c r="W19" s="44">
        <v>-4.1512915129151291E-2</v>
      </c>
    </row>
    <row r="20" spans="1:23" ht="18" customHeight="1" x14ac:dyDescent="0.15">
      <c r="A20" s="62" t="s">
        <v>40</v>
      </c>
      <c r="B20" s="63">
        <v>139</v>
      </c>
      <c r="C20" s="63">
        <v>46</v>
      </c>
      <c r="D20" s="63">
        <v>61</v>
      </c>
      <c r="E20" s="63">
        <v>132</v>
      </c>
      <c r="F20" s="63">
        <v>520</v>
      </c>
      <c r="G20" s="63">
        <v>221</v>
      </c>
      <c r="H20" s="63">
        <v>157</v>
      </c>
      <c r="I20" s="63">
        <v>109</v>
      </c>
      <c r="J20" s="63">
        <v>1210</v>
      </c>
      <c r="K20" s="63">
        <v>277</v>
      </c>
      <c r="L20" s="63">
        <v>20</v>
      </c>
      <c r="M20" s="63">
        <v>583</v>
      </c>
      <c r="N20" s="63">
        <v>97</v>
      </c>
      <c r="O20" s="63">
        <v>105</v>
      </c>
      <c r="P20" s="63">
        <v>101</v>
      </c>
      <c r="Q20" s="63">
        <v>746</v>
      </c>
      <c r="R20" s="63">
        <v>116</v>
      </c>
      <c r="S20" s="63">
        <v>161</v>
      </c>
      <c r="T20" s="63">
        <v>28</v>
      </c>
      <c r="U20" s="63">
        <v>546</v>
      </c>
      <c r="V20" s="60">
        <v>5375</v>
      </c>
      <c r="W20" s="61">
        <v>-4.8672566371681415E-2</v>
      </c>
    </row>
    <row r="21" spans="1:23" ht="18" customHeight="1" x14ac:dyDescent="0.15">
      <c r="A21" s="62" t="s">
        <v>41</v>
      </c>
      <c r="B21" s="63">
        <v>36</v>
      </c>
      <c r="C21" s="63">
        <v>10</v>
      </c>
      <c r="D21" s="63">
        <v>8</v>
      </c>
      <c r="E21" s="63">
        <v>40</v>
      </c>
      <c r="F21" s="63">
        <v>172</v>
      </c>
      <c r="G21" s="63">
        <v>48</v>
      </c>
      <c r="H21" s="63">
        <v>60</v>
      </c>
      <c r="I21" s="63">
        <v>22</v>
      </c>
      <c r="J21" s="63">
        <v>391</v>
      </c>
      <c r="K21" s="63">
        <v>76</v>
      </c>
      <c r="L21" s="63">
        <v>8</v>
      </c>
      <c r="M21" s="63">
        <v>118</v>
      </c>
      <c r="N21" s="63">
        <v>42</v>
      </c>
      <c r="O21" s="63">
        <v>16</v>
      </c>
      <c r="P21" s="63">
        <v>35</v>
      </c>
      <c r="Q21" s="63">
        <v>146</v>
      </c>
      <c r="R21" s="63">
        <v>25</v>
      </c>
      <c r="S21" s="63">
        <v>41</v>
      </c>
      <c r="T21" s="63"/>
      <c r="U21" s="63">
        <v>144</v>
      </c>
      <c r="V21" s="60">
        <v>1438</v>
      </c>
      <c r="W21" s="61">
        <v>-5.8900523560209424E-2</v>
      </c>
    </row>
    <row r="22" spans="1:23" ht="18" customHeight="1" x14ac:dyDescent="0.15">
      <c r="A22" s="62" t="s">
        <v>42</v>
      </c>
      <c r="B22" s="63">
        <v>33</v>
      </c>
      <c r="C22" s="63">
        <v>4</v>
      </c>
      <c r="D22" s="63">
        <v>5</v>
      </c>
      <c r="E22" s="63">
        <v>12</v>
      </c>
      <c r="F22" s="63">
        <v>165</v>
      </c>
      <c r="G22" s="63">
        <v>41</v>
      </c>
      <c r="H22" s="63">
        <v>62</v>
      </c>
      <c r="I22" s="63">
        <v>17</v>
      </c>
      <c r="J22" s="63">
        <v>426</v>
      </c>
      <c r="K22" s="63">
        <v>58</v>
      </c>
      <c r="L22" s="63">
        <v>3</v>
      </c>
      <c r="M22" s="63">
        <v>133</v>
      </c>
      <c r="N22" s="63">
        <v>14</v>
      </c>
      <c r="O22" s="63">
        <v>14</v>
      </c>
      <c r="P22" s="63">
        <v>20</v>
      </c>
      <c r="Q22" s="63">
        <v>235</v>
      </c>
      <c r="R22" s="63">
        <v>47</v>
      </c>
      <c r="S22" s="63">
        <v>44</v>
      </c>
      <c r="T22" s="63"/>
      <c r="U22" s="63">
        <v>143</v>
      </c>
      <c r="V22" s="60">
        <v>1476</v>
      </c>
      <c r="W22" s="61">
        <v>-4.9581455247907275E-2</v>
      </c>
    </row>
    <row r="23" spans="1:23" ht="18" customHeight="1" x14ac:dyDescent="0.15">
      <c r="A23" s="62" t="s">
        <v>43</v>
      </c>
      <c r="B23" s="63">
        <v>26</v>
      </c>
      <c r="C23" s="63">
        <v>11</v>
      </c>
      <c r="D23" s="63">
        <v>1</v>
      </c>
      <c r="E23" s="63">
        <v>26</v>
      </c>
      <c r="F23" s="63">
        <v>206</v>
      </c>
      <c r="G23" s="63">
        <v>41</v>
      </c>
      <c r="H23" s="63">
        <v>93</v>
      </c>
      <c r="I23" s="63">
        <v>70</v>
      </c>
      <c r="J23" s="63">
        <v>587</v>
      </c>
      <c r="K23" s="63">
        <v>124</v>
      </c>
      <c r="L23" s="63">
        <v>7</v>
      </c>
      <c r="M23" s="63">
        <v>234</v>
      </c>
      <c r="N23" s="63">
        <v>34</v>
      </c>
      <c r="O23" s="63">
        <v>14</v>
      </c>
      <c r="P23" s="63">
        <v>37</v>
      </c>
      <c r="Q23" s="63">
        <v>205</v>
      </c>
      <c r="R23" s="63">
        <v>126</v>
      </c>
      <c r="S23" s="63">
        <v>66</v>
      </c>
      <c r="T23" s="63">
        <v>8</v>
      </c>
      <c r="U23" s="63">
        <v>185</v>
      </c>
      <c r="V23" s="60">
        <v>2101</v>
      </c>
      <c r="W23" s="61">
        <v>-3.793266951161688E-3</v>
      </c>
    </row>
    <row r="24" spans="1:23" ht="22" customHeight="1" x14ac:dyDescent="0.15">
      <c r="A24" s="45" t="s">
        <v>55</v>
      </c>
      <c r="B24" s="46">
        <v>1842</v>
      </c>
      <c r="C24" s="46">
        <v>567</v>
      </c>
      <c r="D24" s="46">
        <v>621</v>
      </c>
      <c r="E24" s="46">
        <v>4075</v>
      </c>
      <c r="F24" s="46">
        <v>6263</v>
      </c>
      <c r="G24" s="46">
        <v>1991</v>
      </c>
      <c r="H24" s="46">
        <v>3859</v>
      </c>
      <c r="I24" s="46">
        <v>2262</v>
      </c>
      <c r="J24" s="46">
        <v>9329</v>
      </c>
      <c r="K24" s="46">
        <v>3048</v>
      </c>
      <c r="L24" s="46">
        <v>404</v>
      </c>
      <c r="M24" s="46">
        <v>5707</v>
      </c>
      <c r="N24" s="46">
        <v>3351</v>
      </c>
      <c r="O24" s="46">
        <v>1150</v>
      </c>
      <c r="P24" s="46">
        <v>4399</v>
      </c>
      <c r="Q24" s="46">
        <v>4683</v>
      </c>
      <c r="R24" s="46">
        <v>1660</v>
      </c>
      <c r="S24" s="46">
        <v>1485</v>
      </c>
      <c r="T24" s="46">
        <v>392</v>
      </c>
      <c r="U24" s="46">
        <v>4817</v>
      </c>
      <c r="V24" s="46">
        <v>61905</v>
      </c>
      <c r="W24" s="47">
        <v>-4.1644090099852933E-2</v>
      </c>
    </row>
    <row r="25" spans="1:23" ht="18" customHeight="1" x14ac:dyDescent="0.15">
      <c r="A25" s="62" t="s">
        <v>44</v>
      </c>
      <c r="B25" s="63">
        <v>698</v>
      </c>
      <c r="C25" s="63">
        <v>236</v>
      </c>
      <c r="D25" s="63">
        <v>262</v>
      </c>
      <c r="E25" s="63">
        <v>1484</v>
      </c>
      <c r="F25" s="63">
        <v>1781</v>
      </c>
      <c r="G25" s="63">
        <v>474</v>
      </c>
      <c r="H25" s="63">
        <v>1462</v>
      </c>
      <c r="I25" s="63">
        <v>576</v>
      </c>
      <c r="J25" s="63">
        <v>2938</v>
      </c>
      <c r="K25" s="63">
        <v>1404</v>
      </c>
      <c r="L25" s="63">
        <v>104</v>
      </c>
      <c r="M25" s="63">
        <v>2925</v>
      </c>
      <c r="N25" s="63">
        <v>1252</v>
      </c>
      <c r="O25" s="63">
        <v>327</v>
      </c>
      <c r="P25" s="63">
        <v>1656</v>
      </c>
      <c r="Q25" s="63">
        <v>1525</v>
      </c>
      <c r="R25" s="63">
        <v>589</v>
      </c>
      <c r="S25" s="63">
        <v>594</v>
      </c>
      <c r="T25" s="63">
        <v>197</v>
      </c>
      <c r="U25" s="63">
        <v>1105</v>
      </c>
      <c r="V25" s="60">
        <v>21589</v>
      </c>
      <c r="W25" s="61">
        <v>-5.2241099258088591E-2</v>
      </c>
    </row>
    <row r="26" spans="1:23" ht="18" customHeight="1" x14ac:dyDescent="0.15">
      <c r="A26" s="62" t="s">
        <v>29</v>
      </c>
      <c r="B26" s="63">
        <v>1144</v>
      </c>
      <c r="C26" s="63">
        <v>331</v>
      </c>
      <c r="D26" s="63">
        <v>359</v>
      </c>
      <c r="E26" s="63">
        <v>2591</v>
      </c>
      <c r="F26" s="63">
        <v>4482</v>
      </c>
      <c r="G26" s="63">
        <v>1517</v>
      </c>
      <c r="H26" s="63">
        <v>2397</v>
      </c>
      <c r="I26" s="63">
        <v>1686</v>
      </c>
      <c r="J26" s="63">
        <v>6391</v>
      </c>
      <c r="K26" s="63">
        <v>1644</v>
      </c>
      <c r="L26" s="63">
        <v>300</v>
      </c>
      <c r="M26" s="63">
        <v>2782</v>
      </c>
      <c r="N26" s="63">
        <v>2099</v>
      </c>
      <c r="O26" s="63">
        <v>823</v>
      </c>
      <c r="P26" s="63">
        <v>2743</v>
      </c>
      <c r="Q26" s="63">
        <v>3158</v>
      </c>
      <c r="R26" s="63">
        <v>1071</v>
      </c>
      <c r="S26" s="63">
        <v>891</v>
      </c>
      <c r="T26" s="63">
        <v>195</v>
      </c>
      <c r="U26" s="63">
        <v>3712</v>
      </c>
      <c r="V26" s="60">
        <v>40316</v>
      </c>
      <c r="W26" s="61">
        <v>-3.5871436770614121E-2</v>
      </c>
    </row>
    <row r="27" spans="1:23" ht="22" customHeight="1" x14ac:dyDescent="0.15">
      <c r="A27" s="48" t="s">
        <v>7</v>
      </c>
      <c r="B27" s="49">
        <v>13</v>
      </c>
      <c r="C27" s="49">
        <v>11</v>
      </c>
      <c r="D27" s="49">
        <v>36</v>
      </c>
      <c r="E27" s="49">
        <v>35</v>
      </c>
      <c r="F27" s="49">
        <v>49</v>
      </c>
      <c r="G27" s="49">
        <v>4</v>
      </c>
      <c r="H27" s="49">
        <v>36</v>
      </c>
      <c r="I27" s="49">
        <v>6</v>
      </c>
      <c r="J27" s="49">
        <v>35</v>
      </c>
      <c r="K27" s="49">
        <v>21</v>
      </c>
      <c r="L27" s="49">
        <v>2</v>
      </c>
      <c r="M27" s="49">
        <v>31</v>
      </c>
      <c r="N27" s="49">
        <v>48</v>
      </c>
      <c r="O27" s="49">
        <v>16</v>
      </c>
      <c r="P27" s="49">
        <v>17</v>
      </c>
      <c r="Q27" s="49">
        <v>38</v>
      </c>
      <c r="R27" s="49">
        <v>0</v>
      </c>
      <c r="S27" s="49">
        <v>34</v>
      </c>
      <c r="T27" s="49">
        <v>1</v>
      </c>
      <c r="U27" s="49">
        <v>30</v>
      </c>
      <c r="V27" s="49">
        <v>463</v>
      </c>
      <c r="W27" s="50">
        <v>-2.1551724137931034E-3</v>
      </c>
    </row>
    <row r="28" spans="1:23" ht="18" customHeight="1" x14ac:dyDescent="0.15">
      <c r="A28" s="62" t="s">
        <v>30</v>
      </c>
      <c r="B28" s="63">
        <v>9</v>
      </c>
      <c r="C28" s="63">
        <v>5</v>
      </c>
      <c r="D28" s="63">
        <v>24</v>
      </c>
      <c r="E28" s="63">
        <v>18</v>
      </c>
      <c r="F28" s="63">
        <v>27</v>
      </c>
      <c r="G28" s="63"/>
      <c r="H28" s="63">
        <v>13</v>
      </c>
      <c r="I28" s="63">
        <v>4</v>
      </c>
      <c r="J28" s="63">
        <v>14</v>
      </c>
      <c r="K28" s="63">
        <v>14</v>
      </c>
      <c r="L28" s="63">
        <v>2</v>
      </c>
      <c r="M28" s="63">
        <v>14</v>
      </c>
      <c r="N28" s="63">
        <v>4</v>
      </c>
      <c r="O28" s="63">
        <v>10</v>
      </c>
      <c r="P28" s="63">
        <v>6</v>
      </c>
      <c r="Q28" s="63">
        <v>24</v>
      </c>
      <c r="R28" s="63"/>
      <c r="S28" s="63">
        <v>31</v>
      </c>
      <c r="T28" s="63">
        <v>1</v>
      </c>
      <c r="U28" s="63">
        <v>11</v>
      </c>
      <c r="V28" s="60">
        <v>231</v>
      </c>
      <c r="W28" s="61">
        <v>-8.5836909871244635E-3</v>
      </c>
    </row>
    <row r="29" spans="1:23" ht="18" customHeight="1" x14ac:dyDescent="0.15">
      <c r="A29" s="62" t="s">
        <v>45</v>
      </c>
      <c r="B29" s="63">
        <v>4</v>
      </c>
      <c r="C29" s="63">
        <v>6</v>
      </c>
      <c r="D29" s="63">
        <v>12</v>
      </c>
      <c r="E29" s="63">
        <v>17</v>
      </c>
      <c r="F29" s="63">
        <v>22</v>
      </c>
      <c r="G29" s="63">
        <v>4</v>
      </c>
      <c r="H29" s="63">
        <v>23</v>
      </c>
      <c r="I29" s="63">
        <v>2</v>
      </c>
      <c r="J29" s="63">
        <v>21</v>
      </c>
      <c r="K29" s="63">
        <v>7</v>
      </c>
      <c r="L29" s="63"/>
      <c r="M29" s="63">
        <v>17</v>
      </c>
      <c r="N29" s="63">
        <v>44</v>
      </c>
      <c r="O29" s="63">
        <v>6</v>
      </c>
      <c r="P29" s="63">
        <v>11</v>
      </c>
      <c r="Q29" s="63">
        <v>14</v>
      </c>
      <c r="R29" s="63"/>
      <c r="S29" s="63">
        <v>3</v>
      </c>
      <c r="T29" s="63"/>
      <c r="U29" s="63">
        <v>19</v>
      </c>
      <c r="V29" s="60">
        <v>232</v>
      </c>
      <c r="W29" s="64">
        <v>4.329004329004329E-3</v>
      </c>
    </row>
    <row r="30" spans="1:23" ht="22" customHeight="1" x14ac:dyDescent="0.15">
      <c r="A30" s="51" t="s">
        <v>8</v>
      </c>
      <c r="B30" s="52">
        <v>18</v>
      </c>
      <c r="C30" s="52">
        <v>9</v>
      </c>
      <c r="D30" s="52">
        <v>12</v>
      </c>
      <c r="E30" s="52">
        <v>87</v>
      </c>
      <c r="F30" s="52">
        <v>166</v>
      </c>
      <c r="G30" s="52">
        <v>50</v>
      </c>
      <c r="H30" s="52">
        <v>143</v>
      </c>
      <c r="I30" s="52">
        <v>30</v>
      </c>
      <c r="J30" s="52">
        <v>322</v>
      </c>
      <c r="K30" s="52">
        <v>69</v>
      </c>
      <c r="L30" s="52">
        <v>1</v>
      </c>
      <c r="M30" s="52">
        <v>139</v>
      </c>
      <c r="N30" s="52">
        <v>41</v>
      </c>
      <c r="O30" s="52">
        <v>18</v>
      </c>
      <c r="P30" s="52">
        <v>70</v>
      </c>
      <c r="Q30" s="52">
        <v>171</v>
      </c>
      <c r="R30" s="52">
        <v>33</v>
      </c>
      <c r="S30" s="52">
        <v>56</v>
      </c>
      <c r="T30" s="52">
        <v>10</v>
      </c>
      <c r="U30" s="52">
        <v>175</v>
      </c>
      <c r="V30" s="52">
        <v>1620</v>
      </c>
      <c r="W30" s="53">
        <v>6.0209424083769635E-2</v>
      </c>
    </row>
    <row r="31" spans="1:23" ht="18" customHeight="1" x14ac:dyDescent="0.15">
      <c r="A31" s="62" t="s">
        <v>266</v>
      </c>
      <c r="B31" s="63">
        <v>10</v>
      </c>
      <c r="C31" s="63">
        <v>5</v>
      </c>
      <c r="D31" s="63">
        <v>3</v>
      </c>
      <c r="E31" s="63">
        <v>41</v>
      </c>
      <c r="F31" s="63">
        <v>76</v>
      </c>
      <c r="G31" s="63">
        <v>18</v>
      </c>
      <c r="H31" s="63">
        <v>46</v>
      </c>
      <c r="I31" s="63">
        <v>9</v>
      </c>
      <c r="J31" s="63">
        <v>129</v>
      </c>
      <c r="K31" s="63">
        <v>24</v>
      </c>
      <c r="L31" s="63"/>
      <c r="M31" s="63">
        <v>50</v>
      </c>
      <c r="N31" s="63">
        <v>12</v>
      </c>
      <c r="O31" s="63">
        <v>5</v>
      </c>
      <c r="P31" s="63">
        <v>16</v>
      </c>
      <c r="Q31" s="63">
        <v>54</v>
      </c>
      <c r="R31" s="63">
        <v>19</v>
      </c>
      <c r="S31" s="63">
        <v>14</v>
      </c>
      <c r="T31" s="63"/>
      <c r="U31" s="63">
        <v>71</v>
      </c>
      <c r="V31" s="60">
        <v>602</v>
      </c>
      <c r="W31" s="64">
        <v>1.8612521150592216E-2</v>
      </c>
    </row>
    <row r="32" spans="1:23" ht="18" customHeight="1" x14ac:dyDescent="0.15">
      <c r="A32" s="62" t="s">
        <v>267</v>
      </c>
      <c r="B32" s="63">
        <v>8</v>
      </c>
      <c r="C32" s="63">
        <v>4</v>
      </c>
      <c r="D32" s="63">
        <v>9</v>
      </c>
      <c r="E32" s="63">
        <v>46</v>
      </c>
      <c r="F32" s="63">
        <v>90</v>
      </c>
      <c r="G32" s="63">
        <v>32</v>
      </c>
      <c r="H32" s="63">
        <v>97</v>
      </c>
      <c r="I32" s="63">
        <v>21</v>
      </c>
      <c r="J32" s="63">
        <v>193</v>
      </c>
      <c r="K32" s="63">
        <v>45</v>
      </c>
      <c r="L32" s="63">
        <v>1</v>
      </c>
      <c r="M32" s="63">
        <v>89</v>
      </c>
      <c r="N32" s="63">
        <v>29</v>
      </c>
      <c r="O32" s="63">
        <v>13</v>
      </c>
      <c r="P32" s="63">
        <v>54</v>
      </c>
      <c r="Q32" s="63">
        <v>117</v>
      </c>
      <c r="R32" s="63">
        <v>14</v>
      </c>
      <c r="S32" s="63">
        <v>42</v>
      </c>
      <c r="T32" s="63">
        <v>10</v>
      </c>
      <c r="U32" s="63">
        <v>104</v>
      </c>
      <c r="V32" s="60">
        <v>1018</v>
      </c>
      <c r="W32" s="64">
        <v>8.6446104589114198E-2</v>
      </c>
    </row>
    <row r="33" spans="1:23" ht="22" customHeight="1" x14ac:dyDescent="0.15">
      <c r="A33" s="54" t="s">
        <v>9</v>
      </c>
      <c r="B33" s="55">
        <v>367</v>
      </c>
      <c r="C33" s="55">
        <v>40</v>
      </c>
      <c r="D33" s="55">
        <v>3</v>
      </c>
      <c r="E33" s="55">
        <v>208</v>
      </c>
      <c r="F33" s="55">
        <v>1606</v>
      </c>
      <c r="G33" s="55">
        <v>786</v>
      </c>
      <c r="H33" s="55">
        <v>339</v>
      </c>
      <c r="I33" s="55">
        <v>225</v>
      </c>
      <c r="J33" s="55">
        <v>2654</v>
      </c>
      <c r="K33" s="55">
        <v>947</v>
      </c>
      <c r="L33" s="55">
        <v>52</v>
      </c>
      <c r="M33" s="55">
        <v>1419</v>
      </c>
      <c r="N33" s="55">
        <v>197</v>
      </c>
      <c r="O33" s="55">
        <v>24</v>
      </c>
      <c r="P33" s="55">
        <v>70</v>
      </c>
      <c r="Q33" s="55">
        <v>884</v>
      </c>
      <c r="R33" s="55">
        <v>1083</v>
      </c>
      <c r="S33" s="55">
        <v>511</v>
      </c>
      <c r="T33" s="55">
        <v>68</v>
      </c>
      <c r="U33" s="55">
        <v>1753</v>
      </c>
      <c r="V33" s="56">
        <v>13236</v>
      </c>
      <c r="W33" s="57">
        <v>-2.8265178768078703E-2</v>
      </c>
    </row>
    <row r="34" spans="1:23" ht="22" customHeight="1" x14ac:dyDescent="0.15">
      <c r="A34" s="58" t="s">
        <v>13</v>
      </c>
      <c r="B34" s="59">
        <v>3189</v>
      </c>
      <c r="C34" s="59">
        <v>1020</v>
      </c>
      <c r="D34" s="59">
        <v>1322</v>
      </c>
      <c r="E34" s="59">
        <v>6253</v>
      </c>
      <c r="F34" s="59">
        <v>12305</v>
      </c>
      <c r="G34" s="59">
        <v>4167</v>
      </c>
      <c r="H34" s="59">
        <v>6843</v>
      </c>
      <c r="I34" s="59">
        <v>3481</v>
      </c>
      <c r="J34" s="59">
        <v>19882</v>
      </c>
      <c r="K34" s="59">
        <v>6101</v>
      </c>
      <c r="L34" s="59">
        <v>608</v>
      </c>
      <c r="M34" s="59">
        <v>10953</v>
      </c>
      <c r="N34" s="59">
        <v>5687</v>
      </c>
      <c r="O34" s="59">
        <v>2296</v>
      </c>
      <c r="P34" s="59">
        <v>6484</v>
      </c>
      <c r="Q34" s="59">
        <v>9739</v>
      </c>
      <c r="R34" s="59">
        <v>4146</v>
      </c>
      <c r="S34" s="59">
        <v>3099</v>
      </c>
      <c r="T34" s="59">
        <v>624</v>
      </c>
      <c r="U34" s="59">
        <v>10311</v>
      </c>
      <c r="V34" s="60">
        <v>118510</v>
      </c>
      <c r="W34" s="61">
        <v>-2.7610256410256412E-2</v>
      </c>
    </row>
  </sheetData>
  <mergeCells count="24">
    <mergeCell ref="V4:V5"/>
    <mergeCell ref="W4:W5"/>
    <mergeCell ref="N4:N5"/>
    <mergeCell ref="O4:O5"/>
    <mergeCell ref="P4:P5"/>
    <mergeCell ref="Q4:Q5"/>
    <mergeCell ref="R4:R5"/>
    <mergeCell ref="S4:S5"/>
    <mergeCell ref="J4:J5"/>
    <mergeCell ref="K4:K5"/>
    <mergeCell ref="L4:L5"/>
    <mergeCell ref="M4:M5"/>
    <mergeCell ref="T4:T5"/>
    <mergeCell ref="U4:U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</mergeCells>
  <phoneticPr fontId="6" type="noConversion"/>
  <conditionalFormatting sqref="W7:W34">
    <cfRule type="iconSet" priority="2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conditionalFormatting sqref="W6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rgb="FFFF0000"/>
  </sheetPr>
  <dimension ref="A1:G49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6.33203125" style="6" customWidth="1"/>
    <col min="3" max="3" width="9.5" style="6" bestFit="1" customWidth="1"/>
    <col min="4" max="4" width="7.83203125" style="6" bestFit="1" customWidth="1"/>
    <col min="5" max="5" width="16" style="6" bestFit="1" customWidth="1"/>
    <col min="6" max="6" width="15.6640625" style="6" bestFit="1" customWidth="1"/>
    <col min="7" max="7" width="12.83203125" style="6" bestFit="1" customWidth="1"/>
    <col min="8" max="8" width="2.83203125" style="6" customWidth="1"/>
    <col min="9" max="16384" width="9.1640625" style="6"/>
  </cols>
  <sheetData>
    <row r="1" spans="1:7" ht="50" customHeight="1" x14ac:dyDescent="0.15">
      <c r="A1" s="663" t="s">
        <v>418</v>
      </c>
      <c r="B1" s="664"/>
      <c r="C1" s="654" t="s">
        <v>236</v>
      </c>
      <c r="D1" s="654"/>
      <c r="E1" s="654"/>
      <c r="F1" s="654"/>
      <c r="G1" s="654"/>
    </row>
    <row r="2" spans="1:7" ht="30" customHeight="1" x14ac:dyDescent="0.15">
      <c r="B2" s="7"/>
      <c r="C2" s="7"/>
      <c r="D2" s="7"/>
      <c r="E2" s="8"/>
      <c r="F2" s="8"/>
    </row>
    <row r="3" spans="1:7" ht="21.75" customHeight="1" x14ac:dyDescent="0.15">
      <c r="A3" s="7" t="s">
        <v>56</v>
      </c>
      <c r="C3" s="8"/>
      <c r="D3" s="8"/>
      <c r="E3" s="8"/>
      <c r="F3" s="7" t="s">
        <v>57</v>
      </c>
    </row>
    <row r="4" spans="1:7" ht="21" customHeight="1" x14ac:dyDescent="0.15">
      <c r="A4" s="643" t="s">
        <v>14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1" customHeight="1" x14ac:dyDescent="0.15">
      <c r="A5" s="9" t="s">
        <v>15</v>
      </c>
      <c r="B5" s="435">
        <v>1238</v>
      </c>
      <c r="C5" s="435">
        <v>323256</v>
      </c>
      <c r="D5" s="435">
        <v>1124</v>
      </c>
      <c r="E5" s="434">
        <v>3670073.96</v>
      </c>
      <c r="F5" s="434">
        <v>3900413.9</v>
      </c>
      <c r="G5" s="434">
        <v>4089303.2099999995</v>
      </c>
    </row>
    <row r="6" spans="1:7" ht="21" customHeight="1" x14ac:dyDescent="0.15">
      <c r="A6" s="9" t="s">
        <v>16</v>
      </c>
      <c r="B6" s="435">
        <v>1422</v>
      </c>
      <c r="C6" s="435">
        <v>349431</v>
      </c>
      <c r="D6" s="435">
        <v>881</v>
      </c>
      <c r="E6" s="434">
        <v>2786712.97</v>
      </c>
      <c r="F6" s="434">
        <v>3097806.7699999996</v>
      </c>
      <c r="G6" s="434">
        <v>3319473.0199999991</v>
      </c>
    </row>
    <row r="7" spans="1:7" ht="21" customHeight="1" x14ac:dyDescent="0.15">
      <c r="A7" s="9" t="s">
        <v>17</v>
      </c>
      <c r="B7" s="435">
        <v>1674</v>
      </c>
      <c r="C7" s="435">
        <v>384319</v>
      </c>
      <c r="D7" s="435">
        <v>1091</v>
      </c>
      <c r="E7" s="434">
        <v>3229494.09</v>
      </c>
      <c r="F7" s="434">
        <v>3553971.22</v>
      </c>
      <c r="G7" s="434">
        <v>3743781.64</v>
      </c>
    </row>
    <row r="8" spans="1:7" ht="21" customHeight="1" x14ac:dyDescent="0.15">
      <c r="A8" s="9" t="s">
        <v>18</v>
      </c>
      <c r="B8" s="435">
        <v>1635</v>
      </c>
      <c r="C8" s="435">
        <v>339257</v>
      </c>
      <c r="D8" s="435">
        <v>889</v>
      </c>
      <c r="E8" s="434">
        <v>2906154</v>
      </c>
      <c r="F8" s="434">
        <v>3114420.5800000005</v>
      </c>
      <c r="G8" s="434">
        <v>3286609.9800000009</v>
      </c>
    </row>
    <row r="9" spans="1:7" ht="21" customHeight="1" x14ac:dyDescent="0.15">
      <c r="A9" s="9" t="s">
        <v>19</v>
      </c>
      <c r="B9" s="435">
        <v>1739</v>
      </c>
      <c r="C9" s="435">
        <v>357062</v>
      </c>
      <c r="D9" s="435">
        <v>3600</v>
      </c>
      <c r="E9" s="434">
        <v>4553134.91</v>
      </c>
      <c r="F9" s="434">
        <v>4936986.4299999988</v>
      </c>
      <c r="G9" s="434">
        <v>5161820.919999999</v>
      </c>
    </row>
    <row r="10" spans="1:7" ht="21" customHeight="1" x14ac:dyDescent="0.15">
      <c r="A10" s="9" t="s">
        <v>20</v>
      </c>
      <c r="B10" s="435">
        <v>1347</v>
      </c>
      <c r="C10" s="435">
        <v>193887</v>
      </c>
      <c r="D10" s="435">
        <v>1604</v>
      </c>
      <c r="E10" s="434">
        <v>6127419.96</v>
      </c>
      <c r="F10" s="434">
        <v>6264687.9700000016</v>
      </c>
      <c r="G10" s="434">
        <v>6731085.6100000022</v>
      </c>
    </row>
    <row r="11" spans="1:7" ht="21" customHeight="1" x14ac:dyDescent="0.15">
      <c r="A11" s="9" t="s">
        <v>21</v>
      </c>
      <c r="B11" s="435">
        <v>1464</v>
      </c>
      <c r="C11" s="435">
        <v>183037</v>
      </c>
      <c r="D11" s="435">
        <v>8857</v>
      </c>
      <c r="E11" s="434">
        <v>3895076.99</v>
      </c>
      <c r="F11" s="434">
        <v>4194607.2899999991</v>
      </c>
      <c r="G11" s="434">
        <v>4832015.5200000005</v>
      </c>
    </row>
    <row r="12" spans="1:7" ht="21" customHeight="1" x14ac:dyDescent="0.15">
      <c r="A12" s="9" t="s">
        <v>22</v>
      </c>
      <c r="B12" s="435">
        <v>1100</v>
      </c>
      <c r="C12" s="435">
        <v>136738</v>
      </c>
      <c r="D12" s="435">
        <v>2622</v>
      </c>
      <c r="E12" s="434">
        <v>2065519.16</v>
      </c>
      <c r="F12" s="434">
        <v>2281442.35</v>
      </c>
      <c r="G12" s="434">
        <v>2500608.27</v>
      </c>
    </row>
    <row r="13" spans="1:7" ht="21" customHeight="1" x14ac:dyDescent="0.15">
      <c r="A13" s="9" t="s">
        <v>23</v>
      </c>
      <c r="B13" s="435">
        <v>1297</v>
      </c>
      <c r="C13" s="435">
        <v>210892</v>
      </c>
      <c r="D13" s="435">
        <v>4782</v>
      </c>
      <c r="E13" s="434">
        <v>7071105.2999999998</v>
      </c>
      <c r="F13" s="434">
        <v>7566835.839999998</v>
      </c>
      <c r="G13" s="434">
        <v>8775966.8199999966</v>
      </c>
    </row>
    <row r="14" spans="1:7" ht="21" customHeight="1" x14ac:dyDescent="0.15">
      <c r="A14" s="9" t="s">
        <v>24</v>
      </c>
      <c r="B14" s="435">
        <v>1536</v>
      </c>
      <c r="C14" s="435">
        <v>267137</v>
      </c>
      <c r="D14" s="435">
        <v>5553</v>
      </c>
      <c r="E14" s="434">
        <v>4861680.42</v>
      </c>
      <c r="F14" s="434">
        <v>5609867.5699999984</v>
      </c>
      <c r="G14" s="434">
        <v>6090465.8499999968</v>
      </c>
    </row>
    <row r="15" spans="1:7" ht="21" customHeight="1" x14ac:dyDescent="0.15">
      <c r="A15" s="9" t="s">
        <v>25</v>
      </c>
      <c r="B15" s="435">
        <v>1531</v>
      </c>
      <c r="C15" s="435">
        <v>310008</v>
      </c>
      <c r="D15" s="435">
        <v>4089</v>
      </c>
      <c r="E15" s="434">
        <v>3564742.64</v>
      </c>
      <c r="F15" s="434">
        <v>3682515.7100000009</v>
      </c>
      <c r="G15" s="434">
        <v>3888155.7200000007</v>
      </c>
    </row>
    <row r="16" spans="1:7" ht="21" customHeight="1" x14ac:dyDescent="0.15">
      <c r="A16" s="9" t="s">
        <v>26</v>
      </c>
      <c r="B16" s="435">
        <v>1486</v>
      </c>
      <c r="C16" s="435">
        <v>330499</v>
      </c>
      <c r="D16" s="435">
        <v>2073</v>
      </c>
      <c r="E16" s="434">
        <v>4448976.88</v>
      </c>
      <c r="F16" s="434">
        <v>4787931.200000002</v>
      </c>
      <c r="G16" s="434">
        <v>5125902.9600000028</v>
      </c>
    </row>
    <row r="17" spans="1:7" ht="21" customHeight="1" x14ac:dyDescent="0.15">
      <c r="A17" s="4" t="s">
        <v>13</v>
      </c>
      <c r="B17" s="436">
        <f t="shared" ref="B17:G17" si="0">SUM(B5:B16)</f>
        <v>17469</v>
      </c>
      <c r="C17" s="436">
        <f t="shared" si="0"/>
        <v>3385523</v>
      </c>
      <c r="D17" s="436">
        <f t="shared" si="0"/>
        <v>37165</v>
      </c>
      <c r="E17" s="15">
        <f t="shared" si="0"/>
        <v>49180091.280000009</v>
      </c>
      <c r="F17" s="15">
        <f t="shared" si="0"/>
        <v>52991486.830000006</v>
      </c>
      <c r="G17" s="15">
        <f t="shared" si="0"/>
        <v>57545189.519999988</v>
      </c>
    </row>
    <row r="18" spans="1:7" ht="21" customHeight="1" x14ac:dyDescent="0.15"/>
    <row r="19" spans="1:7" ht="21" customHeight="1" x14ac:dyDescent="0.15">
      <c r="A19" s="659" t="s">
        <v>39</v>
      </c>
      <c r="B19" s="660"/>
      <c r="C19" s="660"/>
      <c r="D19" s="660"/>
      <c r="F19" s="7" t="s">
        <v>58</v>
      </c>
    </row>
    <row r="20" spans="1:7" ht="21" customHeight="1" x14ac:dyDescent="0.15">
      <c r="A20" s="643" t="s">
        <v>14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1" customHeight="1" x14ac:dyDescent="0.15">
      <c r="A21" s="9" t="s">
        <v>15</v>
      </c>
      <c r="B21" s="435">
        <v>938</v>
      </c>
      <c r="C21" s="435">
        <v>423284</v>
      </c>
      <c r="D21" s="435">
        <v>12414</v>
      </c>
      <c r="E21" s="434">
        <v>13056087.609999999</v>
      </c>
      <c r="F21" s="434">
        <v>15487892.679999998</v>
      </c>
      <c r="G21" s="434">
        <v>15885606.279999999</v>
      </c>
    </row>
    <row r="22" spans="1:7" ht="21" customHeight="1" x14ac:dyDescent="0.15">
      <c r="A22" s="9" t="s">
        <v>16</v>
      </c>
      <c r="B22" s="435">
        <v>1246</v>
      </c>
      <c r="C22" s="435">
        <v>677291</v>
      </c>
      <c r="D22" s="435">
        <v>18756</v>
      </c>
      <c r="E22" s="434">
        <v>23055503.079999998</v>
      </c>
      <c r="F22" s="434">
        <v>26826771.48</v>
      </c>
      <c r="G22" s="434">
        <v>27482933.630000003</v>
      </c>
    </row>
    <row r="23" spans="1:7" ht="21" customHeight="1" x14ac:dyDescent="0.15">
      <c r="A23" s="9" t="s">
        <v>17</v>
      </c>
      <c r="B23" s="435">
        <v>1644</v>
      </c>
      <c r="C23" s="435">
        <v>830567</v>
      </c>
      <c r="D23" s="435">
        <v>22897</v>
      </c>
      <c r="E23" s="434">
        <v>26453358.960000001</v>
      </c>
      <c r="F23" s="434">
        <v>30763176.330000009</v>
      </c>
      <c r="G23" s="434">
        <v>31185953.770000011</v>
      </c>
    </row>
    <row r="24" spans="1:7" ht="21" customHeight="1" x14ac:dyDescent="0.15">
      <c r="A24" s="9" t="s">
        <v>18</v>
      </c>
      <c r="B24" s="435">
        <v>1621</v>
      </c>
      <c r="C24" s="435">
        <v>902446</v>
      </c>
      <c r="D24" s="435">
        <v>32981</v>
      </c>
      <c r="E24" s="434">
        <v>32480707.940000001</v>
      </c>
      <c r="F24" s="434">
        <v>37980218.849999994</v>
      </c>
      <c r="G24" s="434">
        <v>39432444.399999991</v>
      </c>
    </row>
    <row r="25" spans="1:7" ht="21" customHeight="1" x14ac:dyDescent="0.15">
      <c r="A25" s="9" t="s">
        <v>19</v>
      </c>
      <c r="B25" s="435">
        <v>1453</v>
      </c>
      <c r="C25" s="435">
        <v>699187</v>
      </c>
      <c r="D25" s="435">
        <v>64317</v>
      </c>
      <c r="E25" s="434">
        <v>23067414.98</v>
      </c>
      <c r="F25" s="434">
        <v>27098958.599999998</v>
      </c>
      <c r="G25" s="434">
        <v>28021369.349999994</v>
      </c>
    </row>
    <row r="26" spans="1:7" ht="21" customHeight="1" x14ac:dyDescent="0.15">
      <c r="A26" s="9" t="s">
        <v>20</v>
      </c>
      <c r="B26" s="435">
        <v>1607</v>
      </c>
      <c r="C26" s="435">
        <v>1881445</v>
      </c>
      <c r="D26" s="435">
        <v>133927</v>
      </c>
      <c r="E26" s="434">
        <v>82614600.049999997</v>
      </c>
      <c r="F26" s="434">
        <v>96505484.949999973</v>
      </c>
      <c r="G26" s="434">
        <v>99811144.36999999</v>
      </c>
    </row>
    <row r="27" spans="1:7" ht="21" customHeight="1" x14ac:dyDescent="0.15">
      <c r="A27" s="9" t="s">
        <v>21</v>
      </c>
      <c r="B27" s="435">
        <v>2347</v>
      </c>
      <c r="C27" s="435">
        <v>1728335</v>
      </c>
      <c r="D27" s="435">
        <v>149796</v>
      </c>
      <c r="E27" s="434">
        <v>62574460.439999998</v>
      </c>
      <c r="F27" s="434">
        <v>74678003.539999962</v>
      </c>
      <c r="G27" s="434">
        <v>76098334.439999968</v>
      </c>
    </row>
    <row r="28" spans="1:7" ht="21" customHeight="1" x14ac:dyDescent="0.15">
      <c r="A28" s="9" t="s">
        <v>22</v>
      </c>
      <c r="B28" s="435">
        <v>1752</v>
      </c>
      <c r="C28" s="435">
        <v>716961</v>
      </c>
      <c r="D28" s="435">
        <v>167447</v>
      </c>
      <c r="E28" s="434">
        <v>15519049.800000001</v>
      </c>
      <c r="F28" s="434">
        <v>20075367.649999999</v>
      </c>
      <c r="G28" s="434">
        <v>20834203.699999996</v>
      </c>
    </row>
    <row r="29" spans="1:7" ht="21" customHeight="1" x14ac:dyDescent="0.15">
      <c r="A29" s="9" t="s">
        <v>23</v>
      </c>
      <c r="B29" s="435">
        <v>1063</v>
      </c>
      <c r="C29" s="435">
        <v>572831</v>
      </c>
      <c r="D29" s="435">
        <v>63525</v>
      </c>
      <c r="E29" s="434">
        <v>18347638.23</v>
      </c>
      <c r="F29" s="434">
        <v>21977785.369999997</v>
      </c>
      <c r="G29" s="434">
        <v>22592114.999999996</v>
      </c>
    </row>
    <row r="30" spans="1:7" ht="21" customHeight="1" x14ac:dyDescent="0.15">
      <c r="A30" s="9" t="s">
        <v>24</v>
      </c>
      <c r="B30" s="435">
        <v>1228</v>
      </c>
      <c r="C30" s="435">
        <v>745736</v>
      </c>
      <c r="D30" s="435">
        <v>70115</v>
      </c>
      <c r="E30" s="434">
        <v>28672822.850000001</v>
      </c>
      <c r="F30" s="434">
        <v>33428595.07</v>
      </c>
      <c r="G30" s="434">
        <v>33861256.99000001</v>
      </c>
    </row>
    <row r="31" spans="1:7" ht="21" customHeight="1" x14ac:dyDescent="0.15">
      <c r="A31" s="9" t="s">
        <v>25</v>
      </c>
      <c r="B31" s="435">
        <v>1472</v>
      </c>
      <c r="C31" s="435">
        <v>833674</v>
      </c>
      <c r="D31" s="435">
        <v>28728</v>
      </c>
      <c r="E31" s="434">
        <v>25170208.52</v>
      </c>
      <c r="F31" s="434">
        <v>29104594.429999985</v>
      </c>
      <c r="G31" s="434">
        <v>30400500.919999987</v>
      </c>
    </row>
    <row r="32" spans="1:7" ht="21" customHeight="1" x14ac:dyDescent="0.15">
      <c r="A32" s="9" t="s">
        <v>26</v>
      </c>
      <c r="B32" s="435">
        <v>1574</v>
      </c>
      <c r="C32" s="435">
        <v>584299</v>
      </c>
      <c r="D32" s="435">
        <v>25366</v>
      </c>
      <c r="E32" s="434">
        <v>14446665.029999999</v>
      </c>
      <c r="F32" s="434">
        <v>16980269.959999993</v>
      </c>
      <c r="G32" s="434">
        <v>17711041.139999993</v>
      </c>
    </row>
    <row r="33" spans="1:7" ht="21" customHeight="1" x14ac:dyDescent="0.15">
      <c r="A33" s="4" t="s">
        <v>13</v>
      </c>
      <c r="B33" s="436">
        <f t="shared" ref="B33:G33" si="1">SUM(B21:B32)</f>
        <v>17945</v>
      </c>
      <c r="C33" s="436">
        <f t="shared" si="1"/>
        <v>10596056</v>
      </c>
      <c r="D33" s="436">
        <f t="shared" si="1"/>
        <v>790269</v>
      </c>
      <c r="E33" s="15">
        <f t="shared" si="1"/>
        <v>365458517.49000001</v>
      </c>
      <c r="F33" s="15">
        <f t="shared" si="1"/>
        <v>430907118.90999991</v>
      </c>
      <c r="G33" s="15">
        <f t="shared" si="1"/>
        <v>443316903.99000001</v>
      </c>
    </row>
    <row r="34" spans="1:7" ht="21" customHeight="1" x14ac:dyDescent="0.15"/>
    <row r="35" spans="1:7" ht="21" customHeight="1" x14ac:dyDescent="0.15">
      <c r="A35" s="659" t="s">
        <v>28</v>
      </c>
      <c r="B35" s="660"/>
      <c r="C35" s="660"/>
      <c r="D35" s="660"/>
      <c r="F35" s="7" t="s">
        <v>59</v>
      </c>
    </row>
    <row r="36" spans="1:7" ht="21" customHeight="1" x14ac:dyDescent="0.15">
      <c r="A36" s="643" t="s">
        <v>14</v>
      </c>
      <c r="B36" s="624" t="s">
        <v>11</v>
      </c>
      <c r="C36" s="624" t="s">
        <v>2</v>
      </c>
      <c r="D36" s="624" t="s">
        <v>198</v>
      </c>
      <c r="E36" s="624" t="s">
        <v>1</v>
      </c>
      <c r="F36" s="624" t="s">
        <v>0</v>
      </c>
      <c r="G36" s="624" t="s">
        <v>10</v>
      </c>
    </row>
    <row r="37" spans="1:7" ht="21" customHeight="1" x14ac:dyDescent="0.15">
      <c r="A37" s="9" t="s">
        <v>15</v>
      </c>
      <c r="B37" s="435">
        <v>297</v>
      </c>
      <c r="C37" s="435">
        <v>36239</v>
      </c>
      <c r="D37" s="435">
        <v>4824</v>
      </c>
      <c r="E37" s="434">
        <v>529638.85</v>
      </c>
      <c r="F37" s="434">
        <v>943603.57000000007</v>
      </c>
      <c r="G37" s="434">
        <v>976815.09000000008</v>
      </c>
    </row>
    <row r="38" spans="1:7" ht="21" customHeight="1" x14ac:dyDescent="0.15">
      <c r="A38" s="9" t="s">
        <v>16</v>
      </c>
      <c r="B38" s="435">
        <v>353</v>
      </c>
      <c r="C38" s="435">
        <v>41499</v>
      </c>
      <c r="D38" s="435">
        <v>4742</v>
      </c>
      <c r="E38" s="434">
        <v>544037.36</v>
      </c>
      <c r="F38" s="434">
        <v>677049.39000000025</v>
      </c>
      <c r="G38" s="434">
        <v>684184.89000000025</v>
      </c>
    </row>
    <row r="39" spans="1:7" ht="21" customHeight="1" x14ac:dyDescent="0.15">
      <c r="A39" s="9" t="s">
        <v>17</v>
      </c>
      <c r="B39" s="435">
        <v>427</v>
      </c>
      <c r="C39" s="435">
        <v>51757</v>
      </c>
      <c r="D39" s="435">
        <v>4656</v>
      </c>
      <c r="E39" s="434">
        <v>683340.92</v>
      </c>
      <c r="F39" s="434">
        <v>811109.7699999999</v>
      </c>
      <c r="G39" s="434">
        <v>849897.1799999997</v>
      </c>
    </row>
    <row r="40" spans="1:7" ht="21" customHeight="1" x14ac:dyDescent="0.15">
      <c r="A40" s="9" t="s">
        <v>18</v>
      </c>
      <c r="B40" s="435">
        <v>402</v>
      </c>
      <c r="C40" s="435">
        <v>49761</v>
      </c>
      <c r="D40" s="435">
        <v>5827</v>
      </c>
      <c r="E40" s="434">
        <v>626962.78</v>
      </c>
      <c r="F40" s="434">
        <v>788692.63</v>
      </c>
      <c r="G40" s="434">
        <v>1356836.13</v>
      </c>
    </row>
    <row r="41" spans="1:7" ht="21" customHeight="1" x14ac:dyDescent="0.15">
      <c r="A41" s="9" t="s">
        <v>19</v>
      </c>
      <c r="B41" s="435">
        <v>347</v>
      </c>
      <c r="C41" s="435">
        <v>41190</v>
      </c>
      <c r="D41" s="435">
        <v>5641</v>
      </c>
      <c r="E41" s="434">
        <v>596553.94999999995</v>
      </c>
      <c r="F41" s="434">
        <v>741723.45000000007</v>
      </c>
      <c r="G41" s="434">
        <v>808468.29</v>
      </c>
    </row>
    <row r="42" spans="1:7" ht="21" customHeight="1" x14ac:dyDescent="0.15">
      <c r="A42" s="9" t="s">
        <v>20</v>
      </c>
      <c r="B42" s="435">
        <v>298</v>
      </c>
      <c r="C42" s="435">
        <v>21789</v>
      </c>
      <c r="D42" s="435">
        <v>10656</v>
      </c>
      <c r="E42" s="434">
        <v>261484.85</v>
      </c>
      <c r="F42" s="434">
        <v>440502.36999999994</v>
      </c>
      <c r="G42" s="434">
        <v>843056.68</v>
      </c>
    </row>
    <row r="43" spans="1:7" ht="21" customHeight="1" x14ac:dyDescent="0.15">
      <c r="A43" s="9" t="s">
        <v>21</v>
      </c>
      <c r="B43" s="435">
        <v>681</v>
      </c>
      <c r="C43" s="435">
        <v>112138</v>
      </c>
      <c r="D43" s="435">
        <v>20492</v>
      </c>
      <c r="E43" s="434">
        <v>2011541.78</v>
      </c>
      <c r="F43" s="434">
        <v>2425407.7299999995</v>
      </c>
      <c r="G43" s="434">
        <v>2605892.2299999995</v>
      </c>
    </row>
    <row r="44" spans="1:7" ht="21" customHeight="1" x14ac:dyDescent="0.15">
      <c r="A44" s="9" t="s">
        <v>22</v>
      </c>
      <c r="B44" s="435">
        <v>459</v>
      </c>
      <c r="C44" s="435">
        <v>50425</v>
      </c>
      <c r="D44" s="435">
        <v>12572</v>
      </c>
      <c r="E44" s="434">
        <v>537897.36</v>
      </c>
      <c r="F44" s="434">
        <v>752866.09999999986</v>
      </c>
      <c r="G44" s="434">
        <v>927158</v>
      </c>
    </row>
    <row r="45" spans="1:7" ht="21" customHeight="1" x14ac:dyDescent="0.15">
      <c r="A45" s="9" t="s">
        <v>23</v>
      </c>
      <c r="B45" s="435">
        <v>265</v>
      </c>
      <c r="C45" s="435">
        <v>26959</v>
      </c>
      <c r="D45" s="435">
        <v>5849</v>
      </c>
      <c r="E45" s="434">
        <v>450944.41</v>
      </c>
      <c r="F45" s="434">
        <v>561076.31000000006</v>
      </c>
      <c r="G45" s="434">
        <v>646151.1</v>
      </c>
    </row>
    <row r="46" spans="1:7" ht="21" customHeight="1" x14ac:dyDescent="0.15">
      <c r="A46" s="9" t="s">
        <v>24</v>
      </c>
      <c r="B46" s="435">
        <v>318</v>
      </c>
      <c r="C46" s="435">
        <v>33399</v>
      </c>
      <c r="D46" s="435">
        <v>28193</v>
      </c>
      <c r="E46" s="434">
        <v>517344.56</v>
      </c>
      <c r="F46" s="434">
        <v>622968.6399999999</v>
      </c>
      <c r="G46" s="434">
        <v>649278.19999999995</v>
      </c>
    </row>
    <row r="47" spans="1:7" ht="21" customHeight="1" x14ac:dyDescent="0.15">
      <c r="A47" s="9" t="s">
        <v>25</v>
      </c>
      <c r="B47" s="435">
        <v>469</v>
      </c>
      <c r="C47" s="435">
        <v>73712</v>
      </c>
      <c r="D47" s="435">
        <v>4279</v>
      </c>
      <c r="E47" s="434">
        <v>1262226.3700000001</v>
      </c>
      <c r="F47" s="434">
        <v>1481466.8800000001</v>
      </c>
      <c r="G47" s="434">
        <v>1537955.1400000004</v>
      </c>
    </row>
    <row r="48" spans="1:7" ht="21" customHeight="1" x14ac:dyDescent="0.15">
      <c r="A48" s="9" t="s">
        <v>26</v>
      </c>
      <c r="B48" s="435">
        <v>374</v>
      </c>
      <c r="C48" s="435">
        <v>49006</v>
      </c>
      <c r="D48" s="435">
        <v>2672</v>
      </c>
      <c r="E48" s="434">
        <v>720451.18</v>
      </c>
      <c r="F48" s="434">
        <v>935293.74000000011</v>
      </c>
      <c r="G48" s="434">
        <v>981055.86</v>
      </c>
    </row>
    <row r="49" spans="1:7" ht="21" customHeight="1" x14ac:dyDescent="0.15">
      <c r="A49" s="4" t="s">
        <v>13</v>
      </c>
      <c r="B49" s="436">
        <f t="shared" ref="B49:G49" si="2">SUM(B37:B48)</f>
        <v>4690</v>
      </c>
      <c r="C49" s="436">
        <f t="shared" si="2"/>
        <v>587874</v>
      </c>
      <c r="D49" s="436">
        <f t="shared" si="2"/>
        <v>110403</v>
      </c>
      <c r="E49" s="15">
        <f t="shared" si="2"/>
        <v>8742424.370000001</v>
      </c>
      <c r="F49" s="15">
        <f t="shared" si="2"/>
        <v>11181760.580000002</v>
      </c>
      <c r="G49" s="15">
        <f t="shared" si="2"/>
        <v>12866748.789999997</v>
      </c>
    </row>
  </sheetData>
  <mergeCells count="4">
    <mergeCell ref="A19:D19"/>
    <mergeCell ref="A35:D35"/>
    <mergeCell ref="C1:G1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showGridLines="0" workbookViewId="0">
      <selection sqref="A1:C1"/>
    </sheetView>
  </sheetViews>
  <sheetFormatPr baseColWidth="10" defaultColWidth="9.1640625" defaultRowHeight="13" x14ac:dyDescent="0.15"/>
  <cols>
    <col min="1" max="1" width="39.5" style="3" customWidth="1"/>
    <col min="2" max="9" width="7.6640625" style="3" customWidth="1"/>
    <col min="10" max="10" width="7.6640625" style="2" customWidth="1"/>
    <col min="11" max="21" width="7.6640625" style="3" customWidth="1"/>
    <col min="22" max="23" width="10.5" style="3" customWidth="1"/>
    <col min="24" max="16384" width="9.1640625" style="3"/>
  </cols>
  <sheetData>
    <row r="1" spans="1:23" ht="50" customHeight="1" x14ac:dyDescent="0.15">
      <c r="A1" s="715" t="s">
        <v>322</v>
      </c>
      <c r="B1" s="715"/>
      <c r="C1" s="715"/>
      <c r="D1" s="716" t="s">
        <v>270</v>
      </c>
      <c r="E1" s="717"/>
      <c r="F1" s="717"/>
      <c r="G1" s="717"/>
      <c r="H1" s="717"/>
      <c r="I1" s="717"/>
      <c r="J1" s="717"/>
      <c r="K1" s="718"/>
    </row>
    <row r="4" spans="1:23" ht="46.5" customHeight="1" x14ac:dyDescent="0.3">
      <c r="A4" s="29" t="s">
        <v>318</v>
      </c>
      <c r="B4" s="719" t="s">
        <v>204</v>
      </c>
      <c r="C4" s="719" t="s">
        <v>84</v>
      </c>
      <c r="D4" s="719" t="s">
        <v>85</v>
      </c>
      <c r="E4" s="719" t="s">
        <v>86</v>
      </c>
      <c r="F4" s="719" t="s">
        <v>73</v>
      </c>
      <c r="G4" s="719" t="s">
        <v>74</v>
      </c>
      <c r="H4" s="719" t="s">
        <v>78</v>
      </c>
      <c r="I4" s="719" t="s">
        <v>68</v>
      </c>
      <c r="J4" s="719" t="s">
        <v>69</v>
      </c>
      <c r="K4" s="719" t="s">
        <v>79</v>
      </c>
      <c r="L4" s="719" t="s">
        <v>87</v>
      </c>
      <c r="M4" s="719" t="s">
        <v>70</v>
      </c>
      <c r="N4" s="719" t="s">
        <v>88</v>
      </c>
      <c r="O4" s="719" t="s">
        <v>90</v>
      </c>
      <c r="P4" s="719" t="s">
        <v>91</v>
      </c>
      <c r="Q4" s="719" t="s">
        <v>80</v>
      </c>
      <c r="R4" s="719" t="s">
        <v>75</v>
      </c>
      <c r="S4" s="719" t="s">
        <v>81</v>
      </c>
      <c r="T4" s="719" t="s">
        <v>71</v>
      </c>
      <c r="U4" s="719" t="s">
        <v>76</v>
      </c>
      <c r="V4" s="721" t="s">
        <v>13</v>
      </c>
      <c r="W4" s="719" t="s">
        <v>319</v>
      </c>
    </row>
    <row r="5" spans="1:23" ht="54" customHeight="1" x14ac:dyDescent="0.3">
      <c r="A5" s="30" t="s">
        <v>320</v>
      </c>
      <c r="B5" s="720"/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0"/>
      <c r="O5" s="720"/>
      <c r="P5" s="720"/>
      <c r="Q5" s="720"/>
      <c r="R5" s="720"/>
      <c r="S5" s="720"/>
      <c r="T5" s="720"/>
      <c r="U5" s="720"/>
      <c r="V5" s="722"/>
      <c r="W5" s="720"/>
    </row>
    <row r="6" spans="1:23" ht="22" customHeight="1" x14ac:dyDescent="0.15">
      <c r="A6" s="31" t="s">
        <v>3</v>
      </c>
      <c r="B6" s="32">
        <v>30</v>
      </c>
      <c r="C6" s="32">
        <v>19</v>
      </c>
      <c r="D6" s="32">
        <v>43</v>
      </c>
      <c r="E6" s="32">
        <v>115</v>
      </c>
      <c r="F6" s="32">
        <v>219</v>
      </c>
      <c r="G6" s="32">
        <v>36</v>
      </c>
      <c r="H6" s="32">
        <v>162</v>
      </c>
      <c r="I6" s="32">
        <v>60</v>
      </c>
      <c r="J6" s="32">
        <v>370</v>
      </c>
      <c r="K6" s="32">
        <v>66</v>
      </c>
      <c r="L6" s="32">
        <v>7</v>
      </c>
      <c r="M6" s="32">
        <v>144</v>
      </c>
      <c r="N6" s="32">
        <v>118</v>
      </c>
      <c r="O6" s="32">
        <v>36</v>
      </c>
      <c r="P6" s="32">
        <v>131</v>
      </c>
      <c r="Q6" s="32">
        <v>177</v>
      </c>
      <c r="R6" s="32">
        <v>56</v>
      </c>
      <c r="S6" s="32">
        <v>27</v>
      </c>
      <c r="T6" s="32">
        <v>11</v>
      </c>
      <c r="U6" s="32">
        <v>175</v>
      </c>
      <c r="V6" s="33">
        <v>1895</v>
      </c>
      <c r="W6" s="34">
        <v>-1.1991657977059436E-2</v>
      </c>
    </row>
    <row r="7" spans="1:23" ht="22" customHeight="1" x14ac:dyDescent="0.15">
      <c r="A7" s="35" t="s">
        <v>4</v>
      </c>
      <c r="B7" s="36">
        <v>218</v>
      </c>
      <c r="C7" s="36">
        <v>83</v>
      </c>
      <c r="D7" s="36">
        <v>133</v>
      </c>
      <c r="E7" s="36">
        <v>442</v>
      </c>
      <c r="F7" s="36">
        <v>1093</v>
      </c>
      <c r="G7" s="36">
        <v>251</v>
      </c>
      <c r="H7" s="36">
        <v>747</v>
      </c>
      <c r="I7" s="36">
        <v>239</v>
      </c>
      <c r="J7" s="36">
        <v>1716</v>
      </c>
      <c r="K7" s="36">
        <v>574</v>
      </c>
      <c r="L7" s="36">
        <v>44</v>
      </c>
      <c r="M7" s="36">
        <v>823</v>
      </c>
      <c r="N7" s="36">
        <v>488</v>
      </c>
      <c r="O7" s="36">
        <v>183</v>
      </c>
      <c r="P7" s="36">
        <v>581</v>
      </c>
      <c r="Q7" s="36">
        <v>870</v>
      </c>
      <c r="R7" s="36">
        <v>340</v>
      </c>
      <c r="S7" s="36">
        <v>268</v>
      </c>
      <c r="T7" s="36">
        <v>46</v>
      </c>
      <c r="U7" s="36">
        <v>838</v>
      </c>
      <c r="V7" s="37">
        <v>9185</v>
      </c>
      <c r="W7" s="38">
        <v>-3.5695538057742782E-2</v>
      </c>
    </row>
    <row r="8" spans="1:23" ht="18" customHeight="1" x14ac:dyDescent="0.15">
      <c r="A8" s="62" t="s">
        <v>32</v>
      </c>
      <c r="B8" s="63">
        <v>154</v>
      </c>
      <c r="C8" s="63">
        <v>54</v>
      </c>
      <c r="D8" s="63">
        <v>105</v>
      </c>
      <c r="E8" s="63">
        <v>307</v>
      </c>
      <c r="F8" s="63">
        <v>682</v>
      </c>
      <c r="G8" s="63">
        <v>149</v>
      </c>
      <c r="H8" s="63">
        <v>588</v>
      </c>
      <c r="I8" s="63">
        <v>159</v>
      </c>
      <c r="J8" s="63">
        <v>1096</v>
      </c>
      <c r="K8" s="63">
        <v>328</v>
      </c>
      <c r="L8" s="63">
        <v>33</v>
      </c>
      <c r="M8" s="63">
        <v>463</v>
      </c>
      <c r="N8" s="63">
        <v>340</v>
      </c>
      <c r="O8" s="63">
        <v>127</v>
      </c>
      <c r="P8" s="63">
        <v>433</v>
      </c>
      <c r="Q8" s="63">
        <v>493</v>
      </c>
      <c r="R8" s="63">
        <v>244</v>
      </c>
      <c r="S8" s="63">
        <v>171</v>
      </c>
      <c r="T8" s="63">
        <v>22</v>
      </c>
      <c r="U8" s="63">
        <v>559</v>
      </c>
      <c r="V8" s="60">
        <v>6046</v>
      </c>
      <c r="W8" s="64">
        <v>-2.906696643648627E-2</v>
      </c>
    </row>
    <row r="9" spans="1:23" ht="18" customHeight="1" x14ac:dyDescent="0.15">
      <c r="A9" s="62" t="s">
        <v>33</v>
      </c>
      <c r="B9" s="63">
        <v>11</v>
      </c>
      <c r="C9" s="63">
        <v>5</v>
      </c>
      <c r="D9" s="63">
        <v>4</v>
      </c>
      <c r="E9" s="63">
        <v>12</v>
      </c>
      <c r="F9" s="63">
        <v>49</v>
      </c>
      <c r="G9" s="63">
        <v>16</v>
      </c>
      <c r="H9" s="63">
        <v>35</v>
      </c>
      <c r="I9" s="63">
        <v>14</v>
      </c>
      <c r="J9" s="63">
        <v>80</v>
      </c>
      <c r="K9" s="63">
        <v>30</v>
      </c>
      <c r="L9" s="63">
        <v>2</v>
      </c>
      <c r="M9" s="63">
        <v>29</v>
      </c>
      <c r="N9" s="63">
        <v>16</v>
      </c>
      <c r="O9" s="63">
        <v>5</v>
      </c>
      <c r="P9" s="63">
        <v>21</v>
      </c>
      <c r="Q9" s="63">
        <v>50</v>
      </c>
      <c r="R9" s="63">
        <v>17</v>
      </c>
      <c r="S9" s="63">
        <v>13</v>
      </c>
      <c r="T9" s="63">
        <v>3</v>
      </c>
      <c r="U9" s="63">
        <v>25</v>
      </c>
      <c r="V9" s="60">
        <v>426</v>
      </c>
      <c r="W9" s="61">
        <v>4.7169811320754715E-3</v>
      </c>
    </row>
    <row r="10" spans="1:23" ht="18" customHeight="1" x14ac:dyDescent="0.15">
      <c r="A10" s="62" t="s">
        <v>34</v>
      </c>
      <c r="B10" s="63">
        <v>8</v>
      </c>
      <c r="C10" s="63">
        <v>5</v>
      </c>
      <c r="D10" s="63">
        <v>13</v>
      </c>
      <c r="E10" s="63">
        <v>57</v>
      </c>
      <c r="F10" s="63">
        <v>59</v>
      </c>
      <c r="G10" s="63">
        <v>13</v>
      </c>
      <c r="H10" s="63">
        <v>47</v>
      </c>
      <c r="I10" s="63">
        <v>12</v>
      </c>
      <c r="J10" s="63">
        <v>142</v>
      </c>
      <c r="K10" s="63">
        <v>30</v>
      </c>
      <c r="L10" s="63">
        <v>2</v>
      </c>
      <c r="M10" s="63">
        <v>31</v>
      </c>
      <c r="N10" s="63">
        <v>29</v>
      </c>
      <c r="O10" s="63">
        <v>5</v>
      </c>
      <c r="P10" s="63">
        <v>38</v>
      </c>
      <c r="Q10" s="63">
        <v>41</v>
      </c>
      <c r="R10" s="63">
        <v>16</v>
      </c>
      <c r="S10" s="63">
        <v>6</v>
      </c>
      <c r="T10" s="63">
        <v>1</v>
      </c>
      <c r="U10" s="63">
        <v>37</v>
      </c>
      <c r="V10" s="60">
        <v>557</v>
      </c>
      <c r="W10" s="61">
        <v>-1.5901060070671377E-2</v>
      </c>
    </row>
    <row r="11" spans="1:23" ht="18" customHeight="1" x14ac:dyDescent="0.15">
      <c r="A11" s="62" t="s">
        <v>35</v>
      </c>
      <c r="B11" s="63">
        <v>26</v>
      </c>
      <c r="C11" s="63">
        <v>11</v>
      </c>
      <c r="D11" s="63">
        <v>24</v>
      </c>
      <c r="E11" s="63">
        <v>86</v>
      </c>
      <c r="F11" s="63">
        <v>301</v>
      </c>
      <c r="G11" s="63">
        <v>86</v>
      </c>
      <c r="H11" s="63">
        <v>119</v>
      </c>
      <c r="I11" s="63">
        <v>65</v>
      </c>
      <c r="J11" s="63">
        <v>472</v>
      </c>
      <c r="K11" s="63">
        <v>162</v>
      </c>
      <c r="L11" s="63">
        <v>7</v>
      </c>
      <c r="M11" s="63">
        <v>264</v>
      </c>
      <c r="N11" s="63">
        <v>85</v>
      </c>
      <c r="O11" s="63">
        <v>42</v>
      </c>
      <c r="P11" s="63">
        <v>72</v>
      </c>
      <c r="Q11" s="63">
        <v>290</v>
      </c>
      <c r="R11" s="63">
        <v>59</v>
      </c>
      <c r="S11" s="63">
        <v>69</v>
      </c>
      <c r="T11" s="63">
        <v>15</v>
      </c>
      <c r="U11" s="63">
        <v>181</v>
      </c>
      <c r="V11" s="60">
        <v>2333</v>
      </c>
      <c r="W11" s="61">
        <v>-1.6026992830029525E-2</v>
      </c>
    </row>
    <row r="12" spans="1:23" ht="18" customHeight="1" x14ac:dyDescent="0.15">
      <c r="A12" s="62" t="s">
        <v>36</v>
      </c>
      <c r="B12" s="63">
        <v>6</v>
      </c>
      <c r="C12" s="63">
        <v>3</v>
      </c>
      <c r="D12" s="63">
        <v>2</v>
      </c>
      <c r="E12" s="63">
        <v>12</v>
      </c>
      <c r="F12" s="63">
        <v>44</v>
      </c>
      <c r="G12" s="63">
        <v>10</v>
      </c>
      <c r="H12" s="63">
        <v>11</v>
      </c>
      <c r="I12" s="63">
        <v>9</v>
      </c>
      <c r="J12" s="63">
        <v>50</v>
      </c>
      <c r="K12" s="63">
        <v>11</v>
      </c>
      <c r="L12" s="63"/>
      <c r="M12" s="63">
        <v>16</v>
      </c>
      <c r="N12" s="63">
        <v>12</v>
      </c>
      <c r="O12" s="63">
        <v>17</v>
      </c>
      <c r="P12" s="63">
        <v>30</v>
      </c>
      <c r="Q12" s="63">
        <v>24</v>
      </c>
      <c r="R12" s="63">
        <v>6</v>
      </c>
      <c r="S12" s="63">
        <v>7</v>
      </c>
      <c r="T12" s="63"/>
      <c r="U12" s="63">
        <v>10</v>
      </c>
      <c r="V12" s="60">
        <v>258</v>
      </c>
      <c r="W12" s="61">
        <v>4.878048780487805E-2</v>
      </c>
    </row>
    <row r="13" spans="1:23" ht="18" customHeight="1" x14ac:dyDescent="0.15">
      <c r="A13" s="62" t="s">
        <v>37</v>
      </c>
      <c r="B13" s="63">
        <v>40</v>
      </c>
      <c r="C13" s="63">
        <v>6</v>
      </c>
      <c r="D13" s="63">
        <v>8</v>
      </c>
      <c r="E13" s="63">
        <v>62</v>
      </c>
      <c r="F13" s="63">
        <v>199</v>
      </c>
      <c r="G13" s="63">
        <v>36</v>
      </c>
      <c r="H13" s="63">
        <v>92</v>
      </c>
      <c r="I13" s="63">
        <v>36</v>
      </c>
      <c r="J13" s="63">
        <v>245</v>
      </c>
      <c r="K13" s="63">
        <v>86</v>
      </c>
      <c r="L13" s="63">
        <v>5</v>
      </c>
      <c r="M13" s="63">
        <v>148</v>
      </c>
      <c r="N13" s="63">
        <v>78</v>
      </c>
      <c r="O13" s="63">
        <v>26</v>
      </c>
      <c r="P13" s="63">
        <v>95</v>
      </c>
      <c r="Q13" s="63">
        <v>169</v>
      </c>
      <c r="R13" s="63">
        <v>53</v>
      </c>
      <c r="S13" s="63">
        <v>32</v>
      </c>
      <c r="T13" s="63">
        <v>8</v>
      </c>
      <c r="U13" s="63">
        <v>138</v>
      </c>
      <c r="V13" s="60">
        <v>1538</v>
      </c>
      <c r="W13" s="61">
        <v>-4.4126786824114354E-2</v>
      </c>
    </row>
    <row r="14" spans="1:23" ht="18" customHeight="1" x14ac:dyDescent="0.15">
      <c r="A14" s="62" t="s">
        <v>27</v>
      </c>
      <c r="B14" s="63">
        <v>9</v>
      </c>
      <c r="C14" s="63">
        <v>13</v>
      </c>
      <c r="D14" s="63">
        <v>8</v>
      </c>
      <c r="E14" s="63">
        <v>23</v>
      </c>
      <c r="F14" s="63">
        <v>36</v>
      </c>
      <c r="G14" s="63">
        <v>6</v>
      </c>
      <c r="H14" s="63">
        <v>24</v>
      </c>
      <c r="I14" s="63">
        <v>14</v>
      </c>
      <c r="J14" s="63">
        <v>42</v>
      </c>
      <c r="K14" s="63">
        <v>11</v>
      </c>
      <c r="L14" s="63">
        <v>4</v>
      </c>
      <c r="M14" s="63">
        <v>26</v>
      </c>
      <c r="N14" s="63">
        <v>21</v>
      </c>
      <c r="O14" s="63">
        <v>7</v>
      </c>
      <c r="P14" s="63">
        <v>11</v>
      </c>
      <c r="Q14" s="63">
        <v>18</v>
      </c>
      <c r="R14" s="63">
        <v>5</v>
      </c>
      <c r="S14" s="63">
        <v>10</v>
      </c>
      <c r="T14" s="63">
        <v>4</v>
      </c>
      <c r="U14" s="63">
        <v>24</v>
      </c>
      <c r="V14" s="60">
        <v>181</v>
      </c>
      <c r="W14" s="64">
        <v>0.13836477987421383</v>
      </c>
    </row>
    <row r="15" spans="1:23" ht="22" customHeight="1" x14ac:dyDescent="0.15">
      <c r="A15" s="39" t="s">
        <v>5</v>
      </c>
      <c r="B15" s="40">
        <v>133</v>
      </c>
      <c r="C15" s="40">
        <v>48</v>
      </c>
      <c r="D15" s="40">
        <v>88</v>
      </c>
      <c r="E15" s="40">
        <v>334</v>
      </c>
      <c r="F15" s="40">
        <v>764</v>
      </c>
      <c r="G15" s="40">
        <v>179</v>
      </c>
      <c r="H15" s="40">
        <v>409</v>
      </c>
      <c r="I15" s="40">
        <v>189</v>
      </c>
      <c r="J15" s="40">
        <v>1115</v>
      </c>
      <c r="K15" s="40">
        <v>389</v>
      </c>
      <c r="L15" s="40">
        <v>21</v>
      </c>
      <c r="M15" s="40">
        <v>710</v>
      </c>
      <c r="N15" s="40">
        <v>383</v>
      </c>
      <c r="O15" s="40">
        <v>103</v>
      </c>
      <c r="P15" s="40">
        <v>313</v>
      </c>
      <c r="Q15" s="40">
        <v>489</v>
      </c>
      <c r="R15" s="40">
        <v>269</v>
      </c>
      <c r="S15" s="40">
        <v>193</v>
      </c>
      <c r="T15" s="40">
        <v>36</v>
      </c>
      <c r="U15" s="40">
        <v>505</v>
      </c>
      <c r="V15" s="40">
        <v>6243</v>
      </c>
      <c r="W15" s="41">
        <v>-6.6537081339712922E-2</v>
      </c>
    </row>
    <row r="16" spans="1:23" ht="18" customHeight="1" x14ac:dyDescent="0.15">
      <c r="A16" s="62" t="s">
        <v>38</v>
      </c>
      <c r="B16" s="63">
        <v>34</v>
      </c>
      <c r="C16" s="63">
        <v>17</v>
      </c>
      <c r="D16" s="63">
        <v>19</v>
      </c>
      <c r="E16" s="63">
        <v>79</v>
      </c>
      <c r="F16" s="63">
        <v>161</v>
      </c>
      <c r="G16" s="63">
        <v>55</v>
      </c>
      <c r="H16" s="63">
        <v>106</v>
      </c>
      <c r="I16" s="63">
        <v>49</v>
      </c>
      <c r="J16" s="63">
        <v>293</v>
      </c>
      <c r="K16" s="63">
        <v>81</v>
      </c>
      <c r="L16" s="63">
        <v>6</v>
      </c>
      <c r="M16" s="63">
        <v>142</v>
      </c>
      <c r="N16" s="63">
        <v>95</v>
      </c>
      <c r="O16" s="63">
        <v>28</v>
      </c>
      <c r="P16" s="63">
        <v>98</v>
      </c>
      <c r="Q16" s="63">
        <v>175</v>
      </c>
      <c r="R16" s="63">
        <v>95</v>
      </c>
      <c r="S16" s="63">
        <v>51</v>
      </c>
      <c r="T16" s="63">
        <v>12</v>
      </c>
      <c r="U16" s="63">
        <v>174</v>
      </c>
      <c r="V16" s="60">
        <v>1653</v>
      </c>
      <c r="W16" s="64">
        <v>-1.7825311942959002E-2</v>
      </c>
    </row>
    <row r="17" spans="1:23" ht="18" customHeight="1" x14ac:dyDescent="0.15">
      <c r="A17" s="62" t="s">
        <v>39</v>
      </c>
      <c r="B17" s="63">
        <v>101</v>
      </c>
      <c r="C17" s="63">
        <v>32</v>
      </c>
      <c r="D17" s="63">
        <v>65</v>
      </c>
      <c r="E17" s="63">
        <v>257</v>
      </c>
      <c r="F17" s="63">
        <v>561</v>
      </c>
      <c r="G17" s="63">
        <v>134</v>
      </c>
      <c r="H17" s="63">
        <v>313</v>
      </c>
      <c r="I17" s="63">
        <v>144</v>
      </c>
      <c r="J17" s="63">
        <v>836</v>
      </c>
      <c r="K17" s="63">
        <v>310</v>
      </c>
      <c r="L17" s="63">
        <v>15</v>
      </c>
      <c r="M17" s="63">
        <v>548</v>
      </c>
      <c r="N17" s="63">
        <v>285</v>
      </c>
      <c r="O17" s="63">
        <v>77</v>
      </c>
      <c r="P17" s="63">
        <v>226</v>
      </c>
      <c r="Q17" s="63">
        <v>343</v>
      </c>
      <c r="R17" s="63">
        <v>173</v>
      </c>
      <c r="S17" s="63">
        <v>130</v>
      </c>
      <c r="T17" s="63">
        <v>22</v>
      </c>
      <c r="U17" s="63">
        <v>330</v>
      </c>
      <c r="V17" s="60">
        <v>4601</v>
      </c>
      <c r="W17" s="61">
        <v>-7.144298688193744E-2</v>
      </c>
    </row>
    <row r="18" spans="1:23" ht="18" customHeight="1" x14ac:dyDescent="0.15">
      <c r="A18" s="62" t="s">
        <v>28</v>
      </c>
      <c r="B18" s="63">
        <v>24</v>
      </c>
      <c r="C18" s="63">
        <v>11</v>
      </c>
      <c r="D18" s="63">
        <v>17</v>
      </c>
      <c r="E18" s="63">
        <v>53</v>
      </c>
      <c r="F18" s="63">
        <v>144</v>
      </c>
      <c r="G18" s="63">
        <v>24</v>
      </c>
      <c r="H18" s="63">
        <v>51</v>
      </c>
      <c r="I18" s="63">
        <v>23</v>
      </c>
      <c r="J18" s="63">
        <v>137</v>
      </c>
      <c r="K18" s="63">
        <v>42</v>
      </c>
      <c r="L18" s="63">
        <v>3</v>
      </c>
      <c r="M18" s="63">
        <v>104</v>
      </c>
      <c r="N18" s="63">
        <v>81</v>
      </c>
      <c r="O18" s="63">
        <v>25</v>
      </c>
      <c r="P18" s="63">
        <v>58</v>
      </c>
      <c r="Q18" s="63">
        <v>69</v>
      </c>
      <c r="R18" s="63">
        <v>30</v>
      </c>
      <c r="S18" s="63">
        <v>33</v>
      </c>
      <c r="T18" s="63">
        <v>7</v>
      </c>
      <c r="U18" s="63">
        <v>68</v>
      </c>
      <c r="V18" s="60">
        <v>985</v>
      </c>
      <c r="W18" s="64">
        <v>-6.9877242681775253E-2</v>
      </c>
    </row>
    <row r="19" spans="1:23" ht="22" customHeight="1" x14ac:dyDescent="0.15">
      <c r="A19" s="42" t="s">
        <v>6</v>
      </c>
      <c r="B19" s="43">
        <v>236</v>
      </c>
      <c r="C19" s="43">
        <v>61</v>
      </c>
      <c r="D19" s="43">
        <v>69</v>
      </c>
      <c r="E19" s="43">
        <v>208</v>
      </c>
      <c r="F19" s="43">
        <v>996</v>
      </c>
      <c r="G19" s="43">
        <v>333</v>
      </c>
      <c r="H19" s="43">
        <v>339</v>
      </c>
      <c r="I19" s="43">
        <v>199</v>
      </c>
      <c r="J19" s="43">
        <v>2364</v>
      </c>
      <c r="K19" s="43">
        <v>543</v>
      </c>
      <c r="L19" s="43">
        <v>38</v>
      </c>
      <c r="M19" s="43">
        <v>879</v>
      </c>
      <c r="N19" s="43">
        <v>186</v>
      </c>
      <c r="O19" s="43">
        <v>134</v>
      </c>
      <c r="P19" s="43">
        <v>183</v>
      </c>
      <c r="Q19" s="43">
        <v>1169</v>
      </c>
      <c r="R19" s="43">
        <v>275</v>
      </c>
      <c r="S19" s="43">
        <v>313</v>
      </c>
      <c r="T19" s="43">
        <v>19</v>
      </c>
      <c r="U19" s="43">
        <v>936</v>
      </c>
      <c r="V19" s="43">
        <v>9359</v>
      </c>
      <c r="W19" s="44">
        <v>-3.9807120139530111E-2</v>
      </c>
    </row>
    <row r="20" spans="1:23" ht="18" customHeight="1" x14ac:dyDescent="0.15">
      <c r="A20" s="62" t="s">
        <v>40</v>
      </c>
      <c r="B20" s="63">
        <v>138</v>
      </c>
      <c r="C20" s="63">
        <v>36</v>
      </c>
      <c r="D20" s="63">
        <v>55</v>
      </c>
      <c r="E20" s="63">
        <v>129</v>
      </c>
      <c r="F20" s="63">
        <v>470</v>
      </c>
      <c r="G20" s="63">
        <v>210</v>
      </c>
      <c r="H20" s="63">
        <v>148</v>
      </c>
      <c r="I20" s="63">
        <v>90</v>
      </c>
      <c r="J20" s="63">
        <v>1050</v>
      </c>
      <c r="K20" s="63">
        <v>283</v>
      </c>
      <c r="L20" s="63">
        <v>20</v>
      </c>
      <c r="M20" s="63">
        <v>442</v>
      </c>
      <c r="N20" s="63">
        <v>99</v>
      </c>
      <c r="O20" s="63">
        <v>96</v>
      </c>
      <c r="P20" s="63">
        <v>102</v>
      </c>
      <c r="Q20" s="63">
        <v>635</v>
      </c>
      <c r="R20" s="63">
        <v>103</v>
      </c>
      <c r="S20" s="63">
        <v>153</v>
      </c>
      <c r="T20" s="63">
        <v>10</v>
      </c>
      <c r="U20" s="63">
        <v>483</v>
      </c>
      <c r="V20" s="60">
        <v>4718</v>
      </c>
      <c r="W20" s="61">
        <v>-4.3777867855695179E-2</v>
      </c>
    </row>
    <row r="21" spans="1:23" ht="18" customHeight="1" x14ac:dyDescent="0.15">
      <c r="A21" s="62" t="s">
        <v>41</v>
      </c>
      <c r="B21" s="63">
        <v>41</v>
      </c>
      <c r="C21" s="63">
        <v>9</v>
      </c>
      <c r="D21" s="63">
        <v>9</v>
      </c>
      <c r="E21" s="63">
        <v>42</v>
      </c>
      <c r="F21" s="63">
        <v>182</v>
      </c>
      <c r="G21" s="63">
        <v>45</v>
      </c>
      <c r="H21" s="63">
        <v>55</v>
      </c>
      <c r="I21" s="63">
        <v>24</v>
      </c>
      <c r="J21" s="63">
        <v>377</v>
      </c>
      <c r="K21" s="63">
        <v>82</v>
      </c>
      <c r="L21" s="63">
        <v>10</v>
      </c>
      <c r="M21" s="63">
        <v>106</v>
      </c>
      <c r="N21" s="63">
        <v>42</v>
      </c>
      <c r="O21" s="63">
        <v>13</v>
      </c>
      <c r="P21" s="63">
        <v>33</v>
      </c>
      <c r="Q21" s="63">
        <v>144</v>
      </c>
      <c r="R21" s="63">
        <v>22</v>
      </c>
      <c r="S21" s="63">
        <v>51</v>
      </c>
      <c r="T21" s="63"/>
      <c r="U21" s="63">
        <v>147</v>
      </c>
      <c r="V21" s="60">
        <v>1409</v>
      </c>
      <c r="W21" s="61">
        <v>-7.1193144363876068E-2</v>
      </c>
    </row>
    <row r="22" spans="1:23" ht="18" customHeight="1" x14ac:dyDescent="0.15">
      <c r="A22" s="62" t="s">
        <v>42</v>
      </c>
      <c r="B22" s="63">
        <v>32</v>
      </c>
      <c r="C22" s="63">
        <v>4</v>
      </c>
      <c r="D22" s="63">
        <v>4</v>
      </c>
      <c r="E22" s="63">
        <v>12</v>
      </c>
      <c r="F22" s="63">
        <v>161</v>
      </c>
      <c r="G22" s="63">
        <v>40</v>
      </c>
      <c r="H22" s="63">
        <v>55</v>
      </c>
      <c r="I22" s="63">
        <v>18</v>
      </c>
      <c r="J22" s="63">
        <v>410</v>
      </c>
      <c r="K22" s="63">
        <v>59</v>
      </c>
      <c r="L22" s="63">
        <v>3</v>
      </c>
      <c r="M22" s="63">
        <v>117</v>
      </c>
      <c r="N22" s="63">
        <v>14</v>
      </c>
      <c r="O22" s="63">
        <v>14</v>
      </c>
      <c r="P22" s="63">
        <v>20</v>
      </c>
      <c r="Q22" s="63">
        <v>220</v>
      </c>
      <c r="R22" s="63">
        <v>43</v>
      </c>
      <c r="S22" s="63">
        <v>44</v>
      </c>
      <c r="T22" s="63"/>
      <c r="U22" s="63">
        <v>137</v>
      </c>
      <c r="V22" s="60">
        <v>1397</v>
      </c>
      <c r="W22" s="61">
        <v>-5.7354925775978408E-2</v>
      </c>
    </row>
    <row r="23" spans="1:23" ht="18" customHeight="1" x14ac:dyDescent="0.15">
      <c r="A23" s="62" t="s">
        <v>43</v>
      </c>
      <c r="B23" s="63">
        <v>26</v>
      </c>
      <c r="C23" s="63">
        <v>12</v>
      </c>
      <c r="D23" s="63">
        <v>2</v>
      </c>
      <c r="E23" s="63">
        <v>28</v>
      </c>
      <c r="F23" s="63">
        <v>210</v>
      </c>
      <c r="G23" s="63">
        <v>39</v>
      </c>
      <c r="H23" s="63">
        <v>84</v>
      </c>
      <c r="I23" s="63">
        <v>70</v>
      </c>
      <c r="J23" s="63">
        <v>586</v>
      </c>
      <c r="K23" s="63">
        <v>128</v>
      </c>
      <c r="L23" s="63">
        <v>7</v>
      </c>
      <c r="M23" s="63">
        <v>229</v>
      </c>
      <c r="N23" s="63">
        <v>33</v>
      </c>
      <c r="O23" s="63">
        <v>12</v>
      </c>
      <c r="P23" s="63">
        <v>30</v>
      </c>
      <c r="Q23" s="63">
        <v>192</v>
      </c>
      <c r="R23" s="63">
        <v>119</v>
      </c>
      <c r="S23" s="63">
        <v>65</v>
      </c>
      <c r="T23" s="63">
        <v>9</v>
      </c>
      <c r="U23" s="63">
        <v>178</v>
      </c>
      <c r="V23" s="60">
        <v>2008</v>
      </c>
      <c r="W23" s="61">
        <v>-1.5203531142717018E-2</v>
      </c>
    </row>
    <row r="24" spans="1:23" ht="22" customHeight="1" x14ac:dyDescent="0.15">
      <c r="A24" s="45" t="s">
        <v>55</v>
      </c>
      <c r="B24" s="46">
        <v>1563</v>
      </c>
      <c r="C24" s="46">
        <v>507</v>
      </c>
      <c r="D24" s="46">
        <v>523</v>
      </c>
      <c r="E24" s="46">
        <v>3432</v>
      </c>
      <c r="F24" s="46">
        <v>5459</v>
      </c>
      <c r="G24" s="46">
        <v>1707</v>
      </c>
      <c r="H24" s="46">
        <v>3228</v>
      </c>
      <c r="I24" s="46">
        <v>2051</v>
      </c>
      <c r="J24" s="46">
        <v>7988</v>
      </c>
      <c r="K24" s="46">
        <v>2550</v>
      </c>
      <c r="L24" s="46">
        <v>359</v>
      </c>
      <c r="M24" s="46">
        <v>4882</v>
      </c>
      <c r="N24" s="46">
        <v>2681</v>
      </c>
      <c r="O24" s="46">
        <v>993</v>
      </c>
      <c r="P24" s="46">
        <v>3625</v>
      </c>
      <c r="Q24" s="46">
        <v>4064</v>
      </c>
      <c r="R24" s="46">
        <v>1479</v>
      </c>
      <c r="S24" s="46">
        <v>1286</v>
      </c>
      <c r="T24" s="46">
        <v>327</v>
      </c>
      <c r="U24" s="46">
        <v>4235</v>
      </c>
      <c r="V24" s="46">
        <v>52701</v>
      </c>
      <c r="W24" s="47">
        <v>-4.7807469239525176E-2</v>
      </c>
    </row>
    <row r="25" spans="1:23" ht="18" customHeight="1" x14ac:dyDescent="0.15">
      <c r="A25" s="62" t="s">
        <v>44</v>
      </c>
      <c r="B25" s="63">
        <v>670</v>
      </c>
      <c r="C25" s="63">
        <v>245</v>
      </c>
      <c r="D25" s="63">
        <v>243</v>
      </c>
      <c r="E25" s="63">
        <v>1433</v>
      </c>
      <c r="F25" s="63">
        <v>1717</v>
      </c>
      <c r="G25" s="63">
        <v>446</v>
      </c>
      <c r="H25" s="63">
        <v>1351</v>
      </c>
      <c r="I25" s="63">
        <v>567</v>
      </c>
      <c r="J25" s="63">
        <v>2810</v>
      </c>
      <c r="K25" s="63">
        <v>1335</v>
      </c>
      <c r="L25" s="63">
        <v>107</v>
      </c>
      <c r="M25" s="63">
        <v>2826</v>
      </c>
      <c r="N25" s="63">
        <v>1100</v>
      </c>
      <c r="O25" s="63">
        <v>323</v>
      </c>
      <c r="P25" s="63">
        <v>1599</v>
      </c>
      <c r="Q25" s="63">
        <v>1477</v>
      </c>
      <c r="R25" s="63">
        <v>577</v>
      </c>
      <c r="S25" s="63">
        <v>607</v>
      </c>
      <c r="T25" s="63">
        <v>174</v>
      </c>
      <c r="U25" s="63">
        <v>1006</v>
      </c>
      <c r="V25" s="60">
        <v>20506</v>
      </c>
      <c r="W25" s="61">
        <v>-5.9400944910783911E-2</v>
      </c>
    </row>
    <row r="26" spans="1:23" ht="18" customHeight="1" x14ac:dyDescent="0.15">
      <c r="A26" s="62" t="s">
        <v>29</v>
      </c>
      <c r="B26" s="63">
        <v>1104</v>
      </c>
      <c r="C26" s="63">
        <v>321</v>
      </c>
      <c r="D26" s="63">
        <v>343</v>
      </c>
      <c r="E26" s="63">
        <v>2500</v>
      </c>
      <c r="F26" s="63">
        <v>4261</v>
      </c>
      <c r="G26" s="63">
        <v>1448</v>
      </c>
      <c r="H26" s="63">
        <v>2282</v>
      </c>
      <c r="I26" s="63">
        <v>1638</v>
      </c>
      <c r="J26" s="63">
        <v>6114</v>
      </c>
      <c r="K26" s="63">
        <v>1606</v>
      </c>
      <c r="L26" s="63">
        <v>289</v>
      </c>
      <c r="M26" s="63">
        <v>2703</v>
      </c>
      <c r="N26" s="63">
        <v>1960</v>
      </c>
      <c r="O26" s="63">
        <v>780</v>
      </c>
      <c r="P26" s="63">
        <v>2618</v>
      </c>
      <c r="Q26" s="63">
        <v>3005</v>
      </c>
      <c r="R26" s="63">
        <v>1022</v>
      </c>
      <c r="S26" s="63">
        <v>840</v>
      </c>
      <c r="T26" s="63">
        <v>185</v>
      </c>
      <c r="U26" s="63">
        <v>3537</v>
      </c>
      <c r="V26" s="60">
        <v>38429</v>
      </c>
      <c r="W26" s="61">
        <v>-4.2411103635593431E-2</v>
      </c>
    </row>
    <row r="27" spans="1:23" ht="22" customHeight="1" x14ac:dyDescent="0.15">
      <c r="A27" s="48" t="s">
        <v>7</v>
      </c>
      <c r="B27" s="49">
        <v>16</v>
      </c>
      <c r="C27" s="49">
        <v>7</v>
      </c>
      <c r="D27" s="49">
        <v>29</v>
      </c>
      <c r="E27" s="49">
        <v>33</v>
      </c>
      <c r="F27" s="49">
        <v>45</v>
      </c>
      <c r="G27" s="49">
        <v>2</v>
      </c>
      <c r="H27" s="49">
        <v>34</v>
      </c>
      <c r="I27" s="49">
        <v>5</v>
      </c>
      <c r="J27" s="49">
        <v>27</v>
      </c>
      <c r="K27" s="49">
        <v>14</v>
      </c>
      <c r="L27" s="49">
        <v>2</v>
      </c>
      <c r="M27" s="49">
        <v>25</v>
      </c>
      <c r="N27" s="49">
        <v>19</v>
      </c>
      <c r="O27" s="49">
        <v>9</v>
      </c>
      <c r="P27" s="49">
        <v>15</v>
      </c>
      <c r="Q27" s="49">
        <v>35</v>
      </c>
      <c r="R27" s="49"/>
      <c r="S27" s="49">
        <v>14</v>
      </c>
      <c r="T27" s="49">
        <v>1</v>
      </c>
      <c r="U27" s="49">
        <v>29</v>
      </c>
      <c r="V27" s="49">
        <v>341</v>
      </c>
      <c r="W27" s="50">
        <v>-2.5714285714285714E-2</v>
      </c>
    </row>
    <row r="28" spans="1:23" ht="18" customHeight="1" x14ac:dyDescent="0.15">
      <c r="A28" s="62" t="s">
        <v>30</v>
      </c>
      <c r="B28" s="63">
        <v>12</v>
      </c>
      <c r="C28" s="63">
        <v>4</v>
      </c>
      <c r="D28" s="63">
        <v>24</v>
      </c>
      <c r="E28" s="63">
        <v>17</v>
      </c>
      <c r="F28" s="63">
        <v>26</v>
      </c>
      <c r="G28" s="63"/>
      <c r="H28" s="63">
        <v>14</v>
      </c>
      <c r="I28" s="63">
        <v>4</v>
      </c>
      <c r="J28" s="63">
        <v>9</v>
      </c>
      <c r="K28" s="63">
        <v>8</v>
      </c>
      <c r="L28" s="63">
        <v>2</v>
      </c>
      <c r="M28" s="63">
        <v>8</v>
      </c>
      <c r="N28" s="63">
        <v>4</v>
      </c>
      <c r="O28" s="63">
        <v>3</v>
      </c>
      <c r="P28" s="63">
        <v>5</v>
      </c>
      <c r="Q28" s="63">
        <v>20</v>
      </c>
      <c r="R28" s="63"/>
      <c r="S28" s="63">
        <v>13</v>
      </c>
      <c r="T28" s="63">
        <v>1</v>
      </c>
      <c r="U28" s="63">
        <v>13</v>
      </c>
      <c r="V28" s="60">
        <v>172</v>
      </c>
      <c r="W28" s="61">
        <v>-8.5106382978723402E-2</v>
      </c>
    </row>
    <row r="29" spans="1:23" ht="18" customHeight="1" x14ac:dyDescent="0.15">
      <c r="A29" s="62" t="s">
        <v>45</v>
      </c>
      <c r="B29" s="63">
        <v>4</v>
      </c>
      <c r="C29" s="63">
        <v>4</v>
      </c>
      <c r="D29" s="63">
        <v>6</v>
      </c>
      <c r="E29" s="63">
        <v>16</v>
      </c>
      <c r="F29" s="63">
        <v>19</v>
      </c>
      <c r="G29" s="63">
        <v>2</v>
      </c>
      <c r="H29" s="63">
        <v>20</v>
      </c>
      <c r="I29" s="63">
        <v>1</v>
      </c>
      <c r="J29" s="63">
        <v>19</v>
      </c>
      <c r="K29" s="63">
        <v>6</v>
      </c>
      <c r="L29" s="63"/>
      <c r="M29" s="63">
        <v>17</v>
      </c>
      <c r="N29" s="63">
        <v>16</v>
      </c>
      <c r="O29" s="63">
        <v>6</v>
      </c>
      <c r="P29" s="63">
        <v>10</v>
      </c>
      <c r="Q29" s="63">
        <v>15</v>
      </c>
      <c r="R29" s="63"/>
      <c r="S29" s="63">
        <v>2</v>
      </c>
      <c r="T29" s="63"/>
      <c r="U29" s="63">
        <v>16</v>
      </c>
      <c r="V29" s="60">
        <v>173</v>
      </c>
      <c r="W29" s="64">
        <v>0</v>
      </c>
    </row>
    <row r="30" spans="1:23" ht="22" customHeight="1" x14ac:dyDescent="0.15">
      <c r="A30" s="51" t="s">
        <v>8</v>
      </c>
      <c r="B30" s="52">
        <v>23</v>
      </c>
      <c r="C30" s="52">
        <v>9</v>
      </c>
      <c r="D30" s="52">
        <v>10</v>
      </c>
      <c r="E30" s="52">
        <v>76</v>
      </c>
      <c r="F30" s="52">
        <v>143</v>
      </c>
      <c r="G30" s="52">
        <v>46</v>
      </c>
      <c r="H30" s="52">
        <v>114</v>
      </c>
      <c r="I30" s="52">
        <v>35</v>
      </c>
      <c r="J30" s="52">
        <v>257</v>
      </c>
      <c r="K30" s="52">
        <v>69</v>
      </c>
      <c r="L30" s="52">
        <v>1</v>
      </c>
      <c r="M30" s="52">
        <v>98</v>
      </c>
      <c r="N30" s="52">
        <v>36</v>
      </c>
      <c r="O30" s="52">
        <v>16</v>
      </c>
      <c r="P30" s="52">
        <v>61</v>
      </c>
      <c r="Q30" s="52">
        <v>156</v>
      </c>
      <c r="R30" s="52">
        <v>31</v>
      </c>
      <c r="S30" s="52">
        <v>42</v>
      </c>
      <c r="T30" s="52">
        <v>8</v>
      </c>
      <c r="U30" s="52">
        <v>153</v>
      </c>
      <c r="V30" s="52">
        <v>1245</v>
      </c>
      <c r="W30" s="53">
        <v>-2.199528672427337E-2</v>
      </c>
    </row>
    <row r="31" spans="1:23" ht="18" customHeight="1" x14ac:dyDescent="0.15">
      <c r="A31" s="62" t="s">
        <v>266</v>
      </c>
      <c r="B31" s="63">
        <v>16</v>
      </c>
      <c r="C31" s="63">
        <v>5</v>
      </c>
      <c r="D31" s="63">
        <v>3</v>
      </c>
      <c r="E31" s="63">
        <v>40</v>
      </c>
      <c r="F31" s="63">
        <v>71</v>
      </c>
      <c r="G31" s="63">
        <v>18</v>
      </c>
      <c r="H31" s="63">
        <v>54</v>
      </c>
      <c r="I31" s="63">
        <v>15</v>
      </c>
      <c r="J31" s="63">
        <v>132</v>
      </c>
      <c r="K31" s="63">
        <v>30</v>
      </c>
      <c r="L31" s="63"/>
      <c r="M31" s="63">
        <v>46</v>
      </c>
      <c r="N31" s="63">
        <v>15</v>
      </c>
      <c r="O31" s="63">
        <v>5</v>
      </c>
      <c r="P31" s="63">
        <v>20</v>
      </c>
      <c r="Q31" s="63">
        <v>56</v>
      </c>
      <c r="R31" s="63">
        <v>20</v>
      </c>
      <c r="S31" s="63">
        <v>12</v>
      </c>
      <c r="T31" s="63"/>
      <c r="U31" s="63">
        <v>81</v>
      </c>
      <c r="V31" s="60">
        <v>583</v>
      </c>
      <c r="W31" s="64">
        <v>-2.508361204013378E-2</v>
      </c>
    </row>
    <row r="32" spans="1:23" ht="18" customHeight="1" x14ac:dyDescent="0.15">
      <c r="A32" s="62" t="s">
        <v>267</v>
      </c>
      <c r="B32" s="63">
        <v>7</v>
      </c>
      <c r="C32" s="63">
        <v>4</v>
      </c>
      <c r="D32" s="63">
        <v>8</v>
      </c>
      <c r="E32" s="63">
        <v>42</v>
      </c>
      <c r="F32" s="63">
        <v>85</v>
      </c>
      <c r="G32" s="63">
        <v>30</v>
      </c>
      <c r="H32" s="63">
        <v>65</v>
      </c>
      <c r="I32" s="63">
        <v>22</v>
      </c>
      <c r="J32" s="63">
        <v>142</v>
      </c>
      <c r="K32" s="63">
        <v>43</v>
      </c>
      <c r="L32" s="63">
        <v>1</v>
      </c>
      <c r="M32" s="63">
        <v>58</v>
      </c>
      <c r="N32" s="63">
        <v>21</v>
      </c>
      <c r="O32" s="63">
        <v>11</v>
      </c>
      <c r="P32" s="63">
        <v>43</v>
      </c>
      <c r="Q32" s="63">
        <v>109</v>
      </c>
      <c r="R32" s="63">
        <v>12</v>
      </c>
      <c r="S32" s="63">
        <v>36</v>
      </c>
      <c r="T32" s="63">
        <v>8</v>
      </c>
      <c r="U32" s="63">
        <v>82</v>
      </c>
      <c r="V32" s="60">
        <v>753</v>
      </c>
      <c r="W32" s="64">
        <v>-2.0806241872561769E-2</v>
      </c>
    </row>
    <row r="33" spans="1:23" ht="22" customHeight="1" x14ac:dyDescent="0.15">
      <c r="A33" s="54" t="s">
        <v>9</v>
      </c>
      <c r="B33" s="55">
        <v>329</v>
      </c>
      <c r="C33" s="55">
        <v>41</v>
      </c>
      <c r="D33" s="55">
        <v>3</v>
      </c>
      <c r="E33" s="55">
        <v>186</v>
      </c>
      <c r="F33" s="55">
        <v>1452</v>
      </c>
      <c r="G33" s="55">
        <v>742</v>
      </c>
      <c r="H33" s="55">
        <v>295</v>
      </c>
      <c r="I33" s="55">
        <v>196</v>
      </c>
      <c r="J33" s="55">
        <v>2493</v>
      </c>
      <c r="K33" s="55">
        <v>849</v>
      </c>
      <c r="L33" s="55">
        <v>42</v>
      </c>
      <c r="M33" s="55">
        <v>1221</v>
      </c>
      <c r="N33" s="55">
        <v>180</v>
      </c>
      <c r="O33" s="55">
        <v>24</v>
      </c>
      <c r="P33" s="55">
        <v>55</v>
      </c>
      <c r="Q33" s="55">
        <v>854</v>
      </c>
      <c r="R33" s="55">
        <v>1077</v>
      </c>
      <c r="S33" s="55">
        <v>438</v>
      </c>
      <c r="T33" s="55">
        <v>50</v>
      </c>
      <c r="U33" s="55">
        <v>1487</v>
      </c>
      <c r="V33" s="56">
        <v>11996</v>
      </c>
      <c r="W33" s="57">
        <v>-2.4715447154471545E-2</v>
      </c>
    </row>
    <row r="34" spans="1:23" ht="22" customHeight="1" x14ac:dyDescent="0.15">
      <c r="A34" s="58" t="s">
        <v>13</v>
      </c>
      <c r="B34" s="59">
        <v>2373</v>
      </c>
      <c r="C34" s="59">
        <v>736</v>
      </c>
      <c r="D34" s="59">
        <v>837</v>
      </c>
      <c r="E34" s="59">
        <v>4504</v>
      </c>
      <c r="F34" s="59">
        <v>8768</v>
      </c>
      <c r="G34" s="59">
        <v>2926</v>
      </c>
      <c r="H34" s="59">
        <v>4868</v>
      </c>
      <c r="I34" s="59">
        <v>2782</v>
      </c>
      <c r="J34" s="59">
        <v>14298</v>
      </c>
      <c r="K34" s="59">
        <v>4414</v>
      </c>
      <c r="L34" s="59">
        <v>479</v>
      </c>
      <c r="M34" s="59">
        <v>7639</v>
      </c>
      <c r="N34" s="59">
        <v>3694</v>
      </c>
      <c r="O34" s="59">
        <v>1408</v>
      </c>
      <c r="P34" s="59">
        <v>4621</v>
      </c>
      <c r="Q34" s="59">
        <v>6844</v>
      </c>
      <c r="R34" s="59">
        <v>3085</v>
      </c>
      <c r="S34" s="59">
        <v>2223</v>
      </c>
      <c r="T34" s="59">
        <v>427</v>
      </c>
      <c r="U34" s="59">
        <v>7560</v>
      </c>
      <c r="V34" s="60">
        <v>82641</v>
      </c>
      <c r="W34" s="61">
        <v>-4.2287634720129794E-2</v>
      </c>
    </row>
  </sheetData>
  <mergeCells count="24">
    <mergeCell ref="V4:V5"/>
    <mergeCell ref="W4:W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</mergeCells>
  <conditionalFormatting sqref="W7:W34">
    <cfRule type="iconSet" priority="2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conditionalFormatting sqref="W6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rgb="FFFF0000"/>
  </sheetPr>
  <dimension ref="A1:G66"/>
  <sheetViews>
    <sheetView workbookViewId="0">
      <selection activeCell="A5" sqref="A5:G16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5.5" style="6" customWidth="1"/>
    <col min="3" max="3" width="9.5" style="6" bestFit="1" customWidth="1"/>
    <col min="4" max="4" width="11.6640625" style="6" customWidth="1"/>
    <col min="5" max="5" width="16" style="6" bestFit="1" customWidth="1"/>
    <col min="6" max="6" width="15.6640625" style="6" bestFit="1" customWidth="1"/>
    <col min="7" max="7" width="14.33203125" style="6" bestFit="1" customWidth="1"/>
    <col min="8" max="16384" width="9.1640625" style="6"/>
  </cols>
  <sheetData>
    <row r="1" spans="1:7" ht="50" customHeight="1" x14ac:dyDescent="0.15">
      <c r="A1" s="665" t="s">
        <v>419</v>
      </c>
      <c r="B1" s="666"/>
      <c r="C1" s="654" t="s">
        <v>236</v>
      </c>
      <c r="D1" s="654"/>
      <c r="E1" s="654"/>
      <c r="F1" s="654"/>
      <c r="G1" s="654"/>
    </row>
    <row r="2" spans="1:7" ht="30" customHeight="1" x14ac:dyDescent="0.15"/>
    <row r="3" spans="1:7" ht="21" customHeight="1" x14ac:dyDescent="0.15">
      <c r="A3" s="659" t="s">
        <v>40</v>
      </c>
      <c r="B3" s="660"/>
      <c r="C3" s="660"/>
      <c r="D3" s="660"/>
      <c r="F3" s="7" t="s">
        <v>60</v>
      </c>
    </row>
    <row r="4" spans="1:7" ht="21" customHeight="1" x14ac:dyDescent="0.15">
      <c r="A4" s="643" t="s">
        <v>14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1" customHeight="1" x14ac:dyDescent="0.15">
      <c r="A5" s="9" t="s">
        <v>15</v>
      </c>
      <c r="B5" s="435">
        <v>10704</v>
      </c>
      <c r="C5" s="435">
        <v>1813713</v>
      </c>
      <c r="D5" s="435">
        <v>2639</v>
      </c>
      <c r="E5" s="434">
        <v>14108707.109999999</v>
      </c>
      <c r="F5" s="434">
        <v>77515735.040000007</v>
      </c>
      <c r="G5" s="434">
        <v>225237839.47</v>
      </c>
    </row>
    <row r="6" spans="1:7" ht="21" customHeight="1" x14ac:dyDescent="0.15">
      <c r="A6" s="9" t="s">
        <v>16</v>
      </c>
      <c r="B6" s="435">
        <v>11862</v>
      </c>
      <c r="C6" s="435">
        <v>2227898</v>
      </c>
      <c r="D6" s="435">
        <v>2488</v>
      </c>
      <c r="E6" s="434">
        <v>18836476.789999999</v>
      </c>
      <c r="F6" s="434">
        <v>38317032.689999998</v>
      </c>
      <c r="G6" s="434">
        <v>196650090.28000024</v>
      </c>
    </row>
    <row r="7" spans="1:7" ht="21" customHeight="1" x14ac:dyDescent="0.15">
      <c r="A7" s="9" t="s">
        <v>17</v>
      </c>
      <c r="B7" s="435">
        <v>12001</v>
      </c>
      <c r="C7" s="435">
        <v>2315936</v>
      </c>
      <c r="D7" s="435">
        <v>2040</v>
      </c>
      <c r="E7" s="434">
        <v>21458894.890000001</v>
      </c>
      <c r="F7" s="434">
        <v>44970249.989999995</v>
      </c>
      <c r="G7" s="434">
        <v>145529528.35000008</v>
      </c>
    </row>
    <row r="8" spans="1:7" ht="21" customHeight="1" x14ac:dyDescent="0.15">
      <c r="A8" s="9" t="s">
        <v>18</v>
      </c>
      <c r="B8" s="435">
        <v>13571</v>
      </c>
      <c r="C8" s="435">
        <v>3198388</v>
      </c>
      <c r="D8" s="435">
        <v>1828</v>
      </c>
      <c r="E8" s="434">
        <v>36488878</v>
      </c>
      <c r="F8" s="434">
        <v>80616928.079999954</v>
      </c>
      <c r="G8" s="434">
        <v>257251554.75000018</v>
      </c>
    </row>
    <row r="9" spans="1:7" ht="21" customHeight="1" x14ac:dyDescent="0.15">
      <c r="A9" s="9" t="s">
        <v>19</v>
      </c>
      <c r="B9" s="435">
        <v>11754</v>
      </c>
      <c r="C9" s="435">
        <v>2500634</v>
      </c>
      <c r="D9" s="435">
        <v>2005</v>
      </c>
      <c r="E9" s="434">
        <v>32493621.039999999</v>
      </c>
      <c r="F9" s="434">
        <v>62714677.320000023</v>
      </c>
      <c r="G9" s="434">
        <v>140715302.31999993</v>
      </c>
    </row>
    <row r="10" spans="1:7" ht="21" customHeight="1" x14ac:dyDescent="0.15">
      <c r="A10" s="9" t="s">
        <v>20</v>
      </c>
      <c r="B10" s="435">
        <v>4653</v>
      </c>
      <c r="C10" s="435">
        <v>590055</v>
      </c>
      <c r="D10" s="435">
        <v>6245</v>
      </c>
      <c r="E10" s="434">
        <v>26746957.73</v>
      </c>
      <c r="F10" s="434">
        <v>80135484.339999989</v>
      </c>
      <c r="G10" s="434">
        <v>162553822.77000004</v>
      </c>
    </row>
    <row r="11" spans="1:7" ht="21" customHeight="1" x14ac:dyDescent="0.15">
      <c r="A11" s="9" t="s">
        <v>21</v>
      </c>
      <c r="B11" s="435">
        <v>1772</v>
      </c>
      <c r="C11" s="435">
        <v>135340</v>
      </c>
      <c r="D11" s="435">
        <v>10737</v>
      </c>
      <c r="E11" s="434">
        <v>61393769.32</v>
      </c>
      <c r="F11" s="434">
        <v>143644069.00000003</v>
      </c>
      <c r="G11" s="434">
        <v>371483724.61999989</v>
      </c>
    </row>
    <row r="12" spans="1:7" ht="21" customHeight="1" x14ac:dyDescent="0.15">
      <c r="A12" s="9" t="s">
        <v>22</v>
      </c>
      <c r="B12" s="435">
        <v>2148</v>
      </c>
      <c r="C12" s="435">
        <v>968940</v>
      </c>
      <c r="D12" s="435">
        <v>8879</v>
      </c>
      <c r="E12" s="434">
        <v>57164211.530000001</v>
      </c>
      <c r="F12" s="434">
        <v>106982305.98000002</v>
      </c>
      <c r="G12" s="434">
        <v>248364927.54000014</v>
      </c>
    </row>
    <row r="13" spans="1:7" ht="21" customHeight="1" x14ac:dyDescent="0.15">
      <c r="A13" s="9" t="s">
        <v>23</v>
      </c>
      <c r="B13" s="435">
        <v>10002</v>
      </c>
      <c r="C13" s="435">
        <v>2475984</v>
      </c>
      <c r="D13" s="435">
        <v>13021</v>
      </c>
      <c r="E13" s="434">
        <v>34856049.590000004</v>
      </c>
      <c r="F13" s="434">
        <v>74924309.270000041</v>
      </c>
      <c r="G13" s="434">
        <v>174029092.70000002</v>
      </c>
    </row>
    <row r="14" spans="1:7" ht="21" customHeight="1" x14ac:dyDescent="0.15">
      <c r="A14" s="9" t="s">
        <v>24</v>
      </c>
      <c r="B14" s="435">
        <v>9900</v>
      </c>
      <c r="C14" s="435">
        <v>2212923</v>
      </c>
      <c r="D14" s="435">
        <v>5014</v>
      </c>
      <c r="E14" s="434">
        <v>24625610.210000001</v>
      </c>
      <c r="F14" s="434">
        <v>71046081.770000041</v>
      </c>
      <c r="G14" s="434">
        <v>249511951.94999984</v>
      </c>
    </row>
    <row r="15" spans="1:7" ht="21" customHeight="1" x14ac:dyDescent="0.15">
      <c r="A15" s="9" t="s">
        <v>25</v>
      </c>
      <c r="B15" s="435">
        <v>9018</v>
      </c>
      <c r="C15" s="435">
        <v>2284106</v>
      </c>
      <c r="D15" s="435">
        <v>2251</v>
      </c>
      <c r="E15" s="434">
        <v>31789578.870000001</v>
      </c>
      <c r="F15" s="434">
        <v>38176873.399999991</v>
      </c>
      <c r="G15" s="434">
        <v>83148563.669999927</v>
      </c>
    </row>
    <row r="16" spans="1:7" ht="21" customHeight="1" x14ac:dyDescent="0.15">
      <c r="A16" s="9" t="s">
        <v>26</v>
      </c>
      <c r="B16" s="435">
        <v>6987</v>
      </c>
      <c r="C16" s="435">
        <v>2723485</v>
      </c>
      <c r="D16" s="435">
        <v>2608</v>
      </c>
      <c r="E16" s="434">
        <v>23664774.329999998</v>
      </c>
      <c r="F16" s="434">
        <v>31885968.310000006</v>
      </c>
      <c r="G16" s="434">
        <v>119266114.49000002</v>
      </c>
    </row>
    <row r="17" spans="1:7" ht="21" customHeight="1" x14ac:dyDescent="0.15">
      <c r="A17" s="4" t="s">
        <v>13</v>
      </c>
      <c r="B17" s="436">
        <f t="shared" ref="B17:G17" si="0">SUM(B5:B16)</f>
        <v>104372</v>
      </c>
      <c r="C17" s="436">
        <f t="shared" si="0"/>
        <v>23447402</v>
      </c>
      <c r="D17" s="436">
        <f t="shared" si="0"/>
        <v>59755</v>
      </c>
      <c r="E17" s="15">
        <f t="shared" si="0"/>
        <v>383627529.40999997</v>
      </c>
      <c r="F17" s="15">
        <f t="shared" si="0"/>
        <v>850929715.19000006</v>
      </c>
      <c r="G17" s="15">
        <f t="shared" si="0"/>
        <v>2373742512.9100008</v>
      </c>
    </row>
    <row r="18" spans="1:7" ht="21" customHeight="1" x14ac:dyDescent="0.15"/>
    <row r="19" spans="1:7" ht="21" customHeight="1" x14ac:dyDescent="0.15">
      <c r="A19" s="659" t="s">
        <v>41</v>
      </c>
      <c r="B19" s="660"/>
      <c r="C19" s="660"/>
      <c r="D19" s="660"/>
      <c r="F19" s="7" t="s">
        <v>61</v>
      </c>
    </row>
    <row r="20" spans="1:7" ht="21" customHeight="1" x14ac:dyDescent="0.15">
      <c r="A20" s="643" t="s">
        <v>14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1" customHeight="1" x14ac:dyDescent="0.15">
      <c r="A21" s="9" t="s">
        <v>15</v>
      </c>
      <c r="B21" s="435">
        <v>1642</v>
      </c>
      <c r="C21" s="435">
        <v>525336</v>
      </c>
      <c r="D21" s="435">
        <v>2555</v>
      </c>
      <c r="E21" s="434">
        <v>2173275.06</v>
      </c>
      <c r="F21" s="434">
        <v>4478441.7299999967</v>
      </c>
      <c r="G21" s="434">
        <v>39999652.679999985</v>
      </c>
    </row>
    <row r="22" spans="1:7" ht="21" customHeight="1" x14ac:dyDescent="0.15">
      <c r="A22" s="9" t="s">
        <v>16</v>
      </c>
      <c r="B22" s="435">
        <v>1540</v>
      </c>
      <c r="C22" s="435">
        <v>524181</v>
      </c>
      <c r="D22" s="435">
        <v>1119</v>
      </c>
      <c r="E22" s="434">
        <v>4211992.3499999996</v>
      </c>
      <c r="F22" s="434">
        <v>5943914.8800000036</v>
      </c>
      <c r="G22" s="434">
        <v>25006496.109999973</v>
      </c>
    </row>
    <row r="23" spans="1:7" ht="21" customHeight="1" x14ac:dyDescent="0.15">
      <c r="A23" s="9" t="s">
        <v>17</v>
      </c>
      <c r="B23" s="435">
        <v>1531</v>
      </c>
      <c r="C23" s="435">
        <v>542116</v>
      </c>
      <c r="D23" s="435">
        <v>1636</v>
      </c>
      <c r="E23" s="434">
        <v>4052705.27</v>
      </c>
      <c r="F23" s="434">
        <v>6446774.2000000011</v>
      </c>
      <c r="G23" s="434">
        <v>32271289.989999991</v>
      </c>
    </row>
    <row r="24" spans="1:7" ht="21" customHeight="1" x14ac:dyDescent="0.15">
      <c r="A24" s="9" t="s">
        <v>18</v>
      </c>
      <c r="B24" s="435">
        <v>1406</v>
      </c>
      <c r="C24" s="435">
        <v>435504</v>
      </c>
      <c r="D24" s="435">
        <v>2384</v>
      </c>
      <c r="E24" s="434">
        <v>2431587.9900000002</v>
      </c>
      <c r="F24" s="434">
        <v>3954858.7899999991</v>
      </c>
      <c r="G24" s="434">
        <v>18478180.639999989</v>
      </c>
    </row>
    <row r="25" spans="1:7" ht="21" customHeight="1" x14ac:dyDescent="0.15">
      <c r="A25" s="9" t="s">
        <v>19</v>
      </c>
      <c r="B25" s="435">
        <v>1054</v>
      </c>
      <c r="C25" s="435">
        <v>363000</v>
      </c>
      <c r="D25" s="435">
        <v>12</v>
      </c>
      <c r="E25" s="434">
        <v>3545412.95</v>
      </c>
      <c r="F25" s="434">
        <v>5106379.82</v>
      </c>
      <c r="G25" s="434">
        <v>18869927.119999997</v>
      </c>
    </row>
    <row r="26" spans="1:7" ht="21" customHeight="1" x14ac:dyDescent="0.15">
      <c r="A26" s="9" t="s">
        <v>20</v>
      </c>
      <c r="B26" s="435">
        <v>687</v>
      </c>
      <c r="C26" s="435">
        <v>101609</v>
      </c>
      <c r="D26" s="435">
        <v>522</v>
      </c>
      <c r="E26" s="434">
        <v>2225082.7999999998</v>
      </c>
      <c r="F26" s="434">
        <v>5094894.47</v>
      </c>
      <c r="G26" s="434">
        <v>22912910.430000003</v>
      </c>
    </row>
    <row r="27" spans="1:7" ht="21" customHeight="1" x14ac:dyDescent="0.15">
      <c r="A27" s="9" t="s">
        <v>21</v>
      </c>
      <c r="B27" s="435">
        <v>500</v>
      </c>
      <c r="C27" s="435">
        <v>987</v>
      </c>
      <c r="D27" s="435">
        <v>192</v>
      </c>
      <c r="E27" s="434">
        <v>4285307.3</v>
      </c>
      <c r="F27" s="434">
        <v>5774037.9800000004</v>
      </c>
      <c r="G27" s="434">
        <v>20295535.049999997</v>
      </c>
    </row>
    <row r="28" spans="1:7" ht="21" customHeight="1" x14ac:dyDescent="0.15">
      <c r="A28" s="9" t="s">
        <v>22</v>
      </c>
      <c r="B28" s="435">
        <v>411</v>
      </c>
      <c r="C28" s="435">
        <v>17520</v>
      </c>
      <c r="D28" s="435">
        <v>127</v>
      </c>
      <c r="E28" s="434">
        <v>2879066.24</v>
      </c>
      <c r="F28" s="434">
        <v>3729811.9199999995</v>
      </c>
      <c r="G28" s="434">
        <v>10119541.979999999</v>
      </c>
    </row>
    <row r="29" spans="1:7" ht="21" customHeight="1" x14ac:dyDescent="0.15">
      <c r="A29" s="9" t="s">
        <v>23</v>
      </c>
      <c r="B29" s="435">
        <v>849</v>
      </c>
      <c r="C29" s="435">
        <v>261575</v>
      </c>
      <c r="D29" s="435">
        <v>342</v>
      </c>
      <c r="E29" s="434">
        <v>9765893.6300000008</v>
      </c>
      <c r="F29" s="434">
        <v>12101973.079999996</v>
      </c>
      <c r="G29" s="434">
        <v>29933125.300000004</v>
      </c>
    </row>
    <row r="30" spans="1:7" ht="21" customHeight="1" x14ac:dyDescent="0.15">
      <c r="A30" s="9" t="s">
        <v>24</v>
      </c>
      <c r="B30" s="435">
        <v>1300</v>
      </c>
      <c r="C30" s="435">
        <v>457954</v>
      </c>
      <c r="D30" s="435">
        <v>1387</v>
      </c>
      <c r="E30" s="434">
        <v>4470411.41</v>
      </c>
      <c r="F30" s="434">
        <v>6061117.129999999</v>
      </c>
      <c r="G30" s="434">
        <v>24902457.010000002</v>
      </c>
    </row>
    <row r="31" spans="1:7" ht="21" customHeight="1" x14ac:dyDescent="0.15">
      <c r="A31" s="9" t="s">
        <v>25</v>
      </c>
      <c r="B31" s="435">
        <v>1127</v>
      </c>
      <c r="C31" s="435">
        <v>571138</v>
      </c>
      <c r="D31" s="435">
        <v>442</v>
      </c>
      <c r="E31" s="434">
        <v>4342483.95</v>
      </c>
      <c r="F31" s="434">
        <v>4969908.3299999982</v>
      </c>
      <c r="G31" s="434">
        <v>18900187.680000011</v>
      </c>
    </row>
    <row r="32" spans="1:7" ht="21" customHeight="1" x14ac:dyDescent="0.15">
      <c r="A32" s="9" t="s">
        <v>26</v>
      </c>
      <c r="B32" s="435">
        <v>1071</v>
      </c>
      <c r="C32" s="435">
        <v>520816</v>
      </c>
      <c r="D32" s="435">
        <v>442</v>
      </c>
      <c r="E32" s="434">
        <v>2330323.12</v>
      </c>
      <c r="F32" s="434">
        <v>3969240.0900000017</v>
      </c>
      <c r="G32" s="434">
        <v>18836614.270000003</v>
      </c>
    </row>
    <row r="33" spans="1:7" ht="21" customHeight="1" x14ac:dyDescent="0.15">
      <c r="A33" s="4" t="s">
        <v>13</v>
      </c>
      <c r="B33" s="436">
        <f t="shared" ref="B33:G33" si="1">SUM(B21:B32)</f>
        <v>13118</v>
      </c>
      <c r="C33" s="436">
        <f t="shared" si="1"/>
        <v>4321736</v>
      </c>
      <c r="D33" s="436">
        <f t="shared" si="1"/>
        <v>11160</v>
      </c>
      <c r="E33" s="15">
        <f t="shared" si="1"/>
        <v>46713542.07</v>
      </c>
      <c r="F33" s="15">
        <f t="shared" si="1"/>
        <v>67631352.420000002</v>
      </c>
      <c r="G33" s="15">
        <f t="shared" si="1"/>
        <v>280525918.25999993</v>
      </c>
    </row>
    <row r="34" spans="1:7" ht="21" customHeight="1" x14ac:dyDescent="0.15"/>
    <row r="35" spans="1:7" ht="21" customHeight="1" x14ac:dyDescent="0.15">
      <c r="A35" s="659" t="s">
        <v>42</v>
      </c>
      <c r="B35" s="660"/>
      <c r="C35" s="660"/>
      <c r="D35" s="660"/>
      <c r="F35" s="7" t="s">
        <v>62</v>
      </c>
    </row>
    <row r="36" spans="1:7" ht="21" customHeight="1" x14ac:dyDescent="0.15">
      <c r="A36" s="643" t="s">
        <v>14</v>
      </c>
      <c r="B36" s="624" t="s">
        <v>11</v>
      </c>
      <c r="C36" s="624" t="s">
        <v>2</v>
      </c>
      <c r="D36" s="624" t="s">
        <v>198</v>
      </c>
      <c r="E36" s="624" t="s">
        <v>1</v>
      </c>
      <c r="F36" s="624" t="s">
        <v>0</v>
      </c>
      <c r="G36" s="624" t="s">
        <v>10</v>
      </c>
    </row>
    <row r="37" spans="1:7" ht="21" customHeight="1" x14ac:dyDescent="0.15">
      <c r="A37" s="9" t="s">
        <v>15</v>
      </c>
      <c r="B37" s="435">
        <v>531</v>
      </c>
      <c r="C37" s="435">
        <v>19571</v>
      </c>
      <c r="D37" s="435">
        <v>58</v>
      </c>
      <c r="E37" s="434">
        <v>1445404</v>
      </c>
      <c r="F37" s="434">
        <v>3873546.08</v>
      </c>
      <c r="G37" s="434">
        <v>13259638.309999995</v>
      </c>
    </row>
    <row r="38" spans="1:7" ht="21" customHeight="1" x14ac:dyDescent="0.15">
      <c r="A38" s="9" t="s">
        <v>16</v>
      </c>
      <c r="B38" s="435">
        <v>580</v>
      </c>
      <c r="C38" s="435">
        <v>37265</v>
      </c>
      <c r="D38" s="435">
        <v>56</v>
      </c>
      <c r="E38" s="434">
        <v>4777891.17</v>
      </c>
      <c r="F38" s="434">
        <v>6526468.7799999993</v>
      </c>
      <c r="G38" s="434">
        <v>16889163.890000001</v>
      </c>
    </row>
    <row r="39" spans="1:7" ht="21" customHeight="1" x14ac:dyDescent="0.15">
      <c r="A39" s="9" t="s">
        <v>17</v>
      </c>
      <c r="B39" s="435">
        <v>707</v>
      </c>
      <c r="C39" s="435">
        <v>30070</v>
      </c>
      <c r="D39" s="435">
        <v>66</v>
      </c>
      <c r="E39" s="434">
        <v>2779746</v>
      </c>
      <c r="F39" s="434">
        <v>6617515.9000000004</v>
      </c>
      <c r="G39" s="434">
        <v>16751455.550000003</v>
      </c>
    </row>
    <row r="40" spans="1:7" ht="21" customHeight="1" x14ac:dyDescent="0.15">
      <c r="A40" s="9" t="s">
        <v>18</v>
      </c>
      <c r="B40" s="435">
        <v>799</v>
      </c>
      <c r="C40" s="435">
        <v>116327</v>
      </c>
      <c r="D40" s="435">
        <v>194</v>
      </c>
      <c r="E40" s="434">
        <v>4391860.3600000003</v>
      </c>
      <c r="F40" s="434">
        <v>7465378.9300000006</v>
      </c>
      <c r="G40" s="434">
        <v>18471010.850000001</v>
      </c>
    </row>
    <row r="41" spans="1:7" ht="21" customHeight="1" x14ac:dyDescent="0.15">
      <c r="A41" s="9" t="s">
        <v>19</v>
      </c>
      <c r="B41" s="435">
        <v>790</v>
      </c>
      <c r="C41" s="435">
        <v>288934</v>
      </c>
      <c r="D41" s="435">
        <v>1121</v>
      </c>
      <c r="E41" s="434">
        <v>12170876.41</v>
      </c>
      <c r="F41" s="434">
        <v>24566461.940000001</v>
      </c>
      <c r="G41" s="434">
        <v>46126337.310000002</v>
      </c>
    </row>
    <row r="42" spans="1:7" ht="21" customHeight="1" x14ac:dyDescent="0.15">
      <c r="A42" s="9" t="s">
        <v>20</v>
      </c>
      <c r="B42" s="435">
        <v>717</v>
      </c>
      <c r="C42" s="435">
        <v>90108</v>
      </c>
      <c r="D42" s="435">
        <v>6</v>
      </c>
      <c r="E42" s="434">
        <v>6531693.75</v>
      </c>
      <c r="F42" s="434">
        <v>10155393.41</v>
      </c>
      <c r="G42" s="434">
        <v>28408549.210000008</v>
      </c>
    </row>
    <row r="43" spans="1:7" ht="21" customHeight="1" x14ac:dyDescent="0.15">
      <c r="A43" s="9" t="s">
        <v>21</v>
      </c>
      <c r="B43" s="435">
        <v>602</v>
      </c>
      <c r="C43" s="435">
        <v>70654</v>
      </c>
      <c r="D43" s="435">
        <v>19</v>
      </c>
      <c r="E43" s="434">
        <v>1440204.66</v>
      </c>
      <c r="F43" s="434">
        <v>3093761.71</v>
      </c>
      <c r="G43" s="434">
        <v>13584759.670000004</v>
      </c>
    </row>
    <row r="44" spans="1:7" ht="21" customHeight="1" x14ac:dyDescent="0.15">
      <c r="A44" s="9" t="s">
        <v>22</v>
      </c>
      <c r="B44" s="435">
        <v>420</v>
      </c>
      <c r="C44" s="435">
        <v>106992</v>
      </c>
      <c r="D44" s="435">
        <v>6</v>
      </c>
      <c r="E44" s="434">
        <v>2230330.4300000002</v>
      </c>
      <c r="F44" s="434">
        <v>4233395.6999999993</v>
      </c>
      <c r="G44" s="434">
        <v>8316606.2700000005</v>
      </c>
    </row>
    <row r="45" spans="1:7" ht="21" customHeight="1" x14ac:dyDescent="0.15">
      <c r="A45" s="9" t="s">
        <v>23</v>
      </c>
      <c r="B45" s="435">
        <v>560</v>
      </c>
      <c r="C45" s="435">
        <v>310368</v>
      </c>
      <c r="D45" s="435">
        <v>1150</v>
      </c>
      <c r="E45" s="434">
        <v>6153676.9000000004</v>
      </c>
      <c r="F45" s="434">
        <v>8016298.540000001</v>
      </c>
      <c r="G45" s="434">
        <v>15050005.529999999</v>
      </c>
    </row>
    <row r="46" spans="1:7" ht="21" customHeight="1" x14ac:dyDescent="0.15">
      <c r="A46" s="9" t="s">
        <v>24</v>
      </c>
      <c r="B46" s="435">
        <v>470</v>
      </c>
      <c r="C46" s="435">
        <v>38076</v>
      </c>
      <c r="D46" s="435">
        <v>156</v>
      </c>
      <c r="E46" s="434">
        <v>946480.6</v>
      </c>
      <c r="F46" s="434">
        <v>3121130.2399999998</v>
      </c>
      <c r="G46" s="434">
        <v>7755072.3999999985</v>
      </c>
    </row>
    <row r="47" spans="1:7" ht="21" customHeight="1" x14ac:dyDescent="0.15">
      <c r="A47" s="9" t="s">
        <v>25</v>
      </c>
      <c r="B47" s="435">
        <v>408</v>
      </c>
      <c r="C47" s="435">
        <v>47659</v>
      </c>
      <c r="D47" s="435">
        <v>9</v>
      </c>
      <c r="E47" s="434">
        <v>957354.5</v>
      </c>
      <c r="F47" s="434">
        <v>3526146.59</v>
      </c>
      <c r="G47" s="434">
        <v>6970339.0800000001</v>
      </c>
    </row>
    <row r="48" spans="1:7" ht="21" customHeight="1" x14ac:dyDescent="0.15">
      <c r="A48" s="9" t="s">
        <v>26</v>
      </c>
      <c r="B48" s="435">
        <v>391</v>
      </c>
      <c r="C48" s="435">
        <v>55103</v>
      </c>
      <c r="D48" s="435">
        <v>5</v>
      </c>
      <c r="E48" s="434">
        <v>848897</v>
      </c>
      <c r="F48" s="434">
        <v>2284438.9900000002</v>
      </c>
      <c r="G48" s="434">
        <v>6328248.540000001</v>
      </c>
    </row>
    <row r="49" spans="1:7" ht="21" customHeight="1" x14ac:dyDescent="0.15">
      <c r="A49" s="4" t="s">
        <v>13</v>
      </c>
      <c r="B49" s="436">
        <f t="shared" ref="B49:G49" si="2">SUM(B37:B48)</f>
        <v>6975</v>
      </c>
      <c r="C49" s="436">
        <f t="shared" si="2"/>
        <v>1211127</v>
      </c>
      <c r="D49" s="436">
        <f t="shared" si="2"/>
        <v>2846</v>
      </c>
      <c r="E49" s="15">
        <f t="shared" si="2"/>
        <v>44674415.780000001</v>
      </c>
      <c r="F49" s="15">
        <f t="shared" si="2"/>
        <v>83479936.809999987</v>
      </c>
      <c r="G49" s="15">
        <f t="shared" si="2"/>
        <v>197911186.61000004</v>
      </c>
    </row>
    <row r="50" spans="1:7" ht="21" customHeight="1" x14ac:dyDescent="0.15"/>
    <row r="51" spans="1:7" ht="21" customHeight="1" x14ac:dyDescent="0.15">
      <c r="A51" s="659" t="s">
        <v>43</v>
      </c>
      <c r="B51" s="660"/>
      <c r="C51" s="660"/>
      <c r="D51" s="660"/>
      <c r="F51" s="7" t="s">
        <v>63</v>
      </c>
    </row>
    <row r="52" spans="1:7" ht="21" customHeight="1" x14ac:dyDescent="0.15">
      <c r="A52" s="643" t="s">
        <v>14</v>
      </c>
      <c r="B52" s="624" t="s">
        <v>11</v>
      </c>
      <c r="C52" s="624" t="s">
        <v>2</v>
      </c>
      <c r="D52" s="624" t="s">
        <v>198</v>
      </c>
      <c r="E52" s="624" t="s">
        <v>1</v>
      </c>
      <c r="F52" s="624" t="s">
        <v>0</v>
      </c>
      <c r="G52" s="624" t="s">
        <v>10</v>
      </c>
    </row>
    <row r="53" spans="1:7" ht="21" customHeight="1" x14ac:dyDescent="0.15">
      <c r="A53" s="9" t="s">
        <v>15</v>
      </c>
      <c r="B53" s="435">
        <v>961</v>
      </c>
      <c r="C53" s="435">
        <v>154326</v>
      </c>
      <c r="D53" s="435">
        <v>2454</v>
      </c>
      <c r="E53" s="434">
        <v>1579954.11</v>
      </c>
      <c r="F53" s="434">
        <v>5043965.74</v>
      </c>
      <c r="G53" s="434">
        <v>10628997.949999999</v>
      </c>
    </row>
    <row r="54" spans="1:7" ht="21" customHeight="1" x14ac:dyDescent="0.15">
      <c r="A54" s="9" t="s">
        <v>16</v>
      </c>
      <c r="B54" s="435">
        <v>912</v>
      </c>
      <c r="C54" s="435">
        <v>133754</v>
      </c>
      <c r="D54" s="435">
        <v>494</v>
      </c>
      <c r="E54" s="434">
        <v>819862.7</v>
      </c>
      <c r="F54" s="434">
        <v>2313079.4199999995</v>
      </c>
      <c r="G54" s="434">
        <v>5357200.7300000004</v>
      </c>
    </row>
    <row r="55" spans="1:7" ht="21" customHeight="1" x14ac:dyDescent="0.15">
      <c r="A55" s="9" t="s">
        <v>17</v>
      </c>
      <c r="B55" s="435">
        <v>1059</v>
      </c>
      <c r="C55" s="435">
        <v>235840</v>
      </c>
      <c r="D55" s="435">
        <v>413</v>
      </c>
      <c r="E55" s="434">
        <v>4388922.0599999996</v>
      </c>
      <c r="F55" s="434">
        <v>7357206.1399999997</v>
      </c>
      <c r="G55" s="434">
        <v>11278703.660000002</v>
      </c>
    </row>
    <row r="56" spans="1:7" ht="21" customHeight="1" x14ac:dyDescent="0.15">
      <c r="A56" s="9" t="s">
        <v>18</v>
      </c>
      <c r="B56" s="435">
        <v>1026</v>
      </c>
      <c r="C56" s="435">
        <v>255830</v>
      </c>
      <c r="D56" s="435">
        <v>785</v>
      </c>
      <c r="E56" s="434">
        <v>2558947</v>
      </c>
      <c r="F56" s="434">
        <v>4602655.16</v>
      </c>
      <c r="G56" s="434">
        <v>8458086.5100000016</v>
      </c>
    </row>
    <row r="57" spans="1:7" ht="21" customHeight="1" x14ac:dyDescent="0.15">
      <c r="A57" s="9" t="s">
        <v>19</v>
      </c>
      <c r="B57" s="435">
        <v>959</v>
      </c>
      <c r="C57" s="435">
        <v>116365</v>
      </c>
      <c r="D57" s="435">
        <v>3202</v>
      </c>
      <c r="E57" s="434">
        <v>1389365.1</v>
      </c>
      <c r="F57" s="434">
        <v>3506263.9399999995</v>
      </c>
      <c r="G57" s="434">
        <v>7561729.0700000003</v>
      </c>
    </row>
    <row r="58" spans="1:7" ht="21" customHeight="1" x14ac:dyDescent="0.15">
      <c r="A58" s="9" t="s">
        <v>20</v>
      </c>
      <c r="B58" s="435">
        <v>930</v>
      </c>
      <c r="C58" s="435">
        <v>117377</v>
      </c>
      <c r="D58" s="435">
        <v>6470</v>
      </c>
      <c r="E58" s="434">
        <v>1329103.5</v>
      </c>
      <c r="F58" s="434">
        <v>4175771.41</v>
      </c>
      <c r="G58" s="434">
        <v>7996047.4599999962</v>
      </c>
    </row>
    <row r="59" spans="1:7" ht="21" customHeight="1" x14ac:dyDescent="0.15">
      <c r="A59" s="9" t="s">
        <v>21</v>
      </c>
      <c r="B59" s="435">
        <v>688</v>
      </c>
      <c r="C59" s="435">
        <v>39458</v>
      </c>
      <c r="D59" s="435">
        <v>4605</v>
      </c>
      <c r="E59" s="434">
        <v>1219253.5</v>
      </c>
      <c r="F59" s="434">
        <v>3105114.9699999988</v>
      </c>
      <c r="G59" s="434">
        <v>7202510.120000001</v>
      </c>
    </row>
    <row r="60" spans="1:7" ht="21" customHeight="1" x14ac:dyDescent="0.15">
      <c r="A60" s="9" t="s">
        <v>22</v>
      </c>
      <c r="B60" s="435">
        <v>485</v>
      </c>
      <c r="C60" s="435">
        <v>36538</v>
      </c>
      <c r="D60" s="435">
        <v>303</v>
      </c>
      <c r="E60" s="434">
        <v>526242.52</v>
      </c>
      <c r="F60" s="434">
        <v>2039092.65</v>
      </c>
      <c r="G60" s="434">
        <v>3775748.2699999991</v>
      </c>
    </row>
    <row r="61" spans="1:7" ht="21" customHeight="1" x14ac:dyDescent="0.15">
      <c r="A61" s="9" t="s">
        <v>23</v>
      </c>
      <c r="B61" s="435">
        <v>720</v>
      </c>
      <c r="C61" s="435">
        <v>65414</v>
      </c>
      <c r="D61" s="435">
        <v>1028</v>
      </c>
      <c r="E61" s="434">
        <v>787112.06</v>
      </c>
      <c r="F61" s="434">
        <v>2563327.7900000005</v>
      </c>
      <c r="G61" s="434">
        <v>6331225.1200000001</v>
      </c>
    </row>
    <row r="62" spans="1:7" ht="21" customHeight="1" x14ac:dyDescent="0.15">
      <c r="A62" s="9" t="s">
        <v>24</v>
      </c>
      <c r="B62" s="435">
        <v>658</v>
      </c>
      <c r="C62" s="435">
        <v>90990</v>
      </c>
      <c r="D62" s="435">
        <v>3892</v>
      </c>
      <c r="E62" s="434">
        <v>698902.2</v>
      </c>
      <c r="F62" s="434">
        <v>1958304.84</v>
      </c>
      <c r="G62" s="434">
        <v>6133176.6100000003</v>
      </c>
    </row>
    <row r="63" spans="1:7" ht="21" customHeight="1" x14ac:dyDescent="0.15">
      <c r="A63" s="9" t="s">
        <v>25</v>
      </c>
      <c r="B63" s="435">
        <v>626</v>
      </c>
      <c r="C63" s="435">
        <v>120993</v>
      </c>
      <c r="D63" s="435">
        <v>109</v>
      </c>
      <c r="E63" s="434">
        <v>1400300.28</v>
      </c>
      <c r="F63" s="434">
        <v>2580452.3699999992</v>
      </c>
      <c r="G63" s="434">
        <v>4966815.2400000012</v>
      </c>
    </row>
    <row r="64" spans="1:7" ht="21" customHeight="1" x14ac:dyDescent="0.15">
      <c r="A64" s="9" t="s">
        <v>26</v>
      </c>
      <c r="B64" s="435">
        <v>749</v>
      </c>
      <c r="C64" s="435">
        <v>132815</v>
      </c>
      <c r="D64" s="435">
        <v>3361</v>
      </c>
      <c r="E64" s="434">
        <v>2006475.35</v>
      </c>
      <c r="F64" s="434">
        <v>3490354.7199999997</v>
      </c>
      <c r="G64" s="434">
        <v>11030406.920000002</v>
      </c>
    </row>
    <row r="65" spans="1:7" ht="21" customHeight="1" x14ac:dyDescent="0.15">
      <c r="A65" s="4" t="s">
        <v>13</v>
      </c>
      <c r="B65" s="436">
        <f t="shared" ref="B65:G65" si="3">SUM(B53:B64)</f>
        <v>9773</v>
      </c>
      <c r="C65" s="436">
        <f t="shared" si="3"/>
        <v>1499700</v>
      </c>
      <c r="D65" s="436">
        <f t="shared" si="3"/>
        <v>27116</v>
      </c>
      <c r="E65" s="15">
        <f t="shared" si="3"/>
        <v>18704440.379999999</v>
      </c>
      <c r="F65" s="15">
        <f t="shared" si="3"/>
        <v>42735589.149999999</v>
      </c>
      <c r="G65" s="15">
        <f t="shared" si="3"/>
        <v>90720647.659999996</v>
      </c>
    </row>
    <row r="66" spans="1:7" ht="9.75" customHeight="1" x14ac:dyDescent="0.15"/>
  </sheetData>
  <mergeCells count="6">
    <mergeCell ref="C1:G1"/>
    <mergeCell ref="A51:D51"/>
    <mergeCell ref="A3:D3"/>
    <mergeCell ref="A19:D19"/>
    <mergeCell ref="A35:D35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rgb="FFFF0000"/>
  </sheetPr>
  <dimension ref="A1:G33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4" width="15.33203125" style="6" customWidth="1"/>
    <col min="5" max="5" width="16" style="6" bestFit="1" customWidth="1"/>
    <col min="6" max="6" width="15.6640625" style="6" bestFit="1" customWidth="1"/>
    <col min="7" max="7" width="12.83203125" style="6" bestFit="1" customWidth="1"/>
    <col min="8" max="16384" width="9.1640625" style="6"/>
  </cols>
  <sheetData>
    <row r="1" spans="1:7" ht="50" customHeight="1" x14ac:dyDescent="0.15">
      <c r="A1" s="667" t="s">
        <v>431</v>
      </c>
      <c r="B1" s="668"/>
      <c r="C1" s="654" t="s">
        <v>236</v>
      </c>
      <c r="D1" s="654"/>
      <c r="E1" s="654"/>
      <c r="F1" s="654"/>
      <c r="G1" s="654"/>
    </row>
    <row r="2" spans="1:7" ht="30" customHeight="1" x14ac:dyDescent="0.15">
      <c r="A2" s="8"/>
      <c r="B2" s="8"/>
      <c r="C2" s="8"/>
      <c r="D2" s="8"/>
      <c r="E2" s="8"/>
      <c r="F2" s="8"/>
    </row>
    <row r="3" spans="1:7" ht="21" customHeight="1" x14ac:dyDescent="0.15">
      <c r="A3" s="659" t="s">
        <v>44</v>
      </c>
      <c r="B3" s="660"/>
      <c r="C3" s="660"/>
      <c r="D3" s="660"/>
      <c r="E3" s="8"/>
      <c r="F3" s="7" t="s">
        <v>64</v>
      </c>
    </row>
    <row r="4" spans="1:7" ht="21" customHeight="1" x14ac:dyDescent="0.15">
      <c r="A4" s="643" t="s">
        <v>14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1" customHeight="1" x14ac:dyDescent="0.15">
      <c r="A5" s="9" t="s">
        <v>15</v>
      </c>
      <c r="B5" s="435">
        <v>24484</v>
      </c>
      <c r="C5" s="435">
        <v>1810340</v>
      </c>
      <c r="D5" s="435">
        <v>1161968</v>
      </c>
      <c r="E5" s="434">
        <v>16044311.17</v>
      </c>
      <c r="F5" s="434">
        <v>43058490.550000042</v>
      </c>
      <c r="G5" s="434">
        <v>43783441.830000043</v>
      </c>
    </row>
    <row r="6" spans="1:7" ht="21" customHeight="1" x14ac:dyDescent="0.15">
      <c r="A6" s="9" t="s">
        <v>16</v>
      </c>
      <c r="B6" s="435">
        <v>26766</v>
      </c>
      <c r="C6" s="435">
        <v>2097932</v>
      </c>
      <c r="D6" s="435">
        <v>1309324</v>
      </c>
      <c r="E6" s="434">
        <v>19449302.920000002</v>
      </c>
      <c r="F6" s="434">
        <v>46676394.069999978</v>
      </c>
      <c r="G6" s="434">
        <v>47377349.61999999</v>
      </c>
    </row>
    <row r="7" spans="1:7" ht="21" customHeight="1" x14ac:dyDescent="0.15">
      <c r="A7" s="9" t="s">
        <v>17</v>
      </c>
      <c r="B7" s="435">
        <v>28332</v>
      </c>
      <c r="C7" s="435">
        <v>2269905</v>
      </c>
      <c r="D7" s="435">
        <v>1333980</v>
      </c>
      <c r="E7" s="434">
        <v>20432447.010000002</v>
      </c>
      <c r="F7" s="434">
        <v>49329027.140000038</v>
      </c>
      <c r="G7" s="434">
        <v>50113604.420000039</v>
      </c>
    </row>
    <row r="8" spans="1:7" ht="21" customHeight="1" x14ac:dyDescent="0.15">
      <c r="A8" s="9" t="s">
        <v>18</v>
      </c>
      <c r="B8" s="435">
        <v>26048</v>
      </c>
      <c r="C8" s="435">
        <v>2086317</v>
      </c>
      <c r="D8" s="435">
        <v>1314953</v>
      </c>
      <c r="E8" s="434">
        <v>19373633.719999999</v>
      </c>
      <c r="F8" s="434">
        <v>51944060.95000007</v>
      </c>
      <c r="G8" s="434">
        <v>52695170.060000069</v>
      </c>
    </row>
    <row r="9" spans="1:7" ht="21" customHeight="1" x14ac:dyDescent="0.15">
      <c r="A9" s="9" t="s">
        <v>19</v>
      </c>
      <c r="B9" s="435">
        <v>22711</v>
      </c>
      <c r="C9" s="435">
        <v>1606421</v>
      </c>
      <c r="D9" s="435">
        <v>1410513</v>
      </c>
      <c r="E9" s="434">
        <v>14774185.779999999</v>
      </c>
      <c r="F9" s="434">
        <v>52317945.470000066</v>
      </c>
      <c r="G9" s="434">
        <v>52838192.480000056</v>
      </c>
    </row>
    <row r="10" spans="1:7" ht="21" customHeight="1" x14ac:dyDescent="0.15">
      <c r="A10" s="9" t="s">
        <v>20</v>
      </c>
      <c r="B10" s="435">
        <v>25771</v>
      </c>
      <c r="C10" s="435">
        <v>2018703</v>
      </c>
      <c r="D10" s="435">
        <v>2060714</v>
      </c>
      <c r="E10" s="434">
        <v>19836993.43</v>
      </c>
      <c r="F10" s="434">
        <v>73377790.900000021</v>
      </c>
      <c r="G10" s="434">
        <v>74309634.590000048</v>
      </c>
    </row>
    <row r="11" spans="1:7" ht="21" customHeight="1" x14ac:dyDescent="0.15">
      <c r="A11" s="9" t="s">
        <v>21</v>
      </c>
      <c r="B11" s="435">
        <v>26604</v>
      </c>
      <c r="C11" s="435">
        <v>2012889</v>
      </c>
      <c r="D11" s="435">
        <v>2416275</v>
      </c>
      <c r="E11" s="434">
        <v>19877892.59</v>
      </c>
      <c r="F11" s="434">
        <v>75869313.330000058</v>
      </c>
      <c r="G11" s="434">
        <v>76748571.25000003</v>
      </c>
    </row>
    <row r="12" spans="1:7" ht="21" customHeight="1" x14ac:dyDescent="0.15">
      <c r="A12" s="9" t="s">
        <v>22</v>
      </c>
      <c r="B12" s="435">
        <v>25959</v>
      </c>
      <c r="C12" s="435">
        <v>2238026</v>
      </c>
      <c r="D12" s="435">
        <v>2723027</v>
      </c>
      <c r="E12" s="434">
        <v>24959441.710000001</v>
      </c>
      <c r="F12" s="434">
        <v>89217167.999999985</v>
      </c>
      <c r="G12" s="434">
        <v>90058339.480000049</v>
      </c>
    </row>
    <row r="13" spans="1:7" ht="21" customHeight="1" x14ac:dyDescent="0.15">
      <c r="A13" s="9" t="s">
        <v>23</v>
      </c>
      <c r="B13" s="435">
        <v>21132</v>
      </c>
      <c r="C13" s="435">
        <v>1617988</v>
      </c>
      <c r="D13" s="435">
        <v>1397129</v>
      </c>
      <c r="E13" s="434">
        <v>15275343.57</v>
      </c>
      <c r="F13" s="434">
        <v>55056277.229999937</v>
      </c>
      <c r="G13" s="434">
        <v>55545028.389999934</v>
      </c>
    </row>
    <row r="14" spans="1:7" ht="21" customHeight="1" x14ac:dyDescent="0.15">
      <c r="A14" s="9" t="s">
        <v>24</v>
      </c>
      <c r="B14" s="435">
        <v>23910</v>
      </c>
      <c r="C14" s="435">
        <v>2131188</v>
      </c>
      <c r="D14" s="435">
        <v>1118506</v>
      </c>
      <c r="E14" s="434">
        <v>20510954.739999998</v>
      </c>
      <c r="F14" s="434">
        <v>48700580.44000002</v>
      </c>
      <c r="G14" s="434">
        <v>49422141.720000014</v>
      </c>
    </row>
    <row r="15" spans="1:7" ht="21" customHeight="1" x14ac:dyDescent="0.15">
      <c r="A15" s="9" t="s">
        <v>25</v>
      </c>
      <c r="B15" s="435">
        <v>22679</v>
      </c>
      <c r="C15" s="435">
        <v>1798332</v>
      </c>
      <c r="D15" s="435">
        <v>997242</v>
      </c>
      <c r="E15" s="434">
        <v>15916245.800000001</v>
      </c>
      <c r="F15" s="434">
        <v>38287322.009999976</v>
      </c>
      <c r="G15" s="434">
        <v>38822825.149999961</v>
      </c>
    </row>
    <row r="16" spans="1:7" ht="21" customHeight="1" x14ac:dyDescent="0.15">
      <c r="A16" s="9" t="s">
        <v>26</v>
      </c>
      <c r="B16" s="435">
        <v>33849</v>
      </c>
      <c r="C16" s="435">
        <v>2494157</v>
      </c>
      <c r="D16" s="435">
        <v>1691136</v>
      </c>
      <c r="E16" s="434">
        <v>33584517.75</v>
      </c>
      <c r="F16" s="434">
        <v>97602347.809999958</v>
      </c>
      <c r="G16" s="434">
        <v>98517396.759999961</v>
      </c>
    </row>
    <row r="17" spans="1:7" ht="21" customHeight="1" x14ac:dyDescent="0.15">
      <c r="A17" s="4" t="s">
        <v>13</v>
      </c>
      <c r="B17" s="436">
        <f t="shared" ref="B17:G17" si="0">SUM(B5:B16)</f>
        <v>308245</v>
      </c>
      <c r="C17" s="436">
        <f t="shared" si="0"/>
        <v>24182198</v>
      </c>
      <c r="D17" s="436">
        <f t="shared" si="0"/>
        <v>18934767</v>
      </c>
      <c r="E17" s="15">
        <f t="shared" si="0"/>
        <v>240035270.19000003</v>
      </c>
      <c r="F17" s="15">
        <f t="shared" si="0"/>
        <v>721436717.90000021</v>
      </c>
      <c r="G17" s="15">
        <f t="shared" si="0"/>
        <v>730231695.75000024</v>
      </c>
    </row>
    <row r="18" spans="1:7" ht="21" customHeight="1" x14ac:dyDescent="0.15"/>
    <row r="19" spans="1:7" ht="21" customHeight="1" x14ac:dyDescent="0.15">
      <c r="A19" s="659" t="s">
        <v>29</v>
      </c>
      <c r="B19" s="660"/>
      <c r="C19" s="660"/>
      <c r="D19" s="660"/>
      <c r="F19" s="7" t="s">
        <v>247</v>
      </c>
    </row>
    <row r="20" spans="1:7" ht="21" customHeight="1" x14ac:dyDescent="0.15">
      <c r="A20" s="643" t="s">
        <v>14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1" customHeight="1" x14ac:dyDescent="0.15">
      <c r="A21" s="9" t="s">
        <v>15</v>
      </c>
      <c r="B21" s="435">
        <v>24912</v>
      </c>
      <c r="C21" s="435">
        <v>31330</v>
      </c>
      <c r="D21" s="435">
        <v>1469587</v>
      </c>
      <c r="E21" s="434">
        <v>295234</v>
      </c>
      <c r="F21" s="434">
        <v>17910514.089999996</v>
      </c>
      <c r="G21" s="434">
        <v>18041728.599999994</v>
      </c>
    </row>
    <row r="22" spans="1:7" ht="21" customHeight="1" x14ac:dyDescent="0.15">
      <c r="A22" s="9" t="s">
        <v>16</v>
      </c>
      <c r="B22" s="435">
        <v>29668</v>
      </c>
      <c r="C22" s="435">
        <v>32472</v>
      </c>
      <c r="D22" s="435">
        <v>1593754</v>
      </c>
      <c r="E22" s="434">
        <v>408848.64000000001</v>
      </c>
      <c r="F22" s="434">
        <v>21348913.590000011</v>
      </c>
      <c r="G22" s="434">
        <v>21437015.330000013</v>
      </c>
    </row>
    <row r="23" spans="1:7" ht="21" customHeight="1" x14ac:dyDescent="0.15">
      <c r="A23" s="9" t="s">
        <v>17</v>
      </c>
      <c r="B23" s="435">
        <v>34384</v>
      </c>
      <c r="C23" s="435">
        <v>30705</v>
      </c>
      <c r="D23" s="435">
        <v>1940288</v>
      </c>
      <c r="E23" s="434">
        <v>295869.08</v>
      </c>
      <c r="F23" s="434">
        <v>23392712.250000011</v>
      </c>
      <c r="G23" s="434">
        <v>23473470.800000008</v>
      </c>
    </row>
    <row r="24" spans="1:7" ht="21" customHeight="1" x14ac:dyDescent="0.15">
      <c r="A24" s="9" t="s">
        <v>18</v>
      </c>
      <c r="B24" s="435">
        <v>31054</v>
      </c>
      <c r="C24" s="435">
        <v>33980</v>
      </c>
      <c r="D24" s="435">
        <v>1792640</v>
      </c>
      <c r="E24" s="434">
        <v>349014.81</v>
      </c>
      <c r="F24" s="434">
        <v>23566981.759999961</v>
      </c>
      <c r="G24" s="434">
        <v>23677802.499999959</v>
      </c>
    </row>
    <row r="25" spans="1:7" ht="21" customHeight="1" x14ac:dyDescent="0.15">
      <c r="A25" s="9" t="s">
        <v>19</v>
      </c>
      <c r="B25" s="435">
        <v>29492</v>
      </c>
      <c r="C25" s="435">
        <v>40075</v>
      </c>
      <c r="D25" s="435">
        <v>1781499</v>
      </c>
      <c r="E25" s="434">
        <v>666152.98</v>
      </c>
      <c r="F25" s="434">
        <v>28262762.599999972</v>
      </c>
      <c r="G25" s="434">
        <v>28339849.799999967</v>
      </c>
    </row>
    <row r="26" spans="1:7" ht="21" customHeight="1" x14ac:dyDescent="0.15">
      <c r="A26" s="9" t="s">
        <v>20</v>
      </c>
      <c r="B26" s="435">
        <v>37892</v>
      </c>
      <c r="C26" s="435">
        <v>38994</v>
      </c>
      <c r="D26" s="435">
        <v>2661761</v>
      </c>
      <c r="E26" s="434">
        <v>428024.91</v>
      </c>
      <c r="F26" s="434">
        <v>38847699.240000024</v>
      </c>
      <c r="G26" s="434">
        <v>39052697.300000012</v>
      </c>
    </row>
    <row r="27" spans="1:7" ht="21" customHeight="1" x14ac:dyDescent="0.15">
      <c r="A27" s="9" t="s">
        <v>21</v>
      </c>
      <c r="B27" s="435">
        <v>42338</v>
      </c>
      <c r="C27" s="435">
        <v>37482</v>
      </c>
      <c r="D27" s="435">
        <v>3331431</v>
      </c>
      <c r="E27" s="434">
        <v>452541</v>
      </c>
      <c r="F27" s="434">
        <v>45848418.699999906</v>
      </c>
      <c r="G27" s="434">
        <v>46012348.469999909</v>
      </c>
    </row>
    <row r="28" spans="1:7" ht="21" customHeight="1" x14ac:dyDescent="0.15">
      <c r="A28" s="9" t="s">
        <v>22</v>
      </c>
      <c r="B28" s="435">
        <v>36078</v>
      </c>
      <c r="C28" s="435">
        <v>101022</v>
      </c>
      <c r="D28" s="435">
        <v>3027670</v>
      </c>
      <c r="E28" s="434">
        <v>1213849.05</v>
      </c>
      <c r="F28" s="434">
        <v>44668305.730000012</v>
      </c>
      <c r="G28" s="434">
        <v>44707615.510000013</v>
      </c>
    </row>
    <row r="29" spans="1:7" ht="21" customHeight="1" x14ac:dyDescent="0.15">
      <c r="A29" s="9" t="s">
        <v>23</v>
      </c>
      <c r="B29" s="435">
        <v>26423</v>
      </c>
      <c r="C29" s="435">
        <v>46203</v>
      </c>
      <c r="D29" s="435">
        <v>2041397</v>
      </c>
      <c r="E29" s="434">
        <v>651869.61</v>
      </c>
      <c r="F29" s="434">
        <v>30943931.910000056</v>
      </c>
      <c r="G29" s="434">
        <v>31039255.370000053</v>
      </c>
    </row>
    <row r="30" spans="1:7" ht="21" customHeight="1" x14ac:dyDescent="0.15">
      <c r="A30" s="9" t="s">
        <v>24</v>
      </c>
      <c r="B30" s="435">
        <v>28124</v>
      </c>
      <c r="C30" s="435">
        <v>26005</v>
      </c>
      <c r="D30" s="435">
        <v>1601264</v>
      </c>
      <c r="E30" s="434">
        <v>287918.09999999998</v>
      </c>
      <c r="F30" s="434">
        <v>22821472.599999964</v>
      </c>
      <c r="G30" s="434">
        <v>22850413.609999966</v>
      </c>
    </row>
    <row r="31" spans="1:7" ht="21" customHeight="1" x14ac:dyDescent="0.15">
      <c r="A31" s="9" t="s">
        <v>25</v>
      </c>
      <c r="B31" s="435">
        <v>26407</v>
      </c>
      <c r="C31" s="435">
        <v>33028</v>
      </c>
      <c r="D31" s="435">
        <v>1378571</v>
      </c>
      <c r="E31" s="434">
        <v>386185.52</v>
      </c>
      <c r="F31" s="434">
        <v>17099709.239999991</v>
      </c>
      <c r="G31" s="434">
        <v>17246080.019999988</v>
      </c>
    </row>
    <row r="32" spans="1:7" ht="21" customHeight="1" x14ac:dyDescent="0.15">
      <c r="A32" s="9" t="s">
        <v>26</v>
      </c>
      <c r="B32" s="435">
        <v>32630</v>
      </c>
      <c r="C32" s="435">
        <v>64976</v>
      </c>
      <c r="D32" s="435">
        <v>1834728</v>
      </c>
      <c r="E32" s="434">
        <v>1145128.43</v>
      </c>
      <c r="F32" s="434">
        <v>31471623.780000016</v>
      </c>
      <c r="G32" s="434">
        <v>31540871.540000021</v>
      </c>
    </row>
    <row r="33" spans="1:7" ht="21" customHeight="1" x14ac:dyDescent="0.15">
      <c r="A33" s="4" t="s">
        <v>13</v>
      </c>
      <c r="B33" s="436">
        <f t="shared" ref="B33:G33" si="1">SUM(B21:B32)</f>
        <v>379402</v>
      </c>
      <c r="C33" s="436">
        <f t="shared" si="1"/>
        <v>516272</v>
      </c>
      <c r="D33" s="436">
        <f t="shared" si="1"/>
        <v>24454590</v>
      </c>
      <c r="E33" s="15">
        <f t="shared" si="1"/>
        <v>6580636.129999999</v>
      </c>
      <c r="F33" s="15">
        <f t="shared" si="1"/>
        <v>346183045.48999995</v>
      </c>
      <c r="G33" s="15">
        <f t="shared" si="1"/>
        <v>347419148.8499999</v>
      </c>
    </row>
  </sheetData>
  <mergeCells count="4">
    <mergeCell ref="A3:D3"/>
    <mergeCell ref="A19:D19"/>
    <mergeCell ref="C1:G1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rgb="FFFF0000"/>
  </sheetPr>
  <dimension ref="A1:G33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4.83203125" style="6" bestFit="1" customWidth="1"/>
    <col min="3" max="3" width="9.5" style="6" bestFit="1" customWidth="1"/>
    <col min="4" max="4" width="7.83203125" style="6" bestFit="1" customWidth="1"/>
    <col min="5" max="5" width="16" style="6" bestFit="1" customWidth="1"/>
    <col min="6" max="6" width="15.6640625" style="6" bestFit="1" customWidth="1"/>
    <col min="7" max="7" width="12.83203125" style="6" bestFit="1" customWidth="1"/>
    <col min="8" max="16384" width="9.1640625" style="6"/>
  </cols>
  <sheetData>
    <row r="1" spans="1:7" s="26" customFormat="1" ht="50" customHeight="1" x14ac:dyDescent="0.15">
      <c r="A1" s="669" t="s">
        <v>430</v>
      </c>
      <c r="B1" s="669"/>
      <c r="C1" s="654" t="s">
        <v>236</v>
      </c>
      <c r="D1" s="654"/>
      <c r="E1" s="654"/>
      <c r="F1" s="654"/>
      <c r="G1" s="654"/>
    </row>
    <row r="2" spans="1:7" ht="30" customHeight="1" x14ac:dyDescent="0.15"/>
    <row r="3" spans="1:7" ht="21" customHeight="1" x14ac:dyDescent="0.15">
      <c r="A3" s="659" t="s">
        <v>30</v>
      </c>
      <c r="B3" s="660"/>
      <c r="C3" s="660"/>
      <c r="D3" s="660"/>
      <c r="F3" s="7" t="s">
        <v>248</v>
      </c>
    </row>
    <row r="4" spans="1:7" ht="21" customHeight="1" x14ac:dyDescent="0.15">
      <c r="A4" s="643" t="s">
        <v>14</v>
      </c>
      <c r="B4" s="624" t="s">
        <v>11</v>
      </c>
      <c r="C4" s="624" t="s">
        <v>2</v>
      </c>
      <c r="D4" s="624" t="s">
        <v>198</v>
      </c>
      <c r="E4" s="624" t="s">
        <v>1</v>
      </c>
      <c r="F4" s="624" t="s">
        <v>0</v>
      </c>
      <c r="G4" s="624" t="s">
        <v>10</v>
      </c>
    </row>
    <row r="5" spans="1:7" ht="21" customHeight="1" x14ac:dyDescent="0.15">
      <c r="A5" s="9" t="s">
        <v>15</v>
      </c>
      <c r="B5" s="435">
        <v>435</v>
      </c>
      <c r="C5" s="435">
        <v>84240</v>
      </c>
      <c r="D5" s="435">
        <v>2347</v>
      </c>
      <c r="E5" s="434">
        <v>896762</v>
      </c>
      <c r="F5" s="434">
        <v>1264468.74</v>
      </c>
      <c r="G5" s="434">
        <v>1264468.74</v>
      </c>
    </row>
    <row r="6" spans="1:7" ht="21" customHeight="1" x14ac:dyDescent="0.15">
      <c r="A6" s="9" t="s">
        <v>16</v>
      </c>
      <c r="B6" s="435">
        <v>336</v>
      </c>
      <c r="C6" s="435">
        <v>26150</v>
      </c>
      <c r="D6" s="435">
        <v>501</v>
      </c>
      <c r="E6" s="434">
        <v>376198.82</v>
      </c>
      <c r="F6" s="434">
        <v>489591.58</v>
      </c>
      <c r="G6" s="434">
        <v>489591.58</v>
      </c>
    </row>
    <row r="7" spans="1:7" ht="21" customHeight="1" x14ac:dyDescent="0.15">
      <c r="A7" s="9" t="s">
        <v>17</v>
      </c>
      <c r="B7" s="435">
        <v>371</v>
      </c>
      <c r="C7" s="435">
        <v>28931</v>
      </c>
      <c r="D7" s="435">
        <v>688</v>
      </c>
      <c r="E7" s="434">
        <v>453958.69</v>
      </c>
      <c r="F7" s="434">
        <v>617782.53</v>
      </c>
      <c r="G7" s="434">
        <v>617782.53</v>
      </c>
    </row>
    <row r="8" spans="1:7" ht="21" customHeight="1" x14ac:dyDescent="0.15">
      <c r="A8" s="9" t="s">
        <v>18</v>
      </c>
      <c r="B8" s="435">
        <v>485</v>
      </c>
      <c r="C8" s="435">
        <v>47831</v>
      </c>
      <c r="D8" s="435">
        <v>4390</v>
      </c>
      <c r="E8" s="434">
        <v>677776.51</v>
      </c>
      <c r="F8" s="434">
        <v>1695552.9399999997</v>
      </c>
      <c r="G8" s="434">
        <v>1695592.9399999997</v>
      </c>
    </row>
    <row r="9" spans="1:7" ht="21" customHeight="1" x14ac:dyDescent="0.15">
      <c r="A9" s="9" t="s">
        <v>19</v>
      </c>
      <c r="B9" s="435">
        <v>489</v>
      </c>
      <c r="C9" s="435">
        <v>35007</v>
      </c>
      <c r="D9" s="435">
        <v>2234</v>
      </c>
      <c r="E9" s="434">
        <v>593694.77</v>
      </c>
      <c r="F9" s="434">
        <v>1357261.1500000001</v>
      </c>
      <c r="G9" s="434">
        <v>1357261.1500000001</v>
      </c>
    </row>
    <row r="10" spans="1:7" ht="21" customHeight="1" x14ac:dyDescent="0.15">
      <c r="A10" s="9" t="s">
        <v>20</v>
      </c>
      <c r="B10" s="435">
        <v>781</v>
      </c>
      <c r="C10" s="435">
        <v>68725</v>
      </c>
      <c r="D10" s="435">
        <v>5814</v>
      </c>
      <c r="E10" s="434">
        <v>857459.07</v>
      </c>
      <c r="F10" s="434">
        <v>1990113.5499999998</v>
      </c>
      <c r="G10" s="434">
        <v>1990923.5499999998</v>
      </c>
    </row>
    <row r="11" spans="1:7" ht="21" customHeight="1" x14ac:dyDescent="0.15">
      <c r="A11" s="9" t="s">
        <v>21</v>
      </c>
      <c r="B11" s="435">
        <v>1109</v>
      </c>
      <c r="C11" s="435">
        <v>98235</v>
      </c>
      <c r="D11" s="435">
        <v>13107</v>
      </c>
      <c r="E11" s="434">
        <v>1172859.46</v>
      </c>
      <c r="F11" s="434">
        <v>2698640.82</v>
      </c>
      <c r="G11" s="434">
        <v>2700004.82</v>
      </c>
    </row>
    <row r="12" spans="1:7" ht="21" customHeight="1" x14ac:dyDescent="0.15">
      <c r="A12" s="9" t="s">
        <v>22</v>
      </c>
      <c r="B12" s="435">
        <v>1132</v>
      </c>
      <c r="C12" s="435">
        <v>122268</v>
      </c>
      <c r="D12" s="435">
        <v>22695</v>
      </c>
      <c r="E12" s="434">
        <v>1467823.37</v>
      </c>
      <c r="F12" s="434">
        <v>3245093.7099999986</v>
      </c>
      <c r="G12" s="434">
        <v>3245327.7099999986</v>
      </c>
    </row>
    <row r="13" spans="1:7" ht="21" customHeight="1" x14ac:dyDescent="0.15">
      <c r="A13" s="9" t="s">
        <v>23</v>
      </c>
      <c r="B13" s="435">
        <v>634</v>
      </c>
      <c r="C13" s="435">
        <v>53928</v>
      </c>
      <c r="D13" s="435">
        <v>3178</v>
      </c>
      <c r="E13" s="434">
        <v>802526.19</v>
      </c>
      <c r="F13" s="434">
        <v>1808049.0000000007</v>
      </c>
      <c r="G13" s="434">
        <v>1808049.0000000007</v>
      </c>
    </row>
    <row r="14" spans="1:7" ht="21" customHeight="1" x14ac:dyDescent="0.15">
      <c r="A14" s="9" t="s">
        <v>24</v>
      </c>
      <c r="B14" s="435">
        <v>428</v>
      </c>
      <c r="C14" s="435">
        <v>35012</v>
      </c>
      <c r="D14" s="435">
        <v>231</v>
      </c>
      <c r="E14" s="434">
        <v>506851.23</v>
      </c>
      <c r="F14" s="434">
        <v>756386.46000000008</v>
      </c>
      <c r="G14" s="434">
        <v>756386.46000000008</v>
      </c>
    </row>
    <row r="15" spans="1:7" ht="21" customHeight="1" x14ac:dyDescent="0.15">
      <c r="A15" s="9" t="s">
        <v>25</v>
      </c>
      <c r="B15" s="435">
        <v>381</v>
      </c>
      <c r="C15" s="435">
        <v>20938</v>
      </c>
      <c r="D15" s="435">
        <v>1539</v>
      </c>
      <c r="E15" s="434">
        <v>385648.03</v>
      </c>
      <c r="F15" s="434">
        <v>528574.1100000001</v>
      </c>
      <c r="G15" s="434">
        <v>528694.1100000001</v>
      </c>
    </row>
    <row r="16" spans="1:7" ht="21" customHeight="1" x14ac:dyDescent="0.15">
      <c r="A16" s="9" t="s">
        <v>26</v>
      </c>
      <c r="B16" s="435">
        <v>551</v>
      </c>
      <c r="C16" s="435">
        <v>104606</v>
      </c>
      <c r="D16" s="435">
        <v>6441</v>
      </c>
      <c r="E16" s="434">
        <v>1088428.06</v>
      </c>
      <c r="F16" s="434">
        <v>1242390.4100000004</v>
      </c>
      <c r="G16" s="434">
        <v>1242558.4100000004</v>
      </c>
    </row>
    <row r="17" spans="1:7" ht="21" customHeight="1" x14ac:dyDescent="0.15">
      <c r="A17" s="4" t="s">
        <v>13</v>
      </c>
      <c r="B17" s="436">
        <f t="shared" ref="B17:G17" si="0">SUM(B5:B16)</f>
        <v>7132</v>
      </c>
      <c r="C17" s="436">
        <f t="shared" si="0"/>
        <v>725871</v>
      </c>
      <c r="D17" s="436">
        <f t="shared" si="0"/>
        <v>63165</v>
      </c>
      <c r="E17" s="15">
        <f t="shared" si="0"/>
        <v>9279986.2000000011</v>
      </c>
      <c r="F17" s="15">
        <f t="shared" si="0"/>
        <v>17693905</v>
      </c>
      <c r="G17" s="15">
        <f t="shared" si="0"/>
        <v>17696641</v>
      </c>
    </row>
    <row r="18" spans="1:7" ht="21" customHeight="1" x14ac:dyDescent="0.15"/>
    <row r="19" spans="1:7" ht="21" customHeight="1" x14ac:dyDescent="0.15">
      <c r="A19" s="659" t="s">
        <v>45</v>
      </c>
      <c r="B19" s="660"/>
      <c r="C19" s="660"/>
      <c r="D19" s="660"/>
      <c r="F19" s="7" t="s">
        <v>249</v>
      </c>
    </row>
    <row r="20" spans="1:7" ht="21" customHeight="1" x14ac:dyDescent="0.15">
      <c r="A20" s="643" t="s">
        <v>14</v>
      </c>
      <c r="B20" s="624" t="s">
        <v>11</v>
      </c>
      <c r="C20" s="624" t="s">
        <v>2</v>
      </c>
      <c r="D20" s="624" t="s">
        <v>198</v>
      </c>
      <c r="E20" s="624" t="s">
        <v>1</v>
      </c>
      <c r="F20" s="624" t="s">
        <v>0</v>
      </c>
      <c r="G20" s="624" t="s">
        <v>10</v>
      </c>
    </row>
    <row r="21" spans="1:7" ht="21" customHeight="1" x14ac:dyDescent="0.15">
      <c r="A21" s="9" t="s">
        <v>15</v>
      </c>
      <c r="B21" s="435">
        <v>426</v>
      </c>
      <c r="C21" s="435">
        <v>182053</v>
      </c>
      <c r="D21" s="435">
        <v>3245</v>
      </c>
      <c r="E21" s="434">
        <v>2212896.83</v>
      </c>
      <c r="F21" s="434">
        <v>3503493.9000000004</v>
      </c>
      <c r="G21" s="434">
        <v>3523974.1000000006</v>
      </c>
    </row>
    <row r="22" spans="1:7" ht="21" customHeight="1" x14ac:dyDescent="0.15">
      <c r="A22" s="9" t="s">
        <v>16</v>
      </c>
      <c r="B22" s="435">
        <v>402</v>
      </c>
      <c r="C22" s="435">
        <v>68424</v>
      </c>
      <c r="D22" s="435">
        <v>3199</v>
      </c>
      <c r="E22" s="434">
        <v>1762935.57</v>
      </c>
      <c r="F22" s="434">
        <v>2252798.71</v>
      </c>
      <c r="G22" s="434">
        <v>2277212.56</v>
      </c>
    </row>
    <row r="23" spans="1:7" ht="21" customHeight="1" x14ac:dyDescent="0.15">
      <c r="A23" s="9" t="s">
        <v>17</v>
      </c>
      <c r="B23" s="435">
        <v>607</v>
      </c>
      <c r="C23" s="435">
        <v>172206</v>
      </c>
      <c r="D23" s="435">
        <v>1543</v>
      </c>
      <c r="E23" s="434">
        <v>12250890.130000001</v>
      </c>
      <c r="F23" s="434">
        <v>13507999.059999997</v>
      </c>
      <c r="G23" s="434">
        <v>13536190.559999997</v>
      </c>
    </row>
    <row r="24" spans="1:7" ht="21" customHeight="1" x14ac:dyDescent="0.15">
      <c r="A24" s="9" t="s">
        <v>18</v>
      </c>
      <c r="B24" s="435">
        <v>946</v>
      </c>
      <c r="C24" s="435">
        <v>1059551</v>
      </c>
      <c r="D24" s="435">
        <v>1195</v>
      </c>
      <c r="E24" s="434">
        <v>22134046.73</v>
      </c>
      <c r="F24" s="434">
        <v>31022311.130000006</v>
      </c>
      <c r="G24" s="434">
        <v>31136846.560000002</v>
      </c>
    </row>
    <row r="25" spans="1:7" ht="21" customHeight="1" x14ac:dyDescent="0.15">
      <c r="A25" s="9" t="s">
        <v>19</v>
      </c>
      <c r="B25" s="435">
        <v>1086</v>
      </c>
      <c r="C25" s="435">
        <v>1019787</v>
      </c>
      <c r="D25" s="435">
        <v>1863</v>
      </c>
      <c r="E25" s="434">
        <v>19548685.559999999</v>
      </c>
      <c r="F25" s="434">
        <v>27631171.390000001</v>
      </c>
      <c r="G25" s="434">
        <v>27780783.889999997</v>
      </c>
    </row>
    <row r="26" spans="1:7" ht="21" customHeight="1" x14ac:dyDescent="0.15">
      <c r="A26" s="9" t="s">
        <v>20</v>
      </c>
      <c r="B26" s="435">
        <v>3214</v>
      </c>
      <c r="C26" s="435">
        <v>2544501</v>
      </c>
      <c r="D26" s="435">
        <v>16165</v>
      </c>
      <c r="E26" s="434">
        <v>34743701.25</v>
      </c>
      <c r="F26" s="434">
        <v>51493962.610000014</v>
      </c>
      <c r="G26" s="434">
        <v>51565861.760000013</v>
      </c>
    </row>
    <row r="27" spans="1:7" ht="21" customHeight="1" x14ac:dyDescent="0.15">
      <c r="A27" s="9" t="s">
        <v>21</v>
      </c>
      <c r="B27" s="435">
        <v>4631</v>
      </c>
      <c r="C27" s="435">
        <v>4534160</v>
      </c>
      <c r="D27" s="435">
        <v>23192</v>
      </c>
      <c r="E27" s="434">
        <v>61038930.009999998</v>
      </c>
      <c r="F27" s="434">
        <v>87601244.780000046</v>
      </c>
      <c r="G27" s="434">
        <v>87796017.000000045</v>
      </c>
    </row>
    <row r="28" spans="1:7" ht="21" customHeight="1" x14ac:dyDescent="0.15">
      <c r="A28" s="9" t="s">
        <v>22</v>
      </c>
      <c r="B28" s="435">
        <v>4591</v>
      </c>
      <c r="C28" s="435">
        <v>5024445</v>
      </c>
      <c r="D28" s="435">
        <v>21744</v>
      </c>
      <c r="E28" s="434">
        <v>68050299.870000005</v>
      </c>
      <c r="F28" s="434">
        <v>99892761.550000012</v>
      </c>
      <c r="G28" s="434">
        <v>100267894.75</v>
      </c>
    </row>
    <row r="29" spans="1:7" ht="21" customHeight="1" x14ac:dyDescent="0.15">
      <c r="A29" s="9" t="s">
        <v>23</v>
      </c>
      <c r="B29" s="435">
        <v>1526</v>
      </c>
      <c r="C29" s="435">
        <v>1662602</v>
      </c>
      <c r="D29" s="435">
        <v>3693</v>
      </c>
      <c r="E29" s="434">
        <v>21845593.370000001</v>
      </c>
      <c r="F29" s="434">
        <v>35486184.00999999</v>
      </c>
      <c r="G29" s="434">
        <v>35806599.659999989</v>
      </c>
    </row>
    <row r="30" spans="1:7" ht="21" customHeight="1" x14ac:dyDescent="0.15">
      <c r="A30" s="9" t="s">
        <v>24</v>
      </c>
      <c r="B30" s="435">
        <v>621</v>
      </c>
      <c r="C30" s="435">
        <v>594258</v>
      </c>
      <c r="D30" s="435">
        <v>2111</v>
      </c>
      <c r="E30" s="434">
        <v>7850255.9800000004</v>
      </c>
      <c r="F30" s="434">
        <v>12478752.090000002</v>
      </c>
      <c r="G30" s="434">
        <v>12700299.140000001</v>
      </c>
    </row>
    <row r="31" spans="1:7" ht="21" customHeight="1" x14ac:dyDescent="0.15">
      <c r="A31" s="9" t="s">
        <v>25</v>
      </c>
      <c r="B31" s="435">
        <v>550</v>
      </c>
      <c r="C31" s="435">
        <v>338746</v>
      </c>
      <c r="D31" s="435">
        <v>1913</v>
      </c>
      <c r="E31" s="434">
        <v>3797351.41</v>
      </c>
      <c r="F31" s="434">
        <v>6086920.4499999993</v>
      </c>
      <c r="G31" s="434">
        <v>6140002.1999999993</v>
      </c>
    </row>
    <row r="32" spans="1:7" ht="21" customHeight="1" x14ac:dyDescent="0.15">
      <c r="A32" s="9" t="s">
        <v>26</v>
      </c>
      <c r="B32" s="435">
        <v>718</v>
      </c>
      <c r="C32" s="435">
        <v>403319</v>
      </c>
      <c r="D32" s="435">
        <v>3952</v>
      </c>
      <c r="E32" s="434">
        <v>5485045.2999999998</v>
      </c>
      <c r="F32" s="434">
        <v>7670471.2299999986</v>
      </c>
      <c r="G32" s="434">
        <v>7740865.25</v>
      </c>
    </row>
    <row r="33" spans="1:7" ht="21" customHeight="1" x14ac:dyDescent="0.15">
      <c r="A33" s="4" t="s">
        <v>13</v>
      </c>
      <c r="B33" s="436">
        <f t="shared" ref="B33:G33" si="1">SUM(B21:B32)</f>
        <v>19318</v>
      </c>
      <c r="C33" s="436">
        <f t="shared" si="1"/>
        <v>17604052</v>
      </c>
      <c r="D33" s="436">
        <f t="shared" si="1"/>
        <v>83815</v>
      </c>
      <c r="E33" s="15">
        <f t="shared" si="1"/>
        <v>260720632.01000002</v>
      </c>
      <c r="F33" s="15">
        <f t="shared" si="1"/>
        <v>378628070.91000003</v>
      </c>
      <c r="G33" s="15">
        <f t="shared" si="1"/>
        <v>380272547.43000001</v>
      </c>
    </row>
  </sheetData>
  <mergeCells count="4">
    <mergeCell ref="A3:D3"/>
    <mergeCell ref="A19:D19"/>
    <mergeCell ref="C1:G1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INDICE</vt:lpstr>
      <vt:lpstr>TAVOLA 1</vt:lpstr>
      <vt:lpstr>TAVOLA 9</vt:lpstr>
      <vt:lpstr>TAVOLA 10</vt:lpstr>
      <vt:lpstr>TAVOLA 11-17</vt:lpstr>
      <vt:lpstr>TAVOLA 18-20</vt:lpstr>
      <vt:lpstr>TAVOLA 21-24</vt:lpstr>
      <vt:lpstr>TAVOLA 25-26</vt:lpstr>
      <vt:lpstr>TAVOLA 27-28</vt:lpstr>
      <vt:lpstr>TAVOLA 29-30</vt:lpstr>
      <vt:lpstr>TAVOLA 31</vt:lpstr>
      <vt:lpstr>TAVOLA 34</vt:lpstr>
      <vt:lpstr>TAVOLA 40</vt:lpstr>
      <vt:lpstr>TAVOLA 41</vt:lpstr>
      <vt:lpstr>TAVOLA 42</vt:lpstr>
      <vt:lpstr>TAVOLA 43</vt:lpstr>
      <vt:lpstr>TAVOLA 44</vt:lpstr>
      <vt:lpstr>TAVOLA 45</vt:lpstr>
      <vt:lpstr>TAVOLA 46</vt:lpstr>
      <vt:lpstr>TAVOLA 47</vt:lpstr>
      <vt:lpstr>TAVOLA 48</vt:lpstr>
      <vt:lpstr>TAVOLA 49</vt:lpstr>
      <vt:lpstr>TAVOLA 50</vt:lpstr>
      <vt:lpstr>TAVOLA 51</vt:lpstr>
      <vt:lpstr>TAVOLA 52</vt:lpstr>
      <vt:lpstr>TAVOLA 53</vt:lpstr>
      <vt:lpstr>TAVOLA 54</vt:lpstr>
      <vt:lpstr>TAVOLA 55</vt:lpstr>
      <vt:lpstr>TAVOLA 56</vt:lpstr>
      <vt:lpstr>TAVOLA 57</vt:lpstr>
      <vt:lpstr>TAVOLA 58</vt:lpstr>
      <vt:lpstr>TAVOLA 59</vt:lpstr>
      <vt:lpstr>TAVOLA 60</vt:lpstr>
      <vt:lpstr>TAVOLA 61</vt:lpstr>
      <vt:lpstr>TAVOLA 62</vt:lpstr>
      <vt:lpstr>TAVOLA 63</vt:lpstr>
      <vt:lpstr>TAVOLA 64</vt:lpstr>
      <vt:lpstr>TAVOLA 65</vt:lpstr>
      <vt:lpstr>TAVOLA 66</vt:lpstr>
      <vt:lpstr>TAVOLA 67</vt:lpstr>
      <vt:lpstr>TAVOLA 68</vt:lpstr>
      <vt:lpstr>TAVOLA 72</vt:lpstr>
      <vt:lpstr>TAVOLA 77</vt:lpstr>
      <vt:lpstr>TAVOLA 82</vt:lpstr>
      <vt:lpstr>TAVOLA 89</vt:lpstr>
      <vt:lpstr>TAVOLA 92</vt:lpstr>
      <vt:lpstr>TAVOLA 93</vt:lpstr>
      <vt:lpstr>TAVOLA 94</vt:lpstr>
      <vt:lpstr>TAVOLA 95</vt:lpstr>
      <vt:lpstr>TAVOLA 96</vt:lpstr>
      <vt:lpstr>TAVOLA 97</vt:lpstr>
      <vt:lpstr>TAVOLE 98-99-100-101-102</vt:lpstr>
      <vt:lpstr>TAVOLE 103-104-105-106-107</vt:lpstr>
      <vt:lpstr>TAVOLE 108-109-110-111-112</vt:lpstr>
      <vt:lpstr>TAVOLE 113-114-115-116-117</vt:lpstr>
      <vt:lpstr>TAVOLE 118-119-120-121-122</vt:lpstr>
      <vt:lpstr>TAVOLE 123-124-125-126-127</vt:lpstr>
      <vt:lpstr>TAVOLA 141</vt:lpstr>
      <vt:lpstr>TAVOLA 144</vt:lpstr>
      <vt:lpstr>TAVOLA 145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Sette Cristiano</dc:creator>
  <cp:lastModifiedBy>Alberto Calabrese</cp:lastModifiedBy>
  <cp:lastPrinted>2017-08-31T07:56:26Z</cp:lastPrinted>
  <dcterms:created xsi:type="dcterms:W3CDTF">2008-06-09T09:07:26Z</dcterms:created>
  <dcterms:modified xsi:type="dcterms:W3CDTF">2024-05-05T15:36:04Z</dcterms:modified>
</cp:coreProperties>
</file>