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bertocalabrese99/Desktop/Statistical learning/Statistical_Learning_Project/A/RAW DATA/"/>
    </mc:Choice>
  </mc:AlternateContent>
  <xr:revisionPtr revIDLastSave="0" documentId="8_{06C27A6E-6819-5845-968B-D61A979F9071}" xr6:coauthVersionLast="47" xr6:coauthVersionMax="47" xr10:uidLastSave="{00000000-0000-0000-0000-000000000000}"/>
  <bookViews>
    <workbookView xWindow="10380" yWindow="640" windowWidth="24640" windowHeight="13860" tabRatio="867"/>
  </bookViews>
  <sheets>
    <sheet name="INDICE" sheetId="212" r:id="rId1"/>
    <sheet name="TAVOLA 1" sheetId="38" r:id="rId2"/>
    <sheet name="TAVOLA 9" sheetId="39" r:id="rId3"/>
    <sheet name="TAVOLA 10" sheetId="15" r:id="rId4"/>
    <sheet name="TAVOLA 11-17" sheetId="11" r:id="rId5"/>
    <sheet name="TAVOLA 18-20" sheetId="16" r:id="rId6"/>
    <sheet name="TAVOLA 21-24" sheetId="17" r:id="rId7"/>
    <sheet name="TAVOLA 25-26" sheetId="18" r:id="rId8"/>
    <sheet name="TAVOLA 27-28" sheetId="19" r:id="rId9"/>
    <sheet name="TAVOLA 29-30" sheetId="20" r:id="rId10"/>
    <sheet name="TAVOLA 31" sheetId="21" r:id="rId11"/>
    <sheet name="TAVOLA 34" sheetId="90" r:id="rId12"/>
    <sheet name="TAVOLA 40" sheetId="291" r:id="rId13"/>
    <sheet name="TAVOLA 41" sheetId="293" r:id="rId14"/>
    <sheet name="TAVOLA 42" sheetId="299" r:id="rId15"/>
    <sheet name="TAVOLA 43" sheetId="305" r:id="rId16"/>
    <sheet name="TAVOLA 44" sheetId="302" r:id="rId17"/>
    <sheet name="TAVOLA 45" sheetId="301" r:id="rId18"/>
    <sheet name="TAVOLA 46" sheetId="304" r:id="rId19"/>
    <sheet name="TAVOLA 47" sheetId="300" r:id="rId20"/>
    <sheet name="TAVOLA 48" sheetId="306" r:id="rId21"/>
    <sheet name="TAVOLA 49" sheetId="294" r:id="rId22"/>
    <sheet name="TAVOLA 50" sheetId="309" r:id="rId23"/>
    <sheet name="TAVOLA 51" sheetId="307" r:id="rId24"/>
    <sheet name="TAVOLA 52" sheetId="308" r:id="rId25"/>
    <sheet name="TAVOLA 53" sheetId="295" r:id="rId26"/>
    <sheet name="TAVOLA 54" sheetId="312" r:id="rId27"/>
    <sheet name="TAVOLA 55" sheetId="311" r:id="rId28"/>
    <sheet name="TAVOLA 56" sheetId="313" r:id="rId29"/>
    <sheet name="TAVOLA 57" sheetId="310" r:id="rId30"/>
    <sheet name="TAVOLA 58" sheetId="296" r:id="rId31"/>
    <sheet name="TAVOLA 59" sheetId="315" r:id="rId32"/>
    <sheet name="TAVOLA 60" sheetId="314" r:id="rId33"/>
    <sheet name="TAVOLA 61" sheetId="297" r:id="rId34"/>
    <sheet name="TAVOLA 62" sheetId="317" r:id="rId35"/>
    <sheet name="TAVOLA 63" sheetId="316" r:id="rId36"/>
    <sheet name="TAVOLA 64" sheetId="298" r:id="rId37"/>
    <sheet name="TAVOLA 65" sheetId="319" r:id="rId38"/>
    <sheet name="TAVOLA 66" sheetId="318" r:id="rId39"/>
    <sheet name="TAVOLA 67" sheetId="292" r:id="rId40"/>
    <sheet name="TAVOLA 68" sheetId="91" r:id="rId41"/>
    <sheet name="TAVOLA 72" sheetId="217" r:id="rId42"/>
    <sheet name="TAVOLA 77" sheetId="219" r:id="rId43"/>
    <sheet name="TAVOLA 82" sheetId="218" r:id="rId44"/>
    <sheet name="TAVOLA 89" sheetId="220" r:id="rId45"/>
    <sheet name="TAV92 Spettacoli" sheetId="320" r:id="rId46"/>
    <sheet name="TAV93 Ingressi" sheetId="321" r:id="rId47"/>
    <sheet name="TAV94 Presenze" sheetId="322" r:id="rId48"/>
    <sheet name="TAV95 SpBotteghino" sheetId="323" r:id="rId49"/>
    <sheet name="TAV96 SpPubblico" sheetId="324" r:id="rId50"/>
    <sheet name="TAVOLE 97-98-99-100-101" sheetId="279" r:id="rId51"/>
    <sheet name="TAVOLE 102-103-104-105-106" sheetId="280" r:id="rId52"/>
    <sheet name="TAVOLE 107-108-109-110-111" sheetId="281" r:id="rId53"/>
    <sheet name="TAVOLE 112-113-114-115-116" sheetId="282" r:id="rId54"/>
    <sheet name="TAVOLE 117-118-119-120-121" sheetId="278" r:id="rId55"/>
    <sheet name="TAVOLA 127" sheetId="273" r:id="rId56"/>
    <sheet name="TAVOLA 130" sheetId="211" r:id="rId57"/>
    <sheet name="TAVOLA 131" sheetId="276" r:id="rId58"/>
  </sheets>
  <definedNames>
    <definedName name="_xlnm.Print_Area" localSheetId="45">'TAV92 Spettacoli'!$A$3:$H$36</definedName>
    <definedName name="_xlnm.Print_Area" localSheetId="46">'TAV93 Ingressi'!$A$3:$H$36</definedName>
    <definedName name="_xlnm.Print_Area" localSheetId="47">'TAV94 Presenze'!$A$3:$H$36</definedName>
    <definedName name="_xlnm.Print_Area" localSheetId="48">'TAV95 SpBotteghino'!$A$3:$H$36</definedName>
    <definedName name="_xlnm.Print_Area" localSheetId="49">'TAV96 SpPubblico'!$A$3:$H$36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273" l="1"/>
  <c r="T28" i="273"/>
  <c r="S28" i="273"/>
  <c r="R28" i="273"/>
  <c r="Q28" i="273"/>
  <c r="P28" i="273"/>
  <c r="O28" i="273"/>
  <c r="N28" i="273"/>
  <c r="M28" i="273"/>
  <c r="U27" i="273"/>
  <c r="T27" i="273"/>
  <c r="S27" i="273"/>
  <c r="R27" i="273"/>
  <c r="Q27" i="273"/>
  <c r="P27" i="273"/>
  <c r="O27" i="273"/>
  <c r="N27" i="273"/>
  <c r="M27" i="273"/>
  <c r="U25" i="273"/>
  <c r="T25" i="273"/>
  <c r="S25" i="273"/>
  <c r="R25" i="273"/>
  <c r="Q25" i="273"/>
  <c r="P25" i="273"/>
  <c r="O25" i="273"/>
  <c r="N25" i="273"/>
  <c r="M25" i="273"/>
  <c r="U22" i="273"/>
  <c r="T22" i="273"/>
  <c r="S22" i="273"/>
  <c r="R22" i="273"/>
  <c r="Q22" i="273"/>
  <c r="P22" i="273"/>
  <c r="O22" i="273"/>
  <c r="N22" i="273"/>
  <c r="M22" i="273"/>
  <c r="U20" i="273"/>
  <c r="T20" i="273"/>
  <c r="S20" i="273"/>
  <c r="R20" i="273"/>
  <c r="Q20" i="273"/>
  <c r="P20" i="273"/>
  <c r="O20" i="273"/>
  <c r="N20" i="273"/>
  <c r="M20" i="273"/>
  <c r="U19" i="273"/>
  <c r="T19" i="273"/>
  <c r="S19" i="273"/>
  <c r="R19" i="273"/>
  <c r="Q19" i="273"/>
  <c r="P19" i="273"/>
  <c r="O19" i="273"/>
  <c r="N19" i="273"/>
  <c r="M19" i="273"/>
  <c r="U18" i="273"/>
  <c r="T18" i="273"/>
  <c r="S18" i="273"/>
  <c r="R18" i="273"/>
  <c r="Q18" i="273"/>
  <c r="P18" i="273"/>
  <c r="O18" i="273"/>
  <c r="N18" i="273"/>
  <c r="M18" i="273"/>
  <c r="U17" i="273"/>
  <c r="T17" i="273"/>
  <c r="S17" i="273"/>
  <c r="R17" i="273"/>
  <c r="Q17" i="273"/>
  <c r="P17" i="273"/>
  <c r="O17" i="273"/>
  <c r="N17" i="273"/>
  <c r="M17" i="273"/>
  <c r="U16" i="273"/>
  <c r="T16" i="273"/>
  <c r="S16" i="273"/>
  <c r="R16" i="273"/>
  <c r="Q16" i="273"/>
  <c r="P16" i="273"/>
  <c r="O16" i="273"/>
  <c r="N16" i="273"/>
  <c r="M16" i="273"/>
  <c r="U15" i="273"/>
  <c r="T15" i="273"/>
  <c r="S15" i="273"/>
  <c r="R15" i="273"/>
  <c r="Q15" i="273"/>
  <c r="P15" i="273"/>
  <c r="O15" i="273"/>
  <c r="N15" i="273"/>
  <c r="M15" i="273"/>
  <c r="U14" i="273"/>
  <c r="T14" i="273"/>
  <c r="S14" i="273"/>
  <c r="R14" i="273"/>
  <c r="Q14" i="273"/>
  <c r="P14" i="273"/>
  <c r="O14" i="273"/>
  <c r="N14" i="273"/>
  <c r="M14" i="273"/>
  <c r="U13" i="273"/>
  <c r="T13" i="273"/>
  <c r="S13" i="273"/>
  <c r="R13" i="273"/>
  <c r="Q13" i="273"/>
  <c r="P13" i="273"/>
  <c r="O13" i="273"/>
  <c r="N13" i="273"/>
  <c r="M13" i="273"/>
  <c r="U12" i="273"/>
  <c r="T12" i="273"/>
  <c r="S12" i="273"/>
  <c r="R12" i="273"/>
  <c r="Q12" i="273"/>
  <c r="P12" i="273"/>
  <c r="O12" i="273"/>
  <c r="N12" i="273"/>
  <c r="M12" i="273"/>
  <c r="U11" i="273"/>
  <c r="T11" i="273"/>
  <c r="S11" i="273"/>
  <c r="R11" i="273"/>
  <c r="Q11" i="273"/>
  <c r="P11" i="273"/>
  <c r="O11" i="273"/>
  <c r="N11" i="273"/>
  <c r="M11" i="273"/>
  <c r="U10" i="273"/>
  <c r="T10" i="273"/>
  <c r="S10" i="273"/>
  <c r="R10" i="273"/>
  <c r="Q10" i="273"/>
  <c r="P10" i="273"/>
  <c r="O10" i="273"/>
  <c r="N10" i="273"/>
  <c r="M10" i="273"/>
  <c r="U9" i="273"/>
  <c r="T9" i="273"/>
  <c r="S9" i="273"/>
  <c r="R9" i="273"/>
  <c r="Q9" i="273"/>
  <c r="P9" i="273"/>
  <c r="O9" i="273"/>
  <c r="N9" i="273"/>
  <c r="M9" i="273"/>
  <c r="U8" i="273"/>
  <c r="T8" i="273"/>
  <c r="S8" i="273"/>
  <c r="R8" i="273"/>
  <c r="Q8" i="273"/>
  <c r="P8" i="273"/>
  <c r="O8" i="273"/>
  <c r="N8" i="273"/>
  <c r="M8" i="273"/>
  <c r="U7" i="273"/>
  <c r="T7" i="273"/>
  <c r="S7" i="273"/>
  <c r="R7" i="273"/>
  <c r="Q7" i="273"/>
  <c r="P7" i="273"/>
  <c r="O7" i="273"/>
  <c r="N7" i="273"/>
  <c r="M7" i="273"/>
  <c r="U5" i="273"/>
  <c r="T5" i="273"/>
  <c r="S5" i="273"/>
  <c r="R5" i="273"/>
  <c r="Q5" i="273"/>
  <c r="P5" i="273"/>
  <c r="O5" i="273"/>
  <c r="N5" i="273"/>
  <c r="M5" i="273"/>
  <c r="B11" i="220"/>
  <c r="C11" i="220"/>
  <c r="D11" i="220"/>
  <c r="D27" i="220"/>
  <c r="E11" i="220"/>
  <c r="E27" i="220"/>
  <c r="F11" i="220"/>
  <c r="B25" i="220"/>
  <c r="C25" i="220"/>
  <c r="C27" i="220"/>
  <c r="D25" i="220"/>
  <c r="E25" i="220"/>
  <c r="F25" i="220"/>
  <c r="F27" i="220"/>
  <c r="B27" i="220"/>
  <c r="B10" i="218"/>
  <c r="C10" i="218"/>
  <c r="D10" i="218"/>
  <c r="D57" i="218"/>
  <c r="E10" i="218"/>
  <c r="F10" i="218"/>
  <c r="F57" i="218"/>
  <c r="B17" i="218"/>
  <c r="C17" i="218"/>
  <c r="D17" i="218"/>
  <c r="E17" i="218"/>
  <c r="E57" i="218"/>
  <c r="F17" i="218"/>
  <c r="B27" i="218"/>
  <c r="C27" i="218"/>
  <c r="C57" i="218"/>
  <c r="D27" i="218"/>
  <c r="E27" i="218"/>
  <c r="F27" i="218"/>
  <c r="B37" i="218"/>
  <c r="B57" i="218"/>
  <c r="C37" i="218"/>
  <c r="D37" i="218"/>
  <c r="E37" i="218"/>
  <c r="F37" i="218"/>
  <c r="B44" i="218"/>
  <c r="C44" i="218"/>
  <c r="D44" i="218"/>
  <c r="E44" i="218"/>
  <c r="F44" i="218"/>
  <c r="B55" i="218"/>
  <c r="C55" i="218"/>
  <c r="D55" i="218"/>
  <c r="E55" i="218"/>
  <c r="F55" i="218"/>
  <c r="B11" i="219"/>
  <c r="C11" i="219"/>
  <c r="D11" i="219"/>
  <c r="D45" i="219"/>
  <c r="E11" i="219"/>
  <c r="F11" i="219"/>
  <c r="F45" i="219"/>
  <c r="B21" i="219"/>
  <c r="C21" i="219"/>
  <c r="C45" i="219"/>
  <c r="D21" i="219"/>
  <c r="E21" i="219"/>
  <c r="E45" i="219"/>
  <c r="F21" i="219"/>
  <c r="B36" i="219"/>
  <c r="C36" i="219"/>
  <c r="D36" i="219"/>
  <c r="E36" i="219"/>
  <c r="F36" i="219"/>
  <c r="B43" i="219"/>
  <c r="C43" i="219"/>
  <c r="D43" i="219"/>
  <c r="E43" i="219"/>
  <c r="F43" i="219"/>
  <c r="B45" i="219"/>
  <c r="B15" i="217"/>
  <c r="C15" i="217"/>
  <c r="C45" i="217"/>
  <c r="D15" i="217"/>
  <c r="E15" i="217"/>
  <c r="E45" i="217"/>
  <c r="F15" i="217"/>
  <c r="B24" i="217"/>
  <c r="B45" i="217"/>
  <c r="C24" i="217"/>
  <c r="D24" i="217"/>
  <c r="E24" i="217"/>
  <c r="F24" i="217"/>
  <c r="F45" i="217"/>
  <c r="B31" i="217"/>
  <c r="C31" i="217"/>
  <c r="D31" i="217"/>
  <c r="E31" i="217"/>
  <c r="F31" i="217"/>
  <c r="B43" i="217"/>
  <c r="C43" i="217"/>
  <c r="D43" i="217"/>
  <c r="D45" i="217"/>
  <c r="E43" i="217"/>
  <c r="F43" i="217"/>
  <c r="B10" i="91"/>
  <c r="C10" i="91"/>
  <c r="C48" i="91"/>
  <c r="D10" i="91"/>
  <c r="D48" i="91"/>
  <c r="E10" i="91"/>
  <c r="E48" i="91"/>
  <c r="F10" i="91"/>
  <c r="B27" i="91"/>
  <c r="C27" i="91"/>
  <c r="D27" i="91"/>
  <c r="E27" i="91"/>
  <c r="F27" i="91"/>
  <c r="F48" i="91"/>
  <c r="B40" i="91"/>
  <c r="B48" i="91"/>
  <c r="C40" i="91"/>
  <c r="D40" i="91"/>
  <c r="E40" i="91"/>
  <c r="F40" i="91"/>
  <c r="B46" i="91"/>
  <c r="C46" i="91"/>
  <c r="D46" i="91"/>
  <c r="E46" i="91"/>
  <c r="F46" i="91"/>
  <c r="B9" i="292"/>
  <c r="C9" i="292"/>
  <c r="D9" i="292"/>
  <c r="D43" i="292"/>
  <c r="E9" i="292"/>
  <c r="E43" i="292"/>
  <c r="F9" i="292"/>
  <c r="B17" i="292"/>
  <c r="C17" i="292"/>
  <c r="C43" i="292"/>
  <c r="D17" i="292"/>
  <c r="E17" i="292"/>
  <c r="F17" i="292"/>
  <c r="F43" i="292"/>
  <c r="B25" i="292"/>
  <c r="C25" i="292"/>
  <c r="D25" i="292"/>
  <c r="E25" i="292"/>
  <c r="F25" i="292"/>
  <c r="B35" i="292"/>
  <c r="C35" i="292"/>
  <c r="D35" i="292"/>
  <c r="E35" i="292"/>
  <c r="F35" i="292"/>
  <c r="B41" i="292"/>
  <c r="C41" i="292"/>
  <c r="D41" i="292"/>
  <c r="E41" i="292"/>
  <c r="F41" i="292"/>
  <c r="B43" i="292"/>
  <c r="B9" i="318"/>
  <c r="C9" i="318"/>
  <c r="D9" i="318"/>
  <c r="E9" i="318"/>
  <c r="E43" i="318"/>
  <c r="F9" i="318"/>
  <c r="B17" i="318"/>
  <c r="C17" i="318"/>
  <c r="D17" i="318"/>
  <c r="D43" i="318"/>
  <c r="E17" i="318"/>
  <c r="F17" i="318"/>
  <c r="B25" i="318"/>
  <c r="B43" i="318"/>
  <c r="C25" i="318"/>
  <c r="C43" i="318"/>
  <c r="D25" i="318"/>
  <c r="E25" i="318"/>
  <c r="F25" i="318"/>
  <c r="B35" i="318"/>
  <c r="C35" i="318"/>
  <c r="D35" i="318"/>
  <c r="E35" i="318"/>
  <c r="F35" i="318"/>
  <c r="F43" i="318"/>
  <c r="B41" i="318"/>
  <c r="C41" i="318"/>
  <c r="D41" i="318"/>
  <c r="E41" i="318"/>
  <c r="F41" i="318"/>
  <c r="B9" i="319"/>
  <c r="C9" i="319"/>
  <c r="D9" i="319"/>
  <c r="E9" i="319"/>
  <c r="E43" i="319"/>
  <c r="F9" i="319"/>
  <c r="B17" i="319"/>
  <c r="C17" i="319"/>
  <c r="D17" i="319"/>
  <c r="D43" i="319"/>
  <c r="E17" i="319"/>
  <c r="F17" i="319"/>
  <c r="B25" i="319"/>
  <c r="B43" i="319"/>
  <c r="C25" i="319"/>
  <c r="D25" i="319"/>
  <c r="E25" i="319"/>
  <c r="F25" i="319"/>
  <c r="F43" i="319"/>
  <c r="B35" i="319"/>
  <c r="C35" i="319"/>
  <c r="D35" i="319"/>
  <c r="E35" i="319"/>
  <c r="F35" i="319"/>
  <c r="B41" i="319"/>
  <c r="C41" i="319"/>
  <c r="C43" i="319"/>
  <c r="D41" i="319"/>
  <c r="E41" i="319"/>
  <c r="F41" i="319"/>
  <c r="B9" i="298"/>
  <c r="C9" i="298"/>
  <c r="D9" i="298"/>
  <c r="E9" i="298"/>
  <c r="F9" i="298"/>
  <c r="F43" i="298"/>
  <c r="B17" i="298"/>
  <c r="C17" i="298"/>
  <c r="C43" i="298"/>
  <c r="D17" i="298"/>
  <c r="D43" i="298"/>
  <c r="E17" i="298"/>
  <c r="F17" i="298"/>
  <c r="B25" i="298"/>
  <c r="B43" i="298"/>
  <c r="C25" i="298"/>
  <c r="D25" i="298"/>
  <c r="E25" i="298"/>
  <c r="E43" i="298"/>
  <c r="F25" i="298"/>
  <c r="B35" i="298"/>
  <c r="C35" i="298"/>
  <c r="D35" i="298"/>
  <c r="E35" i="298"/>
  <c r="F35" i="298"/>
  <c r="B41" i="298"/>
  <c r="C41" i="298"/>
  <c r="D41" i="298"/>
  <c r="E41" i="298"/>
  <c r="F41" i="298"/>
  <c r="B9" i="316"/>
  <c r="C9" i="316"/>
  <c r="D9" i="316"/>
  <c r="D43" i="316"/>
  <c r="E9" i="316"/>
  <c r="E43" i="316"/>
  <c r="F9" i="316"/>
  <c r="B17" i="316"/>
  <c r="C17" i="316"/>
  <c r="C43" i="316"/>
  <c r="D17" i="316"/>
  <c r="E17" i="316"/>
  <c r="F17" i="316"/>
  <c r="F43" i="316"/>
  <c r="B25" i="316"/>
  <c r="C25" i="316"/>
  <c r="D25" i="316"/>
  <c r="E25" i="316"/>
  <c r="F25" i="316"/>
  <c r="B35" i="316"/>
  <c r="C35" i="316"/>
  <c r="D35" i="316"/>
  <c r="E35" i="316"/>
  <c r="F35" i="316"/>
  <c r="B41" i="316"/>
  <c r="C41" i="316"/>
  <c r="D41" i="316"/>
  <c r="E41" i="316"/>
  <c r="F41" i="316"/>
  <c r="B43" i="316"/>
  <c r="B9" i="317"/>
  <c r="C9" i="317"/>
  <c r="D9" i="317"/>
  <c r="E9" i="317"/>
  <c r="E43" i="317"/>
  <c r="F9" i="317"/>
  <c r="B17" i="317"/>
  <c r="C17" i="317"/>
  <c r="D17" i="317"/>
  <c r="D43" i="317"/>
  <c r="E17" i="317"/>
  <c r="F17" i="317"/>
  <c r="B25" i="317"/>
  <c r="B43" i="317"/>
  <c r="C25" i="317"/>
  <c r="C43" i="317"/>
  <c r="D25" i="317"/>
  <c r="E25" i="317"/>
  <c r="F25" i="317"/>
  <c r="B35" i="317"/>
  <c r="C35" i="317"/>
  <c r="D35" i="317"/>
  <c r="E35" i="317"/>
  <c r="F35" i="317"/>
  <c r="F43" i="317"/>
  <c r="B41" i="317"/>
  <c r="C41" i="317"/>
  <c r="D41" i="317"/>
  <c r="E41" i="317"/>
  <c r="F41" i="317"/>
  <c r="B9" i="297"/>
  <c r="C9" i="297"/>
  <c r="D9" i="297"/>
  <c r="E9" i="297"/>
  <c r="E43" i="297"/>
  <c r="F9" i="297"/>
  <c r="B17" i="297"/>
  <c r="C17" i="297"/>
  <c r="D17" i="297"/>
  <c r="D43" i="297"/>
  <c r="E17" i="297"/>
  <c r="F17" i="297"/>
  <c r="B25" i="297"/>
  <c r="B43" i="297"/>
  <c r="C25" i="297"/>
  <c r="D25" i="297"/>
  <c r="E25" i="297"/>
  <c r="F25" i="297"/>
  <c r="F43" i="297"/>
  <c r="B35" i="297"/>
  <c r="C35" i="297"/>
  <c r="D35" i="297"/>
  <c r="E35" i="297"/>
  <c r="F35" i="297"/>
  <c r="B41" i="297"/>
  <c r="C41" i="297"/>
  <c r="C43" i="297"/>
  <c r="D41" i="297"/>
  <c r="E41" i="297"/>
  <c r="F41" i="297"/>
  <c r="B9" i="314"/>
  <c r="B43" i="314"/>
  <c r="C9" i="314"/>
  <c r="C43" i="314"/>
  <c r="D9" i="314"/>
  <c r="E9" i="314"/>
  <c r="E43" i="314"/>
  <c r="F9" i="314"/>
  <c r="B17" i="314"/>
  <c r="C17" i="314"/>
  <c r="D17" i="314"/>
  <c r="D43" i="314"/>
  <c r="E17" i="314"/>
  <c r="F17" i="314"/>
  <c r="F43" i="314"/>
  <c r="B25" i="314"/>
  <c r="C25" i="314"/>
  <c r="D25" i="314"/>
  <c r="E25" i="314"/>
  <c r="F25" i="314"/>
  <c r="B35" i="314"/>
  <c r="C35" i="314"/>
  <c r="D35" i="314"/>
  <c r="E35" i="314"/>
  <c r="F35" i="314"/>
  <c r="B41" i="314"/>
  <c r="C41" i="314"/>
  <c r="D41" i="314"/>
  <c r="E41" i="314"/>
  <c r="F41" i="314"/>
  <c r="B9" i="315"/>
  <c r="C9" i="315"/>
  <c r="C43" i="315"/>
  <c r="D9" i="315"/>
  <c r="D43" i="315"/>
  <c r="E9" i="315"/>
  <c r="F9" i="315"/>
  <c r="F43" i="315"/>
  <c r="B17" i="315"/>
  <c r="C17" i="315"/>
  <c r="D17" i="315"/>
  <c r="E17" i="315"/>
  <c r="F17" i="315"/>
  <c r="B25" i="315"/>
  <c r="C25" i="315"/>
  <c r="D25" i="315"/>
  <c r="E25" i="315"/>
  <c r="F25" i="315"/>
  <c r="B35" i="315"/>
  <c r="C35" i="315"/>
  <c r="D35" i="315"/>
  <c r="E35" i="315"/>
  <c r="F35" i="315"/>
  <c r="B41" i="315"/>
  <c r="C41" i="315"/>
  <c r="D41" i="315"/>
  <c r="E41" i="315"/>
  <c r="E43" i="315"/>
  <c r="F41" i="315"/>
  <c r="B43" i="315"/>
  <c r="B9" i="296"/>
  <c r="C9" i="296"/>
  <c r="D9" i="296"/>
  <c r="E9" i="296"/>
  <c r="F9" i="296"/>
  <c r="B17" i="296"/>
  <c r="B43" i="296"/>
  <c r="C17" i="296"/>
  <c r="D17" i="296"/>
  <c r="E17" i="296"/>
  <c r="E43" i="296"/>
  <c r="F17" i="296"/>
  <c r="B25" i="296"/>
  <c r="C25" i="296"/>
  <c r="C43" i="296"/>
  <c r="D25" i="296"/>
  <c r="E25" i="296"/>
  <c r="F25" i="296"/>
  <c r="F43" i="296"/>
  <c r="B35" i="296"/>
  <c r="C35" i="296"/>
  <c r="D35" i="296"/>
  <c r="E35" i="296"/>
  <c r="F35" i="296"/>
  <c r="B41" i="296"/>
  <c r="C41" i="296"/>
  <c r="D41" i="296"/>
  <c r="D43" i="296"/>
  <c r="E41" i="296"/>
  <c r="F41" i="296"/>
  <c r="B9" i="310"/>
  <c r="C9" i="310"/>
  <c r="D9" i="310"/>
  <c r="E9" i="310"/>
  <c r="E43" i="310"/>
  <c r="F9" i="310"/>
  <c r="B17" i="310"/>
  <c r="C17" i="310"/>
  <c r="D17" i="310"/>
  <c r="D43" i="310"/>
  <c r="E17" i="310"/>
  <c r="F17" i="310"/>
  <c r="B25" i="310"/>
  <c r="B43" i="310"/>
  <c r="C25" i="310"/>
  <c r="D25" i="310"/>
  <c r="E25" i="310"/>
  <c r="F25" i="310"/>
  <c r="F43" i="310"/>
  <c r="B35" i="310"/>
  <c r="C35" i="310"/>
  <c r="D35" i="310"/>
  <c r="E35" i="310"/>
  <c r="F35" i="310"/>
  <c r="B41" i="310"/>
  <c r="C41" i="310"/>
  <c r="C43" i="310"/>
  <c r="D41" i="310"/>
  <c r="E41" i="310"/>
  <c r="F41" i="310"/>
  <c r="B9" i="313"/>
  <c r="B43" i="313"/>
  <c r="C9" i="313"/>
  <c r="C43" i="313"/>
  <c r="D9" i="313"/>
  <c r="E9" i="313"/>
  <c r="E43" i="313"/>
  <c r="F9" i="313"/>
  <c r="B17" i="313"/>
  <c r="C17" i="313"/>
  <c r="D17" i="313"/>
  <c r="D43" i="313"/>
  <c r="E17" i="313"/>
  <c r="F17" i="313"/>
  <c r="F43" i="313"/>
  <c r="B25" i="313"/>
  <c r="C25" i="313"/>
  <c r="D25" i="313"/>
  <c r="E25" i="313"/>
  <c r="F25" i="313"/>
  <c r="B35" i="313"/>
  <c r="C35" i="313"/>
  <c r="D35" i="313"/>
  <c r="E35" i="313"/>
  <c r="F35" i="313"/>
  <c r="B41" i="313"/>
  <c r="C41" i="313"/>
  <c r="D41" i="313"/>
  <c r="E41" i="313"/>
  <c r="F41" i="313"/>
  <c r="B9" i="311"/>
  <c r="C9" i="311"/>
  <c r="C43" i="311"/>
  <c r="D9" i="311"/>
  <c r="D43" i="311"/>
  <c r="E9" i="311"/>
  <c r="F9" i="311"/>
  <c r="F43" i="311"/>
  <c r="B17" i="311"/>
  <c r="C17" i="311"/>
  <c r="D17" i="311"/>
  <c r="E17" i="311"/>
  <c r="F17" i="311"/>
  <c r="B25" i="311"/>
  <c r="C25" i="311"/>
  <c r="D25" i="311"/>
  <c r="E25" i="311"/>
  <c r="F25" i="311"/>
  <c r="B35" i="311"/>
  <c r="C35" i="311"/>
  <c r="D35" i="311"/>
  <c r="E35" i="311"/>
  <c r="F35" i="311"/>
  <c r="B41" i="311"/>
  <c r="C41" i="311"/>
  <c r="D41" i="311"/>
  <c r="E41" i="311"/>
  <c r="E43" i="311"/>
  <c r="F41" i="311"/>
  <c r="B43" i="311"/>
  <c r="B9" i="312"/>
  <c r="C9" i="312"/>
  <c r="D9" i="312"/>
  <c r="E9" i="312"/>
  <c r="F9" i="312"/>
  <c r="B17" i="312"/>
  <c r="B43" i="312"/>
  <c r="C17" i="312"/>
  <c r="D17" i="312"/>
  <c r="E17" i="312"/>
  <c r="E43" i="312"/>
  <c r="F17" i="312"/>
  <c r="B25" i="312"/>
  <c r="C25" i="312"/>
  <c r="C43" i="312"/>
  <c r="D25" i="312"/>
  <c r="E25" i="312"/>
  <c r="F25" i="312"/>
  <c r="F43" i="312"/>
  <c r="B35" i="312"/>
  <c r="C35" i="312"/>
  <c r="D35" i="312"/>
  <c r="D43" i="312"/>
  <c r="E35" i="312"/>
  <c r="F35" i="312"/>
  <c r="B41" i="312"/>
  <c r="C41" i="312"/>
  <c r="D41" i="312"/>
  <c r="E41" i="312"/>
  <c r="F41" i="312"/>
  <c r="B9" i="295"/>
  <c r="C9" i="295"/>
  <c r="D9" i="295"/>
  <c r="E9" i="295"/>
  <c r="E43" i="295"/>
  <c r="F9" i="295"/>
  <c r="B17" i="295"/>
  <c r="C17" i="295"/>
  <c r="D17" i="295"/>
  <c r="D43" i="295"/>
  <c r="E17" i="295"/>
  <c r="F17" i="295"/>
  <c r="B25" i="295"/>
  <c r="B43" i="295"/>
  <c r="C25" i="295"/>
  <c r="D25" i="295"/>
  <c r="E25" i="295"/>
  <c r="F25" i="295"/>
  <c r="F43" i="295"/>
  <c r="B35" i="295"/>
  <c r="C35" i="295"/>
  <c r="D35" i="295"/>
  <c r="E35" i="295"/>
  <c r="F35" i="295"/>
  <c r="B41" i="295"/>
  <c r="C41" i="295"/>
  <c r="C43" i="295"/>
  <c r="D41" i="295"/>
  <c r="E41" i="295"/>
  <c r="F41" i="295"/>
  <c r="B9" i="308"/>
  <c r="B43" i="308"/>
  <c r="C9" i="308"/>
  <c r="C43" i="308"/>
  <c r="D9" i="308"/>
  <c r="E9" i="308"/>
  <c r="E43" i="308"/>
  <c r="F9" i="308"/>
  <c r="B17" i="308"/>
  <c r="C17" i="308"/>
  <c r="D17" i="308"/>
  <c r="D43" i="308"/>
  <c r="E17" i="308"/>
  <c r="F17" i="308"/>
  <c r="F43" i="308"/>
  <c r="B25" i="308"/>
  <c r="C25" i="308"/>
  <c r="D25" i="308"/>
  <c r="E25" i="308"/>
  <c r="F25" i="308"/>
  <c r="B35" i="308"/>
  <c r="C35" i="308"/>
  <c r="D35" i="308"/>
  <c r="E35" i="308"/>
  <c r="F35" i="308"/>
  <c r="B41" i="308"/>
  <c r="C41" i="308"/>
  <c r="D41" i="308"/>
  <c r="E41" i="308"/>
  <c r="F41" i="308"/>
  <c r="B9" i="307"/>
  <c r="C9" i="307"/>
  <c r="C43" i="307"/>
  <c r="D9" i="307"/>
  <c r="D43" i="307"/>
  <c r="E9" i="307"/>
  <c r="F9" i="307"/>
  <c r="B17" i="307"/>
  <c r="C17" i="307"/>
  <c r="D17" i="307"/>
  <c r="E17" i="307"/>
  <c r="F17" i="307"/>
  <c r="F43" i="307"/>
  <c r="B25" i="307"/>
  <c r="C25" i="307"/>
  <c r="D25" i="307"/>
  <c r="E25" i="307"/>
  <c r="F25" i="307"/>
  <c r="B35" i="307"/>
  <c r="C35" i="307"/>
  <c r="D35" i="307"/>
  <c r="E35" i="307"/>
  <c r="F35" i="307"/>
  <c r="B41" i="307"/>
  <c r="C41" i="307"/>
  <c r="D41" i="307"/>
  <c r="E41" i="307"/>
  <c r="E43" i="307"/>
  <c r="F41" i="307"/>
  <c r="B43" i="307"/>
  <c r="B9" i="309"/>
  <c r="C9" i="309"/>
  <c r="D9" i="309"/>
  <c r="E9" i="309"/>
  <c r="F9" i="309"/>
  <c r="B17" i="309"/>
  <c r="B43" i="309"/>
  <c r="C17" i="309"/>
  <c r="D17" i="309"/>
  <c r="E17" i="309"/>
  <c r="E43" i="309"/>
  <c r="F17" i="309"/>
  <c r="B25" i="309"/>
  <c r="C25" i="309"/>
  <c r="C43" i="309"/>
  <c r="D25" i="309"/>
  <c r="E25" i="309"/>
  <c r="F25" i="309"/>
  <c r="F43" i="309"/>
  <c r="B35" i="309"/>
  <c r="C35" i="309"/>
  <c r="D35" i="309"/>
  <c r="D43" i="309"/>
  <c r="E35" i="309"/>
  <c r="F35" i="309"/>
  <c r="B41" i="309"/>
  <c r="C41" i="309"/>
  <c r="D41" i="309"/>
  <c r="E41" i="309"/>
  <c r="F41" i="309"/>
  <c r="B9" i="294"/>
  <c r="C9" i="294"/>
  <c r="D9" i="294"/>
  <c r="E9" i="294"/>
  <c r="E43" i="294"/>
  <c r="F9" i="294"/>
  <c r="B17" i="294"/>
  <c r="C17" i="294"/>
  <c r="D17" i="294"/>
  <c r="D43" i="294"/>
  <c r="E17" i="294"/>
  <c r="F17" i="294"/>
  <c r="B25" i="294"/>
  <c r="B43" i="294"/>
  <c r="C25" i="294"/>
  <c r="D25" i="294"/>
  <c r="E25" i="294"/>
  <c r="F25" i="294"/>
  <c r="F43" i="294"/>
  <c r="B35" i="294"/>
  <c r="C35" i="294"/>
  <c r="D35" i="294"/>
  <c r="E35" i="294"/>
  <c r="F35" i="294"/>
  <c r="B41" i="294"/>
  <c r="C41" i="294"/>
  <c r="C43" i="294"/>
  <c r="D41" i="294"/>
  <c r="E41" i="294"/>
  <c r="F41" i="294"/>
  <c r="B9" i="306"/>
  <c r="B43" i="306"/>
  <c r="C9" i="306"/>
  <c r="C43" i="306"/>
  <c r="D9" i="306"/>
  <c r="E9" i="306"/>
  <c r="E43" i="306"/>
  <c r="F9" i="306"/>
  <c r="B17" i="306"/>
  <c r="C17" i="306"/>
  <c r="D17" i="306"/>
  <c r="D43" i="306"/>
  <c r="E17" i="306"/>
  <c r="F17" i="306"/>
  <c r="F43" i="306"/>
  <c r="B25" i="306"/>
  <c r="C25" i="306"/>
  <c r="D25" i="306"/>
  <c r="E25" i="306"/>
  <c r="F25" i="306"/>
  <c r="B35" i="306"/>
  <c r="C35" i="306"/>
  <c r="D35" i="306"/>
  <c r="E35" i="306"/>
  <c r="F35" i="306"/>
  <c r="B41" i="306"/>
  <c r="C41" i="306"/>
  <c r="D41" i="306"/>
  <c r="E41" i="306"/>
  <c r="F41" i="306"/>
  <c r="B9" i="300"/>
  <c r="C9" i="300"/>
  <c r="C43" i="300"/>
  <c r="D9" i="300"/>
  <c r="D43" i="300"/>
  <c r="E9" i="300"/>
  <c r="F9" i="300"/>
  <c r="F43" i="300"/>
  <c r="B17" i="300"/>
  <c r="C17" i="300"/>
  <c r="D17" i="300"/>
  <c r="E17" i="300"/>
  <c r="F17" i="300"/>
  <c r="B25" i="300"/>
  <c r="C25" i="300"/>
  <c r="D25" i="300"/>
  <c r="E25" i="300"/>
  <c r="F25" i="300"/>
  <c r="B35" i="300"/>
  <c r="C35" i="300"/>
  <c r="D35" i="300"/>
  <c r="E35" i="300"/>
  <c r="F35" i="300"/>
  <c r="B41" i="300"/>
  <c r="C41" i="300"/>
  <c r="D41" i="300"/>
  <c r="E41" i="300"/>
  <c r="E43" i="300"/>
  <c r="F41" i="300"/>
  <c r="B43" i="300"/>
  <c r="B9" i="304"/>
  <c r="C9" i="304"/>
  <c r="D9" i="304"/>
  <c r="E9" i="304"/>
  <c r="F9" i="304"/>
  <c r="B17" i="304"/>
  <c r="B43" i="304"/>
  <c r="C17" i="304"/>
  <c r="D17" i="304"/>
  <c r="E17" i="304"/>
  <c r="E43" i="304"/>
  <c r="F17" i="304"/>
  <c r="B25" i="304"/>
  <c r="C25" i="304"/>
  <c r="C43" i="304"/>
  <c r="D25" i="304"/>
  <c r="E25" i="304"/>
  <c r="F25" i="304"/>
  <c r="F43" i="304"/>
  <c r="B35" i="304"/>
  <c r="C35" i="304"/>
  <c r="D35" i="304"/>
  <c r="E35" i="304"/>
  <c r="F35" i="304"/>
  <c r="B41" i="304"/>
  <c r="C41" i="304"/>
  <c r="D41" i="304"/>
  <c r="D43" i="304"/>
  <c r="E41" i="304"/>
  <c r="F41" i="304"/>
  <c r="B9" i="301"/>
  <c r="C9" i="301"/>
  <c r="D9" i="301"/>
  <c r="E9" i="301"/>
  <c r="E43" i="301"/>
  <c r="F9" i="301"/>
  <c r="B17" i="301"/>
  <c r="C17" i="301"/>
  <c r="D17" i="301"/>
  <c r="D43" i="301"/>
  <c r="E17" i="301"/>
  <c r="F17" i="301"/>
  <c r="B25" i="301"/>
  <c r="B43" i="301"/>
  <c r="C25" i="301"/>
  <c r="D25" i="301"/>
  <c r="E25" i="301"/>
  <c r="F25" i="301"/>
  <c r="F43" i="301"/>
  <c r="B35" i="301"/>
  <c r="C35" i="301"/>
  <c r="D35" i="301"/>
  <c r="E35" i="301"/>
  <c r="F35" i="301"/>
  <c r="B41" i="301"/>
  <c r="C41" i="301"/>
  <c r="C43" i="301"/>
  <c r="D41" i="301"/>
  <c r="E41" i="301"/>
  <c r="F41" i="301"/>
  <c r="B9" i="302"/>
  <c r="B43" i="302"/>
  <c r="C9" i="302"/>
  <c r="C43" i="302"/>
  <c r="D9" i="302"/>
  <c r="E9" i="302"/>
  <c r="E43" i="302"/>
  <c r="F9" i="302"/>
  <c r="B17" i="302"/>
  <c r="C17" i="302"/>
  <c r="D17" i="302"/>
  <c r="D43" i="302"/>
  <c r="E17" i="302"/>
  <c r="F17" i="302"/>
  <c r="F43" i="302"/>
  <c r="B25" i="302"/>
  <c r="C25" i="302"/>
  <c r="D25" i="302"/>
  <c r="E25" i="302"/>
  <c r="F25" i="302"/>
  <c r="B35" i="302"/>
  <c r="C35" i="302"/>
  <c r="D35" i="302"/>
  <c r="E35" i="302"/>
  <c r="F35" i="302"/>
  <c r="B41" i="302"/>
  <c r="C41" i="302"/>
  <c r="D41" i="302"/>
  <c r="E41" i="302"/>
  <c r="F41" i="302"/>
  <c r="B9" i="305"/>
  <c r="C9" i="305"/>
  <c r="C43" i="305"/>
  <c r="D9" i="305"/>
  <c r="D43" i="305"/>
  <c r="E9" i="305"/>
  <c r="F9" i="305"/>
  <c r="F43" i="305"/>
  <c r="B17" i="305"/>
  <c r="C17" i="305"/>
  <c r="D17" i="305"/>
  <c r="E17" i="305"/>
  <c r="F17" i="305"/>
  <c r="B25" i="305"/>
  <c r="C25" i="305"/>
  <c r="D25" i="305"/>
  <c r="E25" i="305"/>
  <c r="F25" i="305"/>
  <c r="B35" i="305"/>
  <c r="C35" i="305"/>
  <c r="D35" i="305"/>
  <c r="E35" i="305"/>
  <c r="F35" i="305"/>
  <c r="B41" i="305"/>
  <c r="C41" i="305"/>
  <c r="D41" i="305"/>
  <c r="E41" i="305"/>
  <c r="E43" i="305"/>
  <c r="F41" i="305"/>
  <c r="B43" i="305"/>
  <c r="B9" i="299"/>
  <c r="B43" i="299"/>
  <c r="C9" i="299"/>
  <c r="D9" i="299"/>
  <c r="E9" i="299"/>
  <c r="F9" i="299"/>
  <c r="B17" i="299"/>
  <c r="C17" i="299"/>
  <c r="D17" i="299"/>
  <c r="E17" i="299"/>
  <c r="E43" i="299"/>
  <c r="F17" i="299"/>
  <c r="B25" i="299"/>
  <c r="C25" i="299"/>
  <c r="C43" i="299"/>
  <c r="D25" i="299"/>
  <c r="E25" i="299"/>
  <c r="F25" i="299"/>
  <c r="F43" i="299"/>
  <c r="B35" i="299"/>
  <c r="C35" i="299"/>
  <c r="D35" i="299"/>
  <c r="D43" i="299"/>
  <c r="E35" i="299"/>
  <c r="F35" i="299"/>
  <c r="B41" i="299"/>
  <c r="C41" i="299"/>
  <c r="D41" i="299"/>
  <c r="E41" i="299"/>
  <c r="F41" i="299"/>
  <c r="B9" i="293"/>
  <c r="C9" i="293"/>
  <c r="D9" i="293"/>
  <c r="D43" i="293"/>
  <c r="E9" i="293"/>
  <c r="E43" i="293"/>
  <c r="F9" i="293"/>
  <c r="B17" i="293"/>
  <c r="C17" i="293"/>
  <c r="D17" i="293"/>
  <c r="E17" i="293"/>
  <c r="F17" i="293"/>
  <c r="B25" i="293"/>
  <c r="B43" i="293"/>
  <c r="C25" i="293"/>
  <c r="D25" i="293"/>
  <c r="E25" i="293"/>
  <c r="F25" i="293"/>
  <c r="F43" i="293"/>
  <c r="B35" i="293"/>
  <c r="C35" i="293"/>
  <c r="D35" i="293"/>
  <c r="E35" i="293"/>
  <c r="F35" i="293"/>
  <c r="B41" i="293"/>
  <c r="C41" i="293"/>
  <c r="C43" i="293"/>
  <c r="D41" i="293"/>
  <c r="E41" i="293"/>
  <c r="F41" i="293"/>
  <c r="B9" i="291"/>
  <c r="B43" i="291"/>
  <c r="C9" i="291"/>
  <c r="C43" i="291"/>
  <c r="D9" i="291"/>
  <c r="E9" i="291"/>
  <c r="E43" i="291"/>
  <c r="F9" i="291"/>
  <c r="F43" i="291"/>
  <c r="B17" i="291"/>
  <c r="C17" i="291"/>
  <c r="D17" i="291"/>
  <c r="D43" i="291"/>
  <c r="E17" i="291"/>
  <c r="F17" i="291"/>
  <c r="B25" i="291"/>
  <c r="C25" i="291"/>
  <c r="D25" i="291"/>
  <c r="E25" i="291"/>
  <c r="F25" i="291"/>
  <c r="B35" i="291"/>
  <c r="C35" i="291"/>
  <c r="D35" i="291"/>
  <c r="E35" i="291"/>
  <c r="F35" i="291"/>
  <c r="B41" i="291"/>
  <c r="C41" i="291"/>
  <c r="D41" i="291"/>
  <c r="E41" i="291"/>
  <c r="F41" i="291"/>
  <c r="B9" i="90"/>
  <c r="C9" i="90"/>
  <c r="C43" i="90"/>
  <c r="D9" i="90"/>
  <c r="D43" i="90"/>
  <c r="E9" i="90"/>
  <c r="F9" i="90"/>
  <c r="F43" i="90"/>
  <c r="B17" i="90"/>
  <c r="C17" i="90"/>
  <c r="D17" i="90"/>
  <c r="E17" i="90"/>
  <c r="F17" i="90"/>
  <c r="B25" i="90"/>
  <c r="C25" i="90"/>
  <c r="D25" i="90"/>
  <c r="E25" i="90"/>
  <c r="F25" i="90"/>
  <c r="B35" i="90"/>
  <c r="C35" i="90"/>
  <c r="D35" i="90"/>
  <c r="E35" i="90"/>
  <c r="F35" i="90"/>
  <c r="B41" i="90"/>
  <c r="C41" i="90"/>
  <c r="D41" i="90"/>
  <c r="E41" i="90"/>
  <c r="E43" i="90"/>
  <c r="F41" i="90"/>
  <c r="B43" i="90"/>
  <c r="B17" i="21"/>
  <c r="C17" i="21"/>
  <c r="D17" i="21"/>
  <c r="E17" i="21"/>
  <c r="F17" i="21"/>
  <c r="B17" i="20"/>
  <c r="C17" i="20"/>
  <c r="D17" i="20"/>
  <c r="E17" i="20"/>
  <c r="F17" i="20"/>
  <c r="B34" i="20"/>
  <c r="C34" i="20"/>
  <c r="D34" i="20"/>
  <c r="E34" i="20"/>
  <c r="F34" i="20"/>
  <c r="B17" i="19"/>
  <c r="C17" i="19"/>
  <c r="D17" i="19"/>
  <c r="E17" i="19"/>
  <c r="F17" i="19"/>
  <c r="B33" i="19"/>
  <c r="C33" i="19"/>
  <c r="D33" i="19"/>
  <c r="E33" i="19"/>
  <c r="F33" i="19"/>
  <c r="B17" i="18"/>
  <c r="C17" i="18"/>
  <c r="D17" i="18"/>
  <c r="E17" i="18"/>
  <c r="F17" i="18"/>
  <c r="B33" i="18"/>
  <c r="C33" i="18"/>
  <c r="D33" i="18"/>
  <c r="E33" i="18"/>
  <c r="F33" i="18"/>
  <c r="B17" i="17"/>
  <c r="C17" i="17"/>
  <c r="D17" i="17"/>
  <c r="E17" i="17"/>
  <c r="F17" i="17"/>
  <c r="B33" i="17"/>
  <c r="C33" i="17"/>
  <c r="D33" i="17"/>
  <c r="E33" i="17"/>
  <c r="F33" i="17"/>
  <c r="B49" i="17"/>
  <c r="C49" i="17"/>
  <c r="D49" i="17"/>
  <c r="E49" i="17"/>
  <c r="F49" i="17"/>
  <c r="B65" i="17"/>
  <c r="C65" i="17"/>
  <c r="D65" i="17"/>
  <c r="E65" i="17"/>
  <c r="F65" i="17"/>
  <c r="B17" i="16"/>
  <c r="C17" i="16"/>
  <c r="D17" i="16"/>
  <c r="E17" i="16"/>
  <c r="F17" i="16"/>
  <c r="B33" i="16"/>
  <c r="C33" i="16"/>
  <c r="D33" i="16"/>
  <c r="E33" i="16"/>
  <c r="F33" i="16"/>
  <c r="B49" i="16"/>
  <c r="C49" i="16"/>
  <c r="D49" i="16"/>
  <c r="E49" i="16"/>
  <c r="F49" i="16"/>
  <c r="B17" i="11"/>
  <c r="C17" i="11"/>
  <c r="D17" i="11"/>
  <c r="E17" i="11"/>
  <c r="F17" i="11"/>
  <c r="B33" i="11"/>
  <c r="C33" i="11"/>
  <c r="D33" i="11"/>
  <c r="E33" i="11"/>
  <c r="F33" i="11"/>
  <c r="B49" i="11"/>
  <c r="C49" i="11"/>
  <c r="D49" i="11"/>
  <c r="E49" i="11"/>
  <c r="F49" i="11"/>
  <c r="B65" i="11"/>
  <c r="C65" i="11"/>
  <c r="D65" i="11"/>
  <c r="E65" i="11"/>
  <c r="F65" i="11"/>
  <c r="B81" i="11"/>
  <c r="C81" i="11"/>
  <c r="D81" i="11"/>
  <c r="E81" i="11"/>
  <c r="F81" i="11"/>
  <c r="B97" i="11"/>
  <c r="C97" i="11"/>
  <c r="D97" i="11"/>
  <c r="E97" i="11"/>
  <c r="F97" i="11"/>
  <c r="B113" i="11"/>
  <c r="C113" i="11"/>
  <c r="D113" i="11"/>
  <c r="E113" i="11"/>
  <c r="F113" i="11"/>
  <c r="B17" i="15"/>
  <c r="C17" i="15"/>
  <c r="D17" i="15"/>
  <c r="E17" i="15"/>
  <c r="F17" i="15"/>
  <c r="B16" i="39"/>
  <c r="C16" i="39"/>
  <c r="D16" i="39"/>
  <c r="E16" i="39"/>
  <c r="F16" i="39"/>
  <c r="B6" i="38"/>
  <c r="C6" i="38"/>
  <c r="C57" i="38"/>
  <c r="D6" i="38"/>
  <c r="D57" i="38"/>
  <c r="E6" i="38"/>
  <c r="F6" i="38"/>
  <c r="B17" i="38"/>
  <c r="C17" i="38"/>
  <c r="D17" i="38"/>
  <c r="E17" i="38"/>
  <c r="F17" i="38"/>
  <c r="B24" i="38"/>
  <c r="C24" i="38"/>
  <c r="D24" i="38"/>
  <c r="E24" i="38"/>
  <c r="E57" i="38"/>
  <c r="F24" i="38"/>
  <c r="B32" i="38"/>
  <c r="C32" i="38"/>
  <c r="D32" i="38"/>
  <c r="E32" i="38"/>
  <c r="F32" i="38"/>
  <c r="B38" i="38"/>
  <c r="C38" i="38"/>
  <c r="D38" i="38"/>
  <c r="E38" i="38"/>
  <c r="F38" i="38"/>
  <c r="F57" i="38"/>
  <c r="B44" i="38"/>
  <c r="C44" i="38"/>
  <c r="D44" i="38"/>
  <c r="E44" i="38"/>
  <c r="F44" i="38"/>
  <c r="B50" i="38"/>
  <c r="C50" i="38"/>
  <c r="D50" i="38"/>
  <c r="E50" i="38"/>
  <c r="F50" i="38"/>
  <c r="B55" i="38"/>
  <c r="C55" i="38"/>
  <c r="D55" i="38"/>
  <c r="E55" i="38"/>
  <c r="F55" i="38"/>
  <c r="B57" i="3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PowerPivot Data"/>
    <s v="{[annuario].[macroarea].&amp;[e. Isole]}"/>
    <s v="{[annuario].[macroarea].&amp;[a. Nord-ovest]}"/>
    <s v="{[annuario].[macroarea].&amp;[b. Nord-est]}"/>
    <s v="{[annuario].[macroarea].&amp;[c. Centro]}"/>
    <s v="{[annuario].[macroarea].&amp;[d. Sud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<sst xmlns="http://schemas.openxmlformats.org/spreadsheetml/2006/main" count="4432" uniqueCount="464">
  <si>
    <t>Spesa del pubblico</t>
  </si>
  <si>
    <t>Spesa al botteghino</t>
  </si>
  <si>
    <t>Ingressi</t>
  </si>
  <si>
    <t>A Attività cinematografica</t>
  </si>
  <si>
    <t>B Attività teatrale</t>
  </si>
  <si>
    <t>C Attività concertistica</t>
  </si>
  <si>
    <t>D Attività sportiva</t>
  </si>
  <si>
    <t>F Attrazioni dello spettacolo viaggiante</t>
  </si>
  <si>
    <t>G Mostre ed esposizioni</t>
  </si>
  <si>
    <t>H Attività con pluralità di generi</t>
  </si>
  <si>
    <t>Numero spettacoli</t>
  </si>
  <si>
    <t>A - Spettacolo cinematografico</t>
  </si>
  <si>
    <t>Totale</t>
  </si>
  <si>
    <t>Mese evento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</si>
  <si>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</si>
  <si>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</si>
  <si>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</si>
  <si>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</si>
  <si>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</si>
  <si>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</si>
  <si>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</si>
  <si>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</si>
  <si>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</si>
  <si>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</si>
  <si>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</si>
  <si>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</si>
  <si>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B7 - Circo</t>
  </si>
  <si>
    <t>C3 - Concerti Jazz</t>
  </si>
  <si>
    <t>F1 - Attrazioni viaggianti</t>
  </si>
  <si>
    <t>H1 - Manifestazioni all'aperto</t>
  </si>
  <si>
    <t>B1 - Teatro</t>
  </si>
  <si>
    <t>B2 - Lirica</t>
  </si>
  <si>
    <t>B3 - Rivista e Commedia Musicale</t>
  </si>
  <si>
    <t>B4 - Balletto</t>
  </si>
  <si>
    <t>B5 - Burattini e Marionette</t>
  </si>
  <si>
    <t>B6 - Arte Varia</t>
  </si>
  <si>
    <t>C1 - Concerti Classici</t>
  </si>
  <si>
    <t>C2 - Concerti di Musica Leggera</t>
  </si>
  <si>
    <t>D1 - Sport calcio</t>
  </si>
  <si>
    <t>D2 - Sport di squadra non calcio</t>
  </si>
  <si>
    <t>D3 - Sport individuali</t>
  </si>
  <si>
    <t>D4 - Altri sport</t>
  </si>
  <si>
    <t>E1 - Ballo</t>
  </si>
  <si>
    <t>F2 - Parchi da Divertimento</t>
  </si>
  <si>
    <t>(tavola 11)</t>
  </si>
  <si>
    <t>(tavola 12)</t>
  </si>
  <si>
    <t>(tavola 13)</t>
  </si>
  <si>
    <t>(tavola 14)</t>
  </si>
  <si>
    <t>(tavola 15)</t>
  </si>
  <si>
    <t>(tavola 16)</t>
  </si>
  <si>
    <t>(tavola 17)</t>
  </si>
  <si>
    <t>Totale complessivo</t>
  </si>
  <si>
    <t>Aggregato</t>
  </si>
  <si>
    <t>C1 - Concerti classici</t>
  </si>
  <si>
    <t>(tavola 18)</t>
  </si>
  <si>
    <t>(tavola 19)</t>
  </si>
  <si>
    <t>(tavola 20)</t>
  </si>
  <si>
    <t>(tavola 21)</t>
  </si>
  <si>
    <t>(tavola 22)</t>
  </si>
  <si>
    <t>(tavola 23)</t>
  </si>
  <si>
    <t>(tavola 24)</t>
  </si>
  <si>
    <t>(tavola 25)</t>
  </si>
  <si>
    <t>(tavola 29)</t>
  </si>
  <si>
    <t>Nord-ovest</t>
  </si>
  <si>
    <t>Regione</t>
  </si>
  <si>
    <t>Liguria</t>
  </si>
  <si>
    <t>Lombardia</t>
  </si>
  <si>
    <t>Piemonte</t>
  </si>
  <si>
    <t>Valle d'Aosta</t>
  </si>
  <si>
    <t>Nord-est</t>
  </si>
  <si>
    <t>Emilia-Romagna</t>
  </si>
  <si>
    <t>Friuli- Venezia Giulia</t>
  </si>
  <si>
    <t>Trentino-Alto Adige</t>
  </si>
  <si>
    <t>Veneto</t>
  </si>
  <si>
    <t>Centro</t>
  </si>
  <si>
    <t>Lazio</t>
  </si>
  <si>
    <t>Marche</t>
  </si>
  <si>
    <t>Toscana</t>
  </si>
  <si>
    <t>Umbria</t>
  </si>
  <si>
    <t>Sud</t>
  </si>
  <si>
    <t xml:space="preserve">Abruzzo </t>
  </si>
  <si>
    <t>Basilicata</t>
  </si>
  <si>
    <t>Calabria</t>
  </si>
  <si>
    <t>Campania</t>
  </si>
  <si>
    <t>Molise</t>
  </si>
  <si>
    <t>Puglia</t>
  </si>
  <si>
    <t>Isole</t>
  </si>
  <si>
    <t>Sardegna</t>
  </si>
  <si>
    <t>Sicilia</t>
  </si>
  <si>
    <t>Chieti</t>
  </si>
  <si>
    <t>Pescara</t>
  </si>
  <si>
    <t>Teramo</t>
  </si>
  <si>
    <t>Matera</t>
  </si>
  <si>
    <t>Potenza</t>
  </si>
  <si>
    <t>Catanzaro</t>
  </si>
  <si>
    <t>Cosenza</t>
  </si>
  <si>
    <t>Crotone</t>
  </si>
  <si>
    <t>Reggio Calabria</t>
  </si>
  <si>
    <t>Vibo Valentia</t>
  </si>
  <si>
    <t>Avellino</t>
  </si>
  <si>
    <t>Benevento</t>
  </si>
  <si>
    <t>Caserta</t>
  </si>
  <si>
    <t>Napoli</t>
  </si>
  <si>
    <t>Salerno</t>
  </si>
  <si>
    <t>Bologna</t>
  </si>
  <si>
    <t>Ferrara</t>
  </si>
  <si>
    <t>Forlì-Cesena</t>
  </si>
  <si>
    <t>Modena</t>
  </si>
  <si>
    <t>Parma</t>
  </si>
  <si>
    <t>Piacenza</t>
  </si>
  <si>
    <t>Ravenna</t>
  </si>
  <si>
    <t>Reggio Emilia</t>
  </si>
  <si>
    <t>Rimini</t>
  </si>
  <si>
    <t>Pordenone</t>
  </si>
  <si>
    <t>Trieste</t>
  </si>
  <si>
    <t>Udine</t>
  </si>
  <si>
    <t>Frosinone</t>
  </si>
  <si>
    <t>Latina</t>
  </si>
  <si>
    <t>Rieti</t>
  </si>
  <si>
    <t>Roma</t>
  </si>
  <si>
    <t>Viterbo</t>
  </si>
  <si>
    <t>Genova</t>
  </si>
  <si>
    <t>Imperia</t>
  </si>
  <si>
    <t>La Spezia</t>
  </si>
  <si>
    <t>Savona</t>
  </si>
  <si>
    <t>Como</t>
  </si>
  <si>
    <t>Cremona</t>
  </si>
  <si>
    <t>Lecco</t>
  </si>
  <si>
    <t>Lodi</t>
  </si>
  <si>
    <t>Mantova</t>
  </si>
  <si>
    <t>Milano</t>
  </si>
  <si>
    <t>Pavia</t>
  </si>
  <si>
    <t>Sondrio</t>
  </si>
  <si>
    <t>Varese</t>
  </si>
  <si>
    <t>Ancona</t>
  </si>
  <si>
    <t>Ascoli Piceno</t>
  </si>
  <si>
    <t>Macerata</t>
  </si>
  <si>
    <t>Pesaro e Urbino</t>
  </si>
  <si>
    <t>Campobasso</t>
  </si>
  <si>
    <t>Isernia</t>
  </si>
  <si>
    <t>Alessandria</t>
  </si>
  <si>
    <t>Asti</t>
  </si>
  <si>
    <t>Biella</t>
  </si>
  <si>
    <t>Cuneo</t>
  </si>
  <si>
    <t>Novara</t>
  </si>
  <si>
    <t>Torino</t>
  </si>
  <si>
    <t>Verbano-Cusio-Ossola</t>
  </si>
  <si>
    <t>Vercelli</t>
  </si>
  <si>
    <t>Bari</t>
  </si>
  <si>
    <t>Brindisi</t>
  </si>
  <si>
    <t>Foggia</t>
  </si>
  <si>
    <t>Lecce</t>
  </si>
  <si>
    <t>Nuoro</t>
  </si>
  <si>
    <t>Oristano</t>
  </si>
  <si>
    <t>Sassari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</si>
  <si>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</si>
  <si>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</si>
  <si>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</si>
  <si>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</si>
  <si>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</si>
  <si>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</si>
  <si>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</si>
  <si>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</si>
  <si>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</si>
  <si>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Arezzo</t>
  </si>
  <si>
    <t>Firenze</t>
  </si>
  <si>
    <t>Grosseto</t>
  </si>
  <si>
    <t>Livorno</t>
  </si>
  <si>
    <t>Lucca</t>
  </si>
  <si>
    <t>Massa-Carrara</t>
  </si>
  <si>
    <t>Pisa</t>
  </si>
  <si>
    <t>Pistoia</t>
  </si>
  <si>
    <t>Prato</t>
  </si>
  <si>
    <t>Siena</t>
  </si>
  <si>
    <t>Bolzano - Bozen</t>
  </si>
  <si>
    <t>Trento</t>
  </si>
  <si>
    <t>Perugia</t>
  </si>
  <si>
    <t>Terni</t>
  </si>
  <si>
    <t>Aosta</t>
  </si>
  <si>
    <t>Belluno</t>
  </si>
  <si>
    <t>Padova</t>
  </si>
  <si>
    <t>Rovigo</t>
  </si>
  <si>
    <t>Treviso</t>
  </si>
  <si>
    <t>Venezia</t>
  </si>
  <si>
    <t>Verona</t>
  </si>
  <si>
    <t>Vicenza</t>
  </si>
  <si>
    <t>Gorizia</t>
  </si>
  <si>
    <t>Bergamo</t>
  </si>
  <si>
    <t>Brescia</t>
  </si>
  <si>
    <t>Taranto</t>
  </si>
  <si>
    <t>Riepilogo per area Territoriale</t>
  </si>
  <si>
    <t>Analisi per tipologia di manifestazione</t>
  </si>
  <si>
    <t xml:space="preserve">   Riepilogo Generale</t>
  </si>
  <si>
    <t xml:space="preserve">   Andamento mensile per Aggregato di genere manifestazione</t>
  </si>
  <si>
    <t xml:space="preserve">   Riepilogo per Macroarea</t>
  </si>
  <si>
    <t>Presenze</t>
  </si>
  <si>
    <t>Provincia</t>
  </si>
  <si>
    <t>Friuli-Venezia Giulia</t>
  </si>
  <si>
    <t>L'Aquila</t>
  </si>
  <si>
    <t>Abruzzo</t>
  </si>
  <si>
    <t>Raffronto per Macroaggregato ed Aggregato di genere manifestazione</t>
  </si>
  <si>
    <t>Macroaggregato</t>
  </si>
  <si>
    <t>A Attività cinematografica Totale</t>
  </si>
  <si>
    <t>B Attività teatrale Totale</t>
  </si>
  <si>
    <t>C Attività concertistica Totale</t>
  </si>
  <si>
    <t>D Attività sportiva Totale</t>
  </si>
  <si>
    <t>F Attrazioni dello spettacolo viaggiante Totale</t>
  </si>
  <si>
    <t>G Mostre ed esposizioni Totale</t>
  </si>
  <si>
    <t>H Attività con pluralità di generi Totale</t>
  </si>
  <si>
    <t>Liguria Totale</t>
  </si>
  <si>
    <t>Lombardia Totale</t>
  </si>
  <si>
    <t>Piemonte Totale</t>
  </si>
  <si>
    <t>Valle d'Aosta Totale</t>
  </si>
  <si>
    <t>Emilia-Romagna Totale</t>
  </si>
  <si>
    <t>Friuli- Venezia Giulia Totale</t>
  </si>
  <si>
    <t>Trentino-Alto Adige Totale</t>
  </si>
  <si>
    <t>Veneto Totale</t>
  </si>
  <si>
    <t>Lazio Totale</t>
  </si>
  <si>
    <t>Marche Totale</t>
  </si>
  <si>
    <t>Toscana Totale</t>
  </si>
  <si>
    <t>Umbria Totale</t>
  </si>
  <si>
    <t>Basilicata Totale</t>
  </si>
  <si>
    <t>Calabria Totale</t>
  </si>
  <si>
    <t>Campania Totale</t>
  </si>
  <si>
    <t>Molise Totale</t>
  </si>
  <si>
    <t>Puglia Totale</t>
  </si>
  <si>
    <t>Sardegna Totale</t>
  </si>
  <si>
    <t>Sicilia Totale</t>
  </si>
  <si>
    <t xml:space="preserve">   Macroaggregato ed Aggregato di genere manifestazione: riepilogo per Macroarea</t>
  </si>
  <si>
    <t xml:space="preserve">    Dettaglio per Provincia</t>
  </si>
  <si>
    <t xml:space="preserve">   Macroaree geografiche: Numero di spettacoli</t>
  </si>
  <si>
    <t xml:space="preserve">   Macroaree geografiche: Ingressi</t>
  </si>
  <si>
    <t xml:space="preserve">   Macroaree geografiche: Spesa del botteghino</t>
  </si>
  <si>
    <t xml:space="preserve">   Macroaree geografiche: Spesa del pubblico</t>
  </si>
  <si>
    <t xml:space="preserve">    Territorio Nazionale</t>
  </si>
  <si>
    <t>Dettaglio Regionale per Macroaggregato di genere manifestazione</t>
  </si>
  <si>
    <t>(tavola 26)</t>
  </si>
  <si>
    <t>(tavola 27)</t>
  </si>
  <si>
    <t>(tavola 28)</t>
  </si>
  <si>
    <t xml:space="preserve">   Macroaree geografiche: Presenze</t>
  </si>
  <si>
    <t>Monza-Brianza</t>
  </si>
  <si>
    <t xml:space="preserve">Trentino-Alto Adige </t>
  </si>
  <si>
    <t>Fermo</t>
  </si>
  <si>
    <t>Barletta-Andria-Trani</t>
  </si>
  <si>
    <t>MacroAggregato</t>
  </si>
  <si>
    <t>2012</t>
  </si>
  <si>
    <t>2011</t>
  </si>
  <si>
    <t>Dati per Aggregato di genere manifestazione</t>
  </si>
  <si>
    <t>TAV. 68 Nord-ovest: Tutte le Regioni</t>
  </si>
  <si>
    <t>TAV. 72 Nord-est: Tutte le Regioni</t>
  </si>
  <si>
    <t>TAV. 77 Centro: Tutte le Regioni</t>
  </si>
  <si>
    <t>TAV. 82 Sud: Tutte le Regioni</t>
  </si>
  <si>
    <t>TAV. 89 Isole: Tutte le Regioni</t>
  </si>
  <si>
    <t>G1 - Fiere</t>
  </si>
  <si>
    <t>G2 - Mostre</t>
  </si>
  <si>
    <t>(tavola 30)</t>
  </si>
  <si>
    <t>(tavola 31)</t>
  </si>
  <si>
    <t xml:space="preserve"> Dettaglio per Macroaggregato ed Aggregato di genere manifestazione</t>
  </si>
  <si>
    <t xml:space="preserve"> </t>
  </si>
  <si>
    <t>Sud Sardegna</t>
  </si>
  <si>
    <t>2016</t>
  </si>
  <si>
    <t>2015</t>
  </si>
  <si>
    <t>2014</t>
  </si>
  <si>
    <t>2013</t>
  </si>
  <si>
    <t>TAV. 92 Numero di spettacoli</t>
  </si>
  <si>
    <t>TAV. 93 Ingressi</t>
  </si>
  <si>
    <t>TAV. 94 Presenze</t>
  </si>
  <si>
    <t>TAV. 95 Spesa al botteghino</t>
  </si>
  <si>
    <t>TAV. 96 Spesa del pubblico</t>
  </si>
  <si>
    <t xml:space="preserve">REGIONE </t>
  </si>
  <si>
    <t xml:space="preserve"> MACROAGGREGATO</t>
  </si>
  <si>
    <t>2018</t>
  </si>
  <si>
    <t>2017</t>
  </si>
  <si>
    <t>Macroarea</t>
  </si>
  <si>
    <t>e. Isole</t>
  </si>
  <si>
    <t>a. Nord-ovest</t>
  </si>
  <si>
    <t>b. Nord-est</t>
  </si>
  <si>
    <t>c. Centro</t>
  </si>
  <si>
    <t>d. Sud</t>
  </si>
  <si>
    <t>Abruzzo Totale</t>
  </si>
  <si>
    <t>Tavola 98</t>
  </si>
  <si>
    <t>Tavola 99</t>
  </si>
  <si>
    <t>Tavola 100</t>
  </si>
  <si>
    <t>Tavola 101</t>
  </si>
  <si>
    <t>TAVV. da 21 a 24    D  Attività Sportiva</t>
  </si>
  <si>
    <t>TAVV. da 11 a 17    B  Attività Teatrale</t>
  </si>
  <si>
    <t>TAVV. da 18 a 20    C  Attività Concertistica</t>
  </si>
  <si>
    <t>TAVV. da 27 a 28    F  Attrazioni dello Spettacolo viaggiante</t>
  </si>
  <si>
    <t>TAVV. da 29 a 30    G  Mostre ed Esposizioni</t>
  </si>
  <si>
    <t>TAV. 31    H  Attività con Pluralità di Generi</t>
  </si>
  <si>
    <t>TAV. 42    B1 - Teatro</t>
  </si>
  <si>
    <t>TAV. 43    B2 - Lirica</t>
  </si>
  <si>
    <t>TAV. 44    B3 - Rivista e Commedia Musicale</t>
  </si>
  <si>
    <t>TAV. 45    B4 - balletto</t>
  </si>
  <si>
    <t>TAV. 46    B5 - Burattini e Marionette</t>
  </si>
  <si>
    <t>TAV. 47    B6 - Arte Varia</t>
  </si>
  <si>
    <t>TAV. 48    B7 - Circo</t>
  </si>
  <si>
    <t>TAV. 51    C2 - Concerti di Musica leggera</t>
  </si>
  <si>
    <t>TAV. 50    C1 - Concerti classici</t>
  </si>
  <si>
    <t>TAV. 40  A Attività cinematografica</t>
  </si>
  <si>
    <t>TAV. 41  B Attività teatrale</t>
  </si>
  <si>
    <t>TAV. 49  C Attività concertistica</t>
  </si>
  <si>
    <t>TAV. 52    C3 - Concerti Jazz</t>
  </si>
  <si>
    <t>TAV. 53  D Attività sportiva</t>
  </si>
  <si>
    <t>TAV. 54    D1 - Sport calcio</t>
  </si>
  <si>
    <t>TAV. 55    D2 - Sport di squadra non calcio</t>
  </si>
  <si>
    <t>TAV. 56    D3 - Sport individuali</t>
  </si>
  <si>
    <t>TAV. 57    D4 - Altri sport</t>
  </si>
  <si>
    <t>TAV. 59    E1 - Ballo</t>
  </si>
  <si>
    <t>TAV. 62    F1 - Attrazioni viaggianti</t>
  </si>
  <si>
    <t>TAV. 63    F2 - Parchi da divertimento</t>
  </si>
  <si>
    <t>TAV. 61  F Attrazioni dello Spettacolo Viaggiante</t>
  </si>
  <si>
    <t>TAV. 64  G Mostre ed Esposizioni</t>
  </si>
  <si>
    <t>TAV. 65    G1 - Fiere</t>
  </si>
  <si>
    <t>TAV. 66    G2 - Mostre</t>
  </si>
  <si>
    <t>TAV. 67    H1 - Manifestazioni all'aperto</t>
  </si>
  <si>
    <t>TAV. 1
Territorio Nazionale</t>
  </si>
  <si>
    <t>TAV. 9
Tutti gli Aggregati</t>
  </si>
  <si>
    <t>TAVV. da 11 a 17
B Attività Teatrale</t>
  </si>
  <si>
    <t>TAVV. da 18 a 20
C  Attività Concertistica</t>
  </si>
  <si>
    <t>TAVV. da 21 a 24
D  Attività Sportiva</t>
  </si>
  <si>
    <t>TAV. 72
Nord-est: Tutte le regioni</t>
  </si>
  <si>
    <t>TAV. 68
Nord-ovest: Tutte le regioni</t>
  </si>
  <si>
    <t>TAV. 77
Centro: Tutte le regioni</t>
  </si>
  <si>
    <t>TAV. 82
Sud: Tutte le regioni</t>
  </si>
  <si>
    <t>TAV. 89
Isole: Tutte le regioni</t>
  </si>
  <si>
    <t>Città metropolitana di Cagliari</t>
  </si>
  <si>
    <t>TAV. 1     Territorio Nazionale</t>
  </si>
  <si>
    <t>TAV. 9     Tutti gli Aggregati</t>
  </si>
  <si>
    <t>TAV. 31
 H  Attività con Pluralità di Generi</t>
  </si>
  <si>
    <t>TAVV. da 29 a 30
G  Mostre ed esposizioni</t>
  </si>
  <si>
    <t>TAVV. da 27 a 28
F  Attrazioni dello Spettacolo viaggiante</t>
  </si>
  <si>
    <t>TAV. 10    A  Attività Cinematografica</t>
  </si>
  <si>
    <t>TAV. 10
A  Attività Cinematografica</t>
  </si>
  <si>
    <t>(tavola 10)</t>
  </si>
  <si>
    <t>TAV. 92
Numero di spettacoli</t>
  </si>
  <si>
    <t>TAV. 96
Spesa del pubblico</t>
  </si>
  <si>
    <t>TAV. 95
Spesa al botteghino</t>
  </si>
  <si>
    <t>TAV. 94
Presenze</t>
  </si>
  <si>
    <t>TAV. 93
Ingressi</t>
  </si>
  <si>
    <t>TAV. 34
Tutte le Attività - Tutte le Macroaree</t>
  </si>
  <si>
    <t>TAV. 34 Tutte le Attività - Tutte le Macroaree</t>
  </si>
  <si>
    <t>TAV. 40
A Attività cinematografica</t>
  </si>
  <si>
    <t>TAV. 67
H1 - Manifestazioni all'aperto</t>
  </si>
  <si>
    <t>TAV. 41
B Attività teatrale</t>
  </si>
  <si>
    <t>TAV. 42
B1 - Teatro</t>
  </si>
  <si>
    <t>TAV. 43
B2 - Lirica</t>
  </si>
  <si>
    <t>TAV. 44
B3 - Rivista e Commedia Musicale</t>
  </si>
  <si>
    <t>TAV. 45
B4 - Balletto</t>
  </si>
  <si>
    <t>TAV. 46
B5 - Burattini e Marionette</t>
  </si>
  <si>
    <t>TAV. 47
B6 - Arte Varia</t>
  </si>
  <si>
    <t>TAV. 48
B7 - Circo</t>
  </si>
  <si>
    <t>TAV. 49
C Attività concertistica</t>
  </si>
  <si>
    <t>TAV. 53
D Attività sportiva</t>
  </si>
  <si>
    <t>TAV. 61
F Attrazioni dello spettacolo viaggiante</t>
  </si>
  <si>
    <t>TAV. 64
G Mostre ed esposizioni</t>
  </si>
  <si>
    <t>TAV. 50
C1 - Concerti Classici</t>
  </si>
  <si>
    <t>TAV. 51
C2 - Concerti di Musica Leggera</t>
  </si>
  <si>
    <t>TAV. 52
C3 - Concerti Jazz</t>
  </si>
  <si>
    <t>TAV. 54
D1 - Sport calcio</t>
  </si>
  <si>
    <t>TAV. 55
D2 - Sport di squadra non calcio</t>
  </si>
  <si>
    <t>TAV. 56
D3 - Sport individuali</t>
  </si>
  <si>
    <t>TAV. 57
D4 - Altri sport</t>
  </si>
  <si>
    <t>TAV. 59
E1 - Ballo</t>
  </si>
  <si>
    <t>TAV. 62
F1 - Attrazioni viaggianti</t>
  </si>
  <si>
    <t>TAV. 63
F2 - Parchi da Divertimento</t>
  </si>
  <si>
    <t>TAV. 65
G1 - Fiere</t>
  </si>
  <si>
    <t>TAV. 66
G2 - Mostre</t>
  </si>
  <si>
    <t>2019</t>
  </si>
  <si>
    <t>I luoghi di spettacolo e gli organizzatori</t>
  </si>
  <si>
    <t>E Attività di ballo e trattenimenti musicali</t>
  </si>
  <si>
    <t>E2 - Trattenimenti musicali</t>
  </si>
  <si>
    <t>Numero spettacoli, Ingressi, Presenze, Spesa al botteghino e Spesa del pubblico per Mese evento</t>
  </si>
  <si>
    <t>Numero spettacoli, Ingressi, Presenze, Spesa al botteghino e Spesa del pubblico per Macroaggregato ed Aggregato di genere manifestazione</t>
  </si>
  <si>
    <t>Numero spettacoli, Ingressi, Presenze, Spesa al botteghin e Spesa del pubblico per Mese evento</t>
  </si>
  <si>
    <t>Numero spettacoli, Ingressi, Presenze, Spesa al botteghino e Spesa del pubblico per Macroarea e Regione</t>
  </si>
  <si>
    <t>Numero spettacoli, Ingressi, Presenze, Spesa al botteghino eSpesa del pubblico per Macroarea e Regione</t>
  </si>
  <si>
    <t>Numero spettacoli, Ingressi, Presenze, Spesa al botteghino e Spesa del pubblico  per Macroarea e Regione</t>
  </si>
  <si>
    <t>TAV. 58
E Attività di ballo e trattenimenti musicali</t>
  </si>
  <si>
    <t>TAV. 60
E2 - Trattenimenti Musicali</t>
  </si>
  <si>
    <t>Numero spettacoli, Ingressi, Presenze, Spesa al botteghino e Spesa del pubblico</t>
  </si>
  <si>
    <t xml:space="preserve">Numero spettacoli, Ingressi, Presenze, Spesa al botteghino e Spesa del pubblico </t>
  </si>
  <si>
    <t>Var %
2020 / 2019</t>
  </si>
  <si>
    <t>E Attività di ballo e trattenimenti musicali Totale</t>
  </si>
  <si>
    <t>TAVV. da 97 a 101
Numero di spettacoli</t>
  </si>
  <si>
    <t>TAVV. da 102 a 106
Ingressi</t>
  </si>
  <si>
    <t>TAVV. da 107 a 111
Presenze</t>
  </si>
  <si>
    <t>TAVV. da 112 a 116
Spesa al botteghino</t>
  </si>
  <si>
    <t>Tavola 97</t>
  </si>
  <si>
    <t>Andamento dell'attività di spettacolo negli anni 2019 e 2020</t>
  </si>
  <si>
    <t>Costo medio d'ingresso / periodo 2011-2020</t>
  </si>
  <si>
    <t>TAV. 97 Nord-ovest</t>
  </si>
  <si>
    <t>TAV. 98 Nord-est</t>
  </si>
  <si>
    <t>TAV. 99 Centro</t>
  </si>
  <si>
    <t>TAV. 100 Sud</t>
  </si>
  <si>
    <t>TAV. 101 Isole</t>
  </si>
  <si>
    <t>TAV. 102 Nord-ovest</t>
  </si>
  <si>
    <t>TAV. 103 Nord-est</t>
  </si>
  <si>
    <t>TAV. 104 Centro</t>
  </si>
  <si>
    <t>TAV. 105 Sud</t>
  </si>
  <si>
    <t>TAV. 106 Isole</t>
  </si>
  <si>
    <t>TAV. 107 Nord-ovest</t>
  </si>
  <si>
    <t>TAV. 108 Nord-est</t>
  </si>
  <si>
    <t>TAV. 109 Centro</t>
  </si>
  <si>
    <t>TAV. 110 Sud</t>
  </si>
  <si>
    <t>TAV. 111 Isole</t>
  </si>
  <si>
    <t>TAV. 112 Nord-ovest</t>
  </si>
  <si>
    <t>TAV. 113 Nord-est</t>
  </si>
  <si>
    <t>TAV. 114 Centro</t>
  </si>
  <si>
    <t>TAV. 115 Sud</t>
  </si>
  <si>
    <t>TAV. 116 Isole</t>
  </si>
  <si>
    <t>TAV. 117 Nord-ovest</t>
  </si>
  <si>
    <t>TAV. 118 Nord-est</t>
  </si>
  <si>
    <t>TAV. 119 Centro</t>
  </si>
  <si>
    <t>TAV. 120 Sud</t>
  </si>
  <si>
    <t>TAV. 121 Isole</t>
  </si>
  <si>
    <t>TAV. 130 Numero dei luohi di spettacolo nelle Regioni</t>
  </si>
  <si>
    <t>TAV. 131 Numero degli organizzatori di spettacolo nelle Regioni</t>
  </si>
  <si>
    <t>TAV. 130  Numero dei luoghi di spettacolo</t>
  </si>
  <si>
    <t>TAV. 131  Numero degli organizzatori di spettacolo</t>
  </si>
  <si>
    <t>TAV. 127 Costo medio d'ingresso - Valori assoluti e variazioni percentuali</t>
  </si>
  <si>
    <t>Dettaglio per Aggregato di genere manifestazione</t>
  </si>
  <si>
    <t>Tavola 102</t>
  </si>
  <si>
    <t>Tavola 103</t>
  </si>
  <si>
    <t>Tavola 104</t>
  </si>
  <si>
    <t>Tavola 105</t>
  </si>
  <si>
    <t>Tavola 106</t>
  </si>
  <si>
    <t>Tavola 107</t>
  </si>
  <si>
    <t>Tavola 108</t>
  </si>
  <si>
    <t>Tavola 109</t>
  </si>
  <si>
    <t>Tavola 110</t>
  </si>
  <si>
    <t>Tavola 111</t>
  </si>
  <si>
    <t>Tavola 112</t>
  </si>
  <si>
    <t>Tavola 113</t>
  </si>
  <si>
    <t>Tavola 114</t>
  </si>
  <si>
    <t>Tavola 115</t>
  </si>
  <si>
    <t>Tavola 116</t>
  </si>
  <si>
    <t>2020</t>
  </si>
  <si>
    <t>2020:19</t>
  </si>
  <si>
    <t>2020:18</t>
  </si>
  <si>
    <t>2020:17</t>
  </si>
  <si>
    <t>2020:16</t>
  </si>
  <si>
    <t>2020:15</t>
  </si>
  <si>
    <t>2020:14</t>
  </si>
  <si>
    <t>2020:13</t>
  </si>
  <si>
    <t>2020:12</t>
  </si>
  <si>
    <t>2020:11</t>
  </si>
  <si>
    <t>Var. % 2020/2019</t>
  </si>
  <si>
    <t>TAV. 127
Costo medio d'ingresso / periodo 2011-2020</t>
  </si>
  <si>
    <t>Tavola 117</t>
  </si>
  <si>
    <t>Tavola 118</t>
  </si>
  <si>
    <t>Tavola 119</t>
  </si>
  <si>
    <t>Tavola 120</t>
  </si>
  <si>
    <t>TAVV. da 117 a 121
Spesa del pubblico</t>
  </si>
  <si>
    <t>Tavola 121</t>
  </si>
  <si>
    <t>E2 - Trattenimenti Musicali</t>
  </si>
  <si>
    <t>Numero spettacoli, Ingressi, Presenze, Spesa al botteghino, Spesa del pubblico per Macroaggregato ed Aggregato di genere manifestazione</t>
  </si>
  <si>
    <t>Numero spettacoli, Ingressi, Presenze, Spesa al botteghino, Spesa del pubblico per Mese evento</t>
  </si>
  <si>
    <t>Numero spettacoli, Ingressi, Presenze, Spesa al botteghino, Spesa del pubblico per Macroarea e Regione</t>
  </si>
  <si>
    <t>Numero spettacoli, Ingressi, Presenze, Spesa al botteghino, Spesa del pubblico</t>
  </si>
  <si>
    <t>TAV. 60    E2 - Tratenimenti Musicali</t>
  </si>
  <si>
    <t>TAV. 58  E Attività di ballo e trattenimenti musicali</t>
  </si>
  <si>
    <t>TAVV. da 25 a 26    E  Attività di Ballo e trattenimenti musicali</t>
  </si>
  <si>
    <t>TAVV. da 25 a 26
E  Attività di Ballo e trattenimenti musicali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</si>
</sst>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77" formatCode="_(* #,##0.00_);_(* \(#,##0.00\);_(* &quot;-&quot;??_);_(@_)"/>
    <numFmt numFmtId="179" formatCode="_(* #,##0_);_(* \(#,##0\);_(* &quot;-&quot;??_);_(@_)"/>
    <numFmt numFmtId="180" formatCode="_-* #,##0_-;\-* #,##0_-;_-* &quot;-&quot;??_-;_-@_-"/>
    <numFmt numFmtId="181" formatCode="0.00_ ;[Red]\-0.00\ "/>
    <numFmt numFmtId="186" formatCode="#,##0.00_ ;[Red]\-#,##0.00\ "/>
    <numFmt numFmtId="188" formatCode="0.0%"/>
    <numFmt numFmtId="192" formatCode="#,##0_ ;\-#,##0\ "/>
    <numFmt numFmtId="193" formatCode="#,##0.00_ ;\-#,##0.00\ "/>
  </numFmts>
  <fonts count="6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i/>
      <sz val="10"/>
      <color indexed="8"/>
      <name val="Arial Narrow"/>
      <family val="2"/>
    </font>
    <font>
      <i/>
      <sz val="10"/>
      <color indexed="8"/>
      <name val="Arial"/>
      <family val="2"/>
    </font>
    <font>
      <b/>
      <i/>
      <sz val="11"/>
      <name val="Arial Narrow"/>
      <family val="2"/>
    </font>
    <font>
      <i/>
      <sz val="10"/>
      <name val="Arial Narrow"/>
      <family val="2"/>
    </font>
    <font>
      <sz val="11"/>
      <name val="Dosis"/>
    </font>
    <font>
      <sz val="9"/>
      <name val="Arial Narrow"/>
      <family val="2"/>
    </font>
    <font>
      <b/>
      <sz val="11"/>
      <name val="Dosis"/>
    </font>
    <font>
      <b/>
      <sz val="9"/>
      <name val="Arial Narrow"/>
      <family val="2"/>
    </font>
    <font>
      <b/>
      <i/>
      <sz val="11"/>
      <name val="Dosis"/>
    </font>
    <font>
      <sz val="10"/>
      <name val="Dosis"/>
    </font>
    <font>
      <b/>
      <sz val="12"/>
      <name val="Dosis"/>
    </font>
    <font>
      <b/>
      <sz val="18"/>
      <color indexed="62"/>
      <name val="Dosis"/>
    </font>
    <font>
      <b/>
      <sz val="24"/>
      <color indexed="62"/>
      <name val="Dosis"/>
    </font>
    <font>
      <b/>
      <sz val="9"/>
      <color indexed="62"/>
      <name val="Dosis"/>
    </font>
    <font>
      <b/>
      <i/>
      <sz val="12"/>
      <color indexed="62"/>
      <name val="Dosis"/>
    </font>
    <font>
      <i/>
      <sz val="10"/>
      <color indexed="8"/>
      <name val="Dosis"/>
    </font>
    <font>
      <i/>
      <sz val="10"/>
      <name val="Dosis"/>
    </font>
    <font>
      <sz val="9"/>
      <name val="Dosis"/>
    </font>
    <font>
      <u/>
      <sz val="9"/>
      <color indexed="12"/>
      <name val="Dosis"/>
    </font>
    <font>
      <i/>
      <sz val="9"/>
      <name val="Dosis"/>
    </font>
    <font>
      <b/>
      <i/>
      <sz val="13"/>
      <color indexed="62"/>
      <name val="Dosis"/>
    </font>
    <font>
      <b/>
      <sz val="13"/>
      <color indexed="62"/>
      <name val="Dosis"/>
    </font>
    <font>
      <sz val="13"/>
      <name val="Dosis"/>
    </font>
    <font>
      <i/>
      <sz val="13"/>
      <name val="Dosis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theme="4"/>
      <name val="Arial Narrow"/>
      <family val="2"/>
    </font>
    <font>
      <sz val="9"/>
      <color theme="1"/>
      <name val="Calibri"/>
      <family val="2"/>
      <scheme val="minor"/>
    </font>
    <font>
      <sz val="11"/>
      <color theme="1"/>
      <name val="Dosis"/>
    </font>
    <font>
      <sz val="11"/>
      <color theme="1"/>
      <name val="Arial Narrow"/>
      <family val="2"/>
    </font>
    <font>
      <b/>
      <sz val="11"/>
      <color theme="1"/>
      <name val="Dosis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9"/>
      <color theme="4"/>
      <name val="Dosis"/>
    </font>
    <font>
      <b/>
      <sz val="9"/>
      <color theme="0"/>
      <name val="Dosis"/>
    </font>
    <font>
      <b/>
      <sz val="12"/>
      <color theme="0"/>
      <name val="Dosis"/>
    </font>
    <font>
      <b/>
      <sz val="11"/>
      <color theme="0"/>
      <name val="Dosis"/>
    </font>
    <font>
      <b/>
      <sz val="10"/>
      <color theme="0"/>
      <name val="Dosis"/>
    </font>
    <font>
      <b/>
      <sz val="9"/>
      <color theme="4"/>
      <name val="Arial Narrow"/>
      <family val="2"/>
    </font>
    <font>
      <sz val="9"/>
      <color theme="5"/>
      <name val="Arial Narrow"/>
      <family val="2"/>
    </font>
    <font>
      <b/>
      <sz val="12"/>
      <color theme="4" tint="-0.499984740745262"/>
      <name val="Dosis"/>
    </font>
    <font>
      <b/>
      <sz val="12"/>
      <color theme="4" tint="-0.499984740745262"/>
      <name val="Arial Narrow"/>
      <family val="2"/>
    </font>
    <font>
      <sz val="12"/>
      <color theme="4" tint="-0.499984740745262"/>
      <name val="Dosis"/>
    </font>
    <font>
      <sz val="12"/>
      <color theme="4" tint="-0.499984740745262"/>
      <name val="Arial Narrow"/>
      <family val="2"/>
    </font>
    <font>
      <b/>
      <sz val="14"/>
      <color theme="3" tint="-0.249977111117893"/>
      <name val="Dosis"/>
    </font>
    <font>
      <b/>
      <sz val="13"/>
      <color theme="3" tint="-0.249977111117893"/>
      <name val="Dosis"/>
    </font>
    <font>
      <b/>
      <sz val="13"/>
      <color theme="3" tint="-0.249977111117893"/>
      <name val="Arial Narrow"/>
      <family val="2"/>
    </font>
    <font>
      <b/>
      <sz val="13"/>
      <color rgb="FFFF0000"/>
      <name val="Arial Narrow"/>
      <family val="2"/>
    </font>
    <font>
      <sz val="13"/>
      <color theme="3" tint="-0.249977111117893"/>
      <name val="Dosis"/>
    </font>
    <font>
      <sz val="13"/>
      <color theme="3" tint="-0.249977111117893"/>
      <name val="Arial Narrow"/>
      <family val="2"/>
    </font>
    <font>
      <b/>
      <sz val="10"/>
      <color theme="1"/>
      <name val="Arial Narrow"/>
      <family val="2"/>
    </font>
  </fonts>
  <fills count="57">
    <fill>
      <patternFill patternType="none"/>
    </fill>
    <fill>
      <patternFill patternType="gray125"/>
    </fill>
    <fill>
      <patternFill patternType="solid">
        <fgColor indexed="65"/>
        <b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theme="4" tint="0.5999938962981048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theme="4" tint="0.5999938962981048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2" tint="-9.9978637043366805E-2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BA4C"/>
        <bgColor indexed="64"/>
      </patternFill>
    </fill>
    <fill>
      <patternFill patternType="solid">
        <fgColor rgb="FFF7941D"/>
        <bgColor indexed="64"/>
      </patternFill>
    </fill>
    <fill>
      <patternFill patternType="solid">
        <fgColor rgb="FF94C5E3"/>
        <bgColor indexed="64"/>
      </patternFill>
    </fill>
    <fill>
      <patternFill patternType="solid">
        <fgColor rgb="FFC4DF9B"/>
        <bgColor indexed="64"/>
      </patternFill>
    </fill>
    <fill>
      <patternFill patternType="solid">
        <fgColor rgb="FFC9BBD2"/>
        <bgColor indexed="64"/>
      </patternFill>
    </fill>
    <fill>
      <patternFill patternType="solid">
        <fgColor rgb="FFA1C085"/>
        <bgColor indexed="64"/>
      </patternFill>
    </fill>
    <fill>
      <patternFill patternType="solid">
        <fgColor rgb="FFD599A8"/>
        <bgColor indexed="64"/>
      </patternFill>
    </fill>
    <fill>
      <patternFill patternType="solid">
        <fgColor theme="9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8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0"/>
      </top>
      <bottom style="double">
        <color indexed="60"/>
      </bottom>
      <diagonal/>
    </border>
    <border>
      <left/>
      <right/>
      <top style="double">
        <color indexed="60"/>
      </top>
      <bottom/>
      <diagonal/>
    </border>
    <border>
      <left style="double">
        <color indexed="60"/>
      </left>
      <right/>
      <top style="double">
        <color indexed="60"/>
      </top>
      <bottom style="double">
        <color indexed="60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0"/>
      </right>
      <top style="double">
        <color indexed="60"/>
      </top>
      <bottom style="double">
        <color indexed="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ashed">
        <color theme="0" tint="-0.499984740745262"/>
      </bottom>
      <diagonal/>
    </border>
    <border>
      <left/>
      <right/>
      <top style="thin">
        <color theme="0" tint="-0.499984740745262"/>
      </top>
      <bottom style="dash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/>
      <top style="dashed">
        <color theme="0" tint="-0.499984740745262"/>
      </top>
      <bottom style="dash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ashed">
        <color theme="0" tint="-0.499984740745262"/>
      </top>
      <bottom style="thin">
        <color theme="0" tint="-0.499984740745262"/>
      </bottom>
      <diagonal/>
    </border>
    <border>
      <left/>
      <right/>
      <top style="dash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14548173467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 style="thin">
        <color theme="4" tint="0.39994506668294322"/>
      </left>
      <right/>
      <top/>
      <bottom style="thin">
        <color theme="4" tint="0.39997558519241921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</borders>
  <cellStyleXfs count="30">
    <xf numFmtId="0" fontId="0" fillId="0" borderId="0"/>
    <xf numFmtId="0" fontId="35" fillId="3" borderId="0" applyNumberFormat="0" applyBorder="0" applyAlignment="0" applyProtection="0"/>
    <xf numFmtId="0" fontId="35" fillId="4" borderId="0" applyNumberFormat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177" fontId="4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1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35" fillId="0" borderId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6" fillId="5" borderId="0" applyFont="0" applyFill="0" applyBorder="0" applyAlignment="0">
      <alignment vertical="center" wrapText="1"/>
    </xf>
    <xf numFmtId="0" fontId="37" fillId="5" borderId="0" applyBorder="0" applyAlignment="0">
      <alignment horizontal="center" vertical="center" wrapText="1"/>
    </xf>
  </cellStyleXfs>
  <cellXfs count="490">
    <xf numFmtId="0" fontId="1" fillId="0" borderId="0" xfId="0" applyFont="1"/>
    <xf numFmtId="0" fontId="1" fillId="0" borderId="0" xfId="0" applyFont="1" applyFill="1"/>
    <xf numFmtId="0" fontId="3" fillId="0" borderId="0" xfId="19" applyFont="1" applyFill="1" applyBorder="1" applyAlignment="1">
      <alignment vertical="center"/>
    </xf>
    <xf numFmtId="0" fontId="1" fillId="0" borderId="0" xfId="19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8" fillId="0" borderId="0" xfId="0" applyFont="1" applyFill="1"/>
    <xf numFmtId="0" fontId="7" fillId="0" borderId="0" xfId="0" applyNumberFormat="1" applyFont="1" applyFill="1" applyBorder="1" applyAlignment="1">
      <alignment vertical="center"/>
    </xf>
    <xf numFmtId="0" fontId="8" fillId="0" borderId="0" xfId="0" applyFont="1" applyFill="1" applyBorder="1"/>
    <xf numFmtId="0" fontId="8" fillId="0" borderId="1" xfId="0" applyNumberFormat="1" applyFont="1" applyFill="1" applyBorder="1" applyAlignment="1">
      <alignment horizontal="left" vertical="center"/>
    </xf>
    <xf numFmtId="0" fontId="8" fillId="0" borderId="1" xfId="19" applyNumberFormat="1" applyFont="1" applyFill="1" applyBorder="1" applyAlignment="1">
      <alignment horizontal="left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/>
    </xf>
    <xf numFmtId="177" fontId="7" fillId="0" borderId="1" xfId="4" applyFont="1" applyFill="1" applyBorder="1" applyAlignment="1">
      <alignment horizontal="right" vertical="center"/>
    </xf>
    <xf numFmtId="0" fontId="38" fillId="0" borderId="0" xfId="0" applyFont="1" applyAlignment="1">
      <alignment vertical="center" wrapText="1"/>
    </xf>
    <xf numFmtId="0" fontId="7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4" fillId="0" borderId="6" xfId="0" applyFont="1" applyFill="1" applyBorder="1" applyAlignment="1">
      <alignment horizontal="left" vertical="center" wrapText="1"/>
    </xf>
    <xf numFmtId="3" fontId="8" fillId="0" borderId="0" xfId="0" applyNumberFormat="1" applyFont="1" applyFill="1"/>
    <xf numFmtId="0" fontId="7" fillId="0" borderId="0" xfId="0" applyFont="1" applyFill="1" applyBorder="1" applyAlignment="1">
      <alignment vertical="center"/>
    </xf>
    <xf numFmtId="0" fontId="7" fillId="0" borderId="6" xfId="0" applyNumberFormat="1" applyFont="1" applyFill="1" applyBorder="1" applyAlignment="1">
      <alignment vertical="center"/>
    </xf>
    <xf numFmtId="0" fontId="8" fillId="0" borderId="0" xfId="0" applyFont="1" applyFill="1" applyAlignment="1">
      <alignment wrapText="1"/>
    </xf>
    <xf numFmtId="0" fontId="8" fillId="0" borderId="0" xfId="19" applyFont="1" applyFill="1"/>
    <xf numFmtId="0" fontId="8" fillId="0" borderId="0" xfId="19" applyFont="1" applyFill="1" applyBorder="1"/>
    <xf numFmtId="0" fontId="14" fillId="0" borderId="7" xfId="19" applyFont="1" applyFill="1" applyBorder="1" applyAlignment="1">
      <alignment vertical="center" wrapText="1"/>
    </xf>
    <xf numFmtId="0" fontId="16" fillId="0" borderId="0" xfId="19" applyFont="1" applyAlignment="1">
      <alignment vertical="center" wrapText="1"/>
    </xf>
    <xf numFmtId="0" fontId="16" fillId="0" borderId="0" xfId="19" applyFont="1" applyBorder="1" applyAlignment="1">
      <alignment vertical="center" wrapText="1"/>
    </xf>
    <xf numFmtId="0" fontId="15" fillId="0" borderId="0" xfId="19" applyFont="1" applyAlignment="1">
      <alignment vertical="center" wrapText="1"/>
    </xf>
    <xf numFmtId="0" fontId="18" fillId="0" borderId="0" xfId="19" applyFont="1" applyAlignment="1">
      <alignment vertical="center" wrapText="1"/>
    </xf>
    <xf numFmtId="0" fontId="16" fillId="0" borderId="0" xfId="19" applyFont="1" applyFill="1" applyBorder="1" applyAlignment="1">
      <alignment vertical="center" wrapText="1"/>
    </xf>
    <xf numFmtId="0" fontId="14" fillId="0" borderId="3" xfId="19" applyFont="1" applyFill="1" applyBorder="1" applyAlignment="1">
      <alignment horizontal="center" vertical="center" wrapText="1"/>
    </xf>
    <xf numFmtId="0" fontId="9" fillId="0" borderId="0" xfId="19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8" fillId="0" borderId="0" xfId="19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7" fillId="6" borderId="1" xfId="0" applyNumberFormat="1" applyFont="1" applyFill="1" applyBorder="1" applyAlignment="1">
      <alignment horizontal="center" vertical="center"/>
    </xf>
    <xf numFmtId="0" fontId="7" fillId="7" borderId="8" xfId="0" applyNumberFormat="1" applyFont="1" applyFill="1" applyBorder="1" applyAlignment="1">
      <alignment horizontal="center" vertical="center"/>
    </xf>
    <xf numFmtId="177" fontId="8" fillId="2" borderId="1" xfId="4" applyFont="1" applyFill="1" applyBorder="1" applyAlignment="1">
      <alignment horizontal="right" vertical="center"/>
    </xf>
    <xf numFmtId="179" fontId="8" fillId="2" borderId="1" xfId="4" applyNumberFormat="1" applyFont="1" applyFill="1" applyBorder="1" applyAlignment="1">
      <alignment horizontal="right" vertical="center"/>
    </xf>
    <xf numFmtId="177" fontId="7" fillId="6" borderId="1" xfId="4" applyFont="1" applyFill="1" applyBorder="1" applyAlignment="1">
      <alignment horizontal="right" vertical="center"/>
    </xf>
    <xf numFmtId="179" fontId="7" fillId="6" borderId="1" xfId="4" applyNumberFormat="1" applyFont="1" applyFill="1" applyBorder="1" applyAlignment="1">
      <alignment horizontal="right" vertical="center"/>
    </xf>
    <xf numFmtId="177" fontId="7" fillId="7" borderId="9" xfId="4" applyFont="1" applyFill="1" applyBorder="1" applyAlignment="1">
      <alignment horizontal="right" vertical="center"/>
    </xf>
    <xf numFmtId="179" fontId="7" fillId="7" borderId="9" xfId="4" applyNumberFormat="1" applyFont="1" applyFill="1" applyBorder="1" applyAlignment="1">
      <alignment horizontal="right" vertical="center"/>
    </xf>
    <xf numFmtId="0" fontId="7" fillId="0" borderId="10" xfId="19" applyFont="1" applyFill="1" applyBorder="1" applyAlignment="1">
      <alignment horizontal="center" vertical="center" wrapText="1"/>
    </xf>
    <xf numFmtId="0" fontId="14" fillId="0" borderId="11" xfId="19" applyFont="1" applyFill="1" applyBorder="1" applyAlignment="1">
      <alignment vertical="center" wrapText="1"/>
    </xf>
    <xf numFmtId="0" fontId="20" fillId="0" borderId="0" xfId="19" applyFont="1" applyAlignment="1"/>
    <xf numFmtId="0" fontId="23" fillId="0" borderId="0" xfId="19" applyFont="1" applyBorder="1" applyAlignment="1">
      <alignment wrapText="1"/>
    </xf>
    <xf numFmtId="0" fontId="20" fillId="0" borderId="0" xfId="19" applyFont="1" applyBorder="1" applyAlignment="1">
      <alignment vertical="center"/>
    </xf>
    <xf numFmtId="0" fontId="24" fillId="0" borderId="0" xfId="19" applyFont="1" applyBorder="1" applyAlignment="1">
      <alignment horizontal="center" vertical="center" wrapText="1"/>
    </xf>
    <xf numFmtId="0" fontId="23" fillId="0" borderId="0" xfId="19" applyFont="1" applyBorder="1" applyAlignment="1">
      <alignment horizontal="center" vertical="center" wrapText="1"/>
    </xf>
    <xf numFmtId="0" fontId="23" fillId="0" borderId="0" xfId="19" applyFont="1" applyBorder="1" applyAlignment="1">
      <alignment vertical="center" wrapText="1"/>
    </xf>
    <xf numFmtId="0" fontId="20" fillId="0" borderId="0" xfId="19" applyFont="1" applyAlignment="1">
      <alignment vertical="center"/>
    </xf>
    <xf numFmtId="0" fontId="27" fillId="0" borderId="0" xfId="19" applyFont="1" applyFill="1" applyBorder="1" applyAlignment="1">
      <alignment vertical="center" wrapText="1"/>
    </xf>
    <xf numFmtId="0" fontId="28" fillId="0" borderId="0" xfId="19" applyFont="1" applyBorder="1" applyAlignment="1">
      <alignment vertical="center"/>
    </xf>
    <xf numFmtId="0" fontId="29" fillId="0" borderId="12" xfId="3" applyFont="1" applyFill="1" applyBorder="1" applyAlignment="1" applyProtection="1">
      <alignment vertical="center"/>
    </xf>
    <xf numFmtId="0" fontId="30" fillId="0" borderId="12" xfId="19" applyFont="1" applyFill="1" applyBorder="1" applyAlignment="1">
      <alignment horizontal="left" vertical="center" wrapText="1"/>
    </xf>
    <xf numFmtId="0" fontId="29" fillId="0" borderId="13" xfId="3" applyFont="1" applyFill="1" applyBorder="1" applyAlignment="1" applyProtection="1">
      <alignment vertical="center"/>
    </xf>
    <xf numFmtId="0" fontId="26" fillId="0" borderId="13" xfId="19" applyFont="1" applyFill="1" applyBorder="1" applyAlignment="1">
      <alignment horizontal="left" vertical="center" wrapText="1"/>
    </xf>
    <xf numFmtId="0" fontId="29" fillId="0" borderId="0" xfId="3" applyFont="1" applyFill="1" applyBorder="1" applyAlignment="1" applyProtection="1">
      <alignment vertical="center"/>
    </xf>
    <xf numFmtId="0" fontId="26" fillId="0" borderId="0" xfId="19" applyFont="1" applyFill="1" applyBorder="1" applyAlignment="1">
      <alignment horizontal="left" vertical="center" wrapText="1"/>
    </xf>
    <xf numFmtId="0" fontId="26" fillId="0" borderId="12" xfId="19" applyFont="1" applyFill="1" applyBorder="1" applyAlignment="1">
      <alignment horizontal="left" vertical="center" wrapText="1"/>
    </xf>
    <xf numFmtId="0" fontId="28" fillId="0" borderId="0" xfId="19" applyFont="1" applyAlignment="1">
      <alignment vertical="center" wrapText="1"/>
    </xf>
    <xf numFmtId="0" fontId="32" fillId="0" borderId="0" xfId="19" applyFont="1" applyBorder="1" applyAlignment="1">
      <alignment vertical="center" wrapText="1"/>
    </xf>
    <xf numFmtId="0" fontId="33" fillId="0" borderId="0" xfId="19" applyFont="1" applyAlignment="1">
      <alignment vertical="center"/>
    </xf>
    <xf numFmtId="0" fontId="34" fillId="0" borderId="0" xfId="19" applyFont="1" applyFill="1" applyBorder="1" applyAlignment="1">
      <alignment vertical="center" wrapText="1"/>
    </xf>
    <xf numFmtId="0" fontId="33" fillId="0" borderId="0" xfId="19" applyFont="1" applyBorder="1" applyAlignment="1">
      <alignment vertical="center"/>
    </xf>
    <xf numFmtId="0" fontId="36" fillId="0" borderId="14" xfId="3" applyFont="1" applyBorder="1" applyAlignment="1" applyProtection="1">
      <alignment vertical="center"/>
    </xf>
    <xf numFmtId="0" fontId="36" fillId="0" borderId="14" xfId="3" applyBorder="1" applyAlignment="1" applyProtection="1">
      <alignment vertical="center"/>
    </xf>
    <xf numFmtId="177" fontId="8" fillId="0" borderId="1" xfId="4" applyFont="1" applyFill="1" applyBorder="1" applyAlignment="1">
      <alignment horizontal="right" vertical="center"/>
    </xf>
    <xf numFmtId="179" fontId="8" fillId="0" borderId="1" xfId="4" applyNumberFormat="1" applyFont="1" applyFill="1" applyBorder="1" applyAlignment="1">
      <alignment horizontal="right" vertical="center"/>
    </xf>
    <xf numFmtId="179" fontId="7" fillId="0" borderId="1" xfId="4" applyNumberFormat="1" applyFont="1" applyFill="1" applyBorder="1" applyAlignment="1">
      <alignment horizontal="right" vertical="center"/>
    </xf>
    <xf numFmtId="0" fontId="7" fillId="0" borderId="0" xfId="19" applyNumberFormat="1" applyFont="1" applyFill="1" applyBorder="1" applyAlignment="1">
      <alignment vertical="center"/>
    </xf>
    <xf numFmtId="0" fontId="8" fillId="0" borderId="0" xfId="0" applyFont="1" applyFill="1" applyBorder="1" applyAlignment="1"/>
    <xf numFmtId="0" fontId="7" fillId="0" borderId="0" xfId="0" applyFont="1" applyFill="1" applyAlignment="1">
      <alignment horizontal="left"/>
    </xf>
    <xf numFmtId="0" fontId="39" fillId="8" borderId="0" xfId="0" applyFont="1" applyFill="1" applyBorder="1" applyAlignment="1">
      <alignment vertical="center" wrapText="1"/>
    </xf>
    <xf numFmtId="0" fontId="39" fillId="0" borderId="0" xfId="0" applyFont="1" applyFill="1" applyBorder="1" applyAlignment="1">
      <alignment vertical="center" wrapText="1"/>
    </xf>
    <xf numFmtId="180" fontId="40" fillId="0" borderId="0" xfId="0" applyNumberFormat="1" applyFont="1" applyFill="1" applyBorder="1" applyAlignment="1">
      <alignment vertical="center" wrapText="1"/>
    </xf>
    <xf numFmtId="181" fontId="10" fillId="0" borderId="0" xfId="0" applyNumberFormat="1" applyFont="1" applyFill="1" applyBorder="1" applyAlignment="1" applyProtection="1">
      <alignment vertical="center" wrapText="1"/>
      <protection locked="0"/>
    </xf>
    <xf numFmtId="0" fontId="41" fillId="9" borderId="0" xfId="0" applyFont="1" applyFill="1" applyBorder="1" applyAlignment="1">
      <alignment vertical="center" wrapText="1"/>
    </xf>
    <xf numFmtId="180" fontId="42" fillId="9" borderId="0" xfId="0" applyNumberFormat="1" applyFont="1" applyFill="1" applyBorder="1" applyAlignment="1">
      <alignment vertical="center" wrapText="1"/>
    </xf>
    <xf numFmtId="181" fontId="9" fillId="10" borderId="0" xfId="0" applyNumberFormat="1" applyFont="1" applyFill="1" applyBorder="1" applyAlignment="1" applyProtection="1">
      <alignment vertical="center" wrapText="1"/>
      <protection locked="0"/>
    </xf>
    <xf numFmtId="0" fontId="15" fillId="0" borderId="0" xfId="0" applyFont="1" applyFill="1" applyBorder="1" applyAlignment="1">
      <alignment vertical="center" wrapText="1"/>
    </xf>
    <xf numFmtId="180" fontId="10" fillId="0" borderId="0" xfId="0" applyNumberFormat="1" applyFont="1" applyFill="1" applyBorder="1" applyAlignment="1">
      <alignment vertical="center" wrapText="1"/>
    </xf>
    <xf numFmtId="0" fontId="28" fillId="0" borderId="0" xfId="0" applyFont="1" applyAlignment="1">
      <alignment vertical="center" wrapText="1"/>
    </xf>
    <xf numFmtId="186" fontId="28" fillId="0" borderId="0" xfId="0" applyNumberFormat="1" applyFont="1" applyAlignment="1">
      <alignment vertical="center" wrapText="1"/>
    </xf>
    <xf numFmtId="0" fontId="28" fillId="0" borderId="0" xfId="0" applyFont="1" applyBorder="1" applyAlignment="1">
      <alignment vertical="center" wrapText="1"/>
    </xf>
    <xf numFmtId="186" fontId="16" fillId="0" borderId="0" xfId="19" applyNumberFormat="1" applyFont="1" applyAlignment="1">
      <alignment vertical="center" wrapText="1"/>
    </xf>
    <xf numFmtId="0" fontId="16" fillId="0" borderId="0" xfId="0" applyFont="1" applyAlignment="1">
      <alignment vertical="center" wrapText="1"/>
    </xf>
    <xf numFmtId="186" fontId="16" fillId="0" borderId="0" xfId="0" applyNumberFormat="1" applyFont="1" applyAlignment="1">
      <alignment vertical="center" wrapText="1"/>
    </xf>
    <xf numFmtId="0" fontId="16" fillId="0" borderId="0" xfId="0" applyFont="1" applyBorder="1" applyAlignment="1">
      <alignment vertical="center" wrapText="1"/>
    </xf>
    <xf numFmtId="180" fontId="42" fillId="11" borderId="0" xfId="0" applyNumberFormat="1" applyFont="1" applyFill="1" applyBorder="1" applyAlignment="1">
      <alignment vertical="center" wrapText="1"/>
    </xf>
    <xf numFmtId="181" fontId="9" fillId="12" borderId="0" xfId="0" applyNumberFormat="1" applyFont="1" applyFill="1" applyBorder="1" applyAlignment="1" applyProtection="1">
      <alignment vertical="center" wrapText="1"/>
      <protection locked="0"/>
    </xf>
    <xf numFmtId="180" fontId="42" fillId="13" borderId="0" xfId="0" applyNumberFormat="1" applyFont="1" applyFill="1" applyBorder="1" applyAlignment="1">
      <alignment vertical="center" wrapText="1"/>
    </xf>
    <xf numFmtId="181" fontId="9" fillId="14" borderId="0" xfId="0" applyNumberFormat="1" applyFont="1" applyFill="1" applyBorder="1" applyAlignment="1" applyProtection="1">
      <alignment vertical="center" wrapText="1"/>
      <protection locked="0"/>
    </xf>
    <xf numFmtId="0" fontId="5" fillId="0" borderId="15" xfId="19" applyFont="1" applyFill="1" applyBorder="1" applyAlignment="1">
      <alignment horizontal="center" vertical="center" wrapText="1"/>
    </xf>
    <xf numFmtId="179" fontId="7" fillId="6" borderId="16" xfId="4" applyNumberFormat="1" applyFont="1" applyFill="1" applyBorder="1" applyAlignment="1">
      <alignment vertical="center"/>
    </xf>
    <xf numFmtId="177" fontId="7" fillId="6" borderId="16" xfId="4" applyFont="1" applyFill="1" applyBorder="1" applyAlignment="1">
      <alignment vertical="center"/>
    </xf>
    <xf numFmtId="0" fontId="7" fillId="6" borderId="1" xfId="19" applyNumberFormat="1" applyFont="1" applyFill="1" applyBorder="1" applyAlignment="1">
      <alignment horizontal="center" vertical="center"/>
    </xf>
    <xf numFmtId="0" fontId="7" fillId="6" borderId="1" xfId="19" applyNumberFormat="1" applyFont="1" applyFill="1" applyBorder="1" applyAlignment="1">
      <alignment horizontal="left" vertical="center" indent="1"/>
    </xf>
    <xf numFmtId="0" fontId="7" fillId="6" borderId="1" xfId="19" applyNumberFormat="1" applyFont="1" applyFill="1" applyBorder="1" applyAlignment="1">
      <alignment horizontal="right" vertical="center" indent="1"/>
    </xf>
    <xf numFmtId="0" fontId="7" fillId="6" borderId="16" xfId="19" applyNumberFormat="1" applyFont="1" applyFill="1" applyBorder="1" applyAlignment="1">
      <alignment horizontal="right" vertical="center" indent="1"/>
    </xf>
    <xf numFmtId="0" fontId="43" fillId="15" borderId="0" xfId="19" applyNumberFormat="1" applyFont="1" applyFill="1" applyBorder="1" applyAlignment="1">
      <alignment horizontal="center" vertical="center"/>
    </xf>
    <xf numFmtId="0" fontId="43" fillId="16" borderId="0" xfId="19" applyNumberFormat="1" applyFont="1" applyFill="1" applyBorder="1" applyAlignment="1">
      <alignment horizontal="center" vertical="center"/>
    </xf>
    <xf numFmtId="0" fontId="43" fillId="17" borderId="0" xfId="19" applyNumberFormat="1" applyFont="1" applyFill="1" applyBorder="1" applyAlignment="1">
      <alignment horizontal="center" vertical="center"/>
    </xf>
    <xf numFmtId="0" fontId="43" fillId="18" borderId="0" xfId="19" applyNumberFormat="1" applyFont="1" applyFill="1" applyBorder="1" applyAlignment="1">
      <alignment horizontal="center" vertical="center"/>
    </xf>
    <xf numFmtId="0" fontId="43" fillId="19" borderId="0" xfId="19" applyNumberFormat="1" applyFont="1" applyFill="1" applyBorder="1" applyAlignment="1">
      <alignment horizontal="center" vertical="center"/>
    </xf>
    <xf numFmtId="0" fontId="7" fillId="20" borderId="3" xfId="19" applyFont="1" applyFill="1" applyBorder="1" applyAlignment="1">
      <alignment horizontal="center" vertical="center" wrapText="1"/>
    </xf>
    <xf numFmtId="0" fontId="7" fillId="20" borderId="3" xfId="0" applyFont="1" applyFill="1" applyBorder="1" applyAlignment="1">
      <alignment horizontal="center" vertical="center" wrapText="1"/>
    </xf>
    <xf numFmtId="0" fontId="21" fillId="21" borderId="3" xfId="0" applyFont="1" applyFill="1" applyBorder="1" applyAlignment="1">
      <alignment horizontal="left" vertical="center" wrapText="1" indent="1"/>
    </xf>
    <xf numFmtId="0" fontId="21" fillId="22" borderId="3" xfId="0" applyFont="1" applyFill="1" applyBorder="1" applyAlignment="1">
      <alignment horizontal="left" vertical="center" wrapText="1" indent="1"/>
    </xf>
    <xf numFmtId="0" fontId="21" fillId="23" borderId="3" xfId="0" applyFont="1" applyFill="1" applyBorder="1" applyAlignment="1">
      <alignment horizontal="left" vertical="center" wrapText="1" indent="1"/>
    </xf>
    <xf numFmtId="0" fontId="21" fillId="10" borderId="3" xfId="0" applyFont="1" applyFill="1" applyBorder="1" applyAlignment="1">
      <alignment horizontal="left" vertical="center" wrapText="1" indent="1"/>
    </xf>
    <xf numFmtId="0" fontId="21" fillId="24" borderId="3" xfId="0" applyFont="1" applyFill="1" applyBorder="1" applyAlignment="1">
      <alignment horizontal="left" vertical="center" wrapText="1" indent="1"/>
    </xf>
    <xf numFmtId="0" fontId="21" fillId="25" borderId="3" xfId="0" applyFont="1" applyFill="1" applyBorder="1" applyAlignment="1">
      <alignment horizontal="left" vertical="center" wrapText="1" indent="1"/>
    </xf>
    <xf numFmtId="0" fontId="21" fillId="26" borderId="3" xfId="0" applyFont="1" applyFill="1" applyBorder="1" applyAlignment="1">
      <alignment horizontal="left" vertical="center" wrapText="1" indent="1"/>
    </xf>
    <xf numFmtId="0" fontId="21" fillId="27" borderId="3" xfId="0" applyFont="1" applyFill="1" applyBorder="1" applyAlignment="1">
      <alignment horizontal="left" vertical="center" wrapText="1" indent="1"/>
    </xf>
    <xf numFmtId="0" fontId="7" fillId="6" borderId="1" xfId="19" applyNumberFormat="1" applyFont="1" applyFill="1" applyBorder="1" applyAlignment="1">
      <alignment horizontal="left" vertical="center"/>
    </xf>
    <xf numFmtId="179" fontId="8" fillId="0" borderId="0" xfId="0" applyNumberFormat="1" applyFont="1" applyFill="1"/>
    <xf numFmtId="180" fontId="0" fillId="0" borderId="0" xfId="0" applyNumberFormat="1"/>
    <xf numFmtId="177" fontId="0" fillId="0" borderId="0" xfId="0" applyNumberFormat="1"/>
    <xf numFmtId="0" fontId="28" fillId="5" borderId="0" xfId="0" applyFont="1" applyFill="1" applyBorder="1" applyAlignment="1">
      <alignment vertical="center" wrapText="1"/>
    </xf>
    <xf numFmtId="0" fontId="44" fillId="5" borderId="0" xfId="0" applyFont="1" applyFill="1" applyBorder="1" applyAlignment="1">
      <alignment vertical="center" wrapText="1"/>
    </xf>
    <xf numFmtId="0" fontId="44" fillId="28" borderId="0" xfId="0" applyFont="1" applyFill="1" applyBorder="1" applyAlignment="1">
      <alignment vertical="center" wrapText="1"/>
    </xf>
    <xf numFmtId="0" fontId="45" fillId="28" borderId="0" xfId="0" applyFont="1" applyFill="1" applyBorder="1" applyAlignment="1">
      <alignment horizontal="center" vertical="center" wrapText="1"/>
    </xf>
    <xf numFmtId="0" fontId="46" fillId="5" borderId="0" xfId="0" applyFont="1" applyFill="1" applyBorder="1" applyAlignment="1">
      <alignment vertical="center" wrapText="1"/>
    </xf>
    <xf numFmtId="0" fontId="46" fillId="5" borderId="0" xfId="0" applyNumberFormat="1" applyFont="1" applyFill="1" applyBorder="1" applyAlignment="1">
      <alignment horizontal="center" vertical="center" wrapText="1"/>
    </xf>
    <xf numFmtId="0" fontId="47" fillId="5" borderId="0" xfId="0" applyNumberFormat="1" applyFont="1" applyFill="1" applyBorder="1" applyAlignment="1">
      <alignment horizontal="center" vertical="center" wrapText="1"/>
    </xf>
    <xf numFmtId="0" fontId="48" fillId="28" borderId="0" xfId="0" applyFont="1" applyFill="1" applyBorder="1" applyAlignment="1">
      <alignment horizontal="center" vertical="center" wrapText="1"/>
    </xf>
    <xf numFmtId="192" fontId="40" fillId="0" borderId="0" xfId="0" applyNumberFormat="1" applyFont="1" applyFill="1" applyBorder="1" applyAlignment="1">
      <alignment vertical="center" wrapText="1"/>
    </xf>
    <xf numFmtId="0" fontId="41" fillId="9" borderId="0" xfId="0" applyFont="1" applyFill="1" applyBorder="1" applyAlignment="1">
      <alignment vertical="center"/>
    </xf>
    <xf numFmtId="192" fontId="42" fillId="9" borderId="0" xfId="0" applyNumberFormat="1" applyFont="1" applyFill="1" applyBorder="1" applyAlignment="1">
      <alignment vertical="center" wrapText="1"/>
    </xf>
    <xf numFmtId="192" fontId="10" fillId="0" borderId="0" xfId="0" applyNumberFormat="1" applyFont="1" applyFill="1" applyBorder="1" applyAlignment="1">
      <alignment vertical="center" wrapText="1"/>
    </xf>
    <xf numFmtId="0" fontId="17" fillId="29" borderId="0" xfId="0" applyFont="1" applyFill="1" applyBorder="1" applyAlignment="1">
      <alignment vertical="center" wrapText="1"/>
    </xf>
    <xf numFmtId="0" fontId="19" fillId="29" borderId="0" xfId="0" applyFont="1" applyFill="1" applyBorder="1" applyAlignment="1">
      <alignment vertical="center" wrapText="1"/>
    </xf>
    <xf numFmtId="192" fontId="9" fillId="29" borderId="0" xfId="0" applyNumberFormat="1" applyFont="1" applyFill="1" applyBorder="1" applyAlignment="1">
      <alignment vertical="center" wrapText="1"/>
    </xf>
    <xf numFmtId="180" fontId="13" fillId="29" borderId="0" xfId="0" applyNumberFormat="1" applyFont="1" applyFill="1" applyBorder="1" applyAlignment="1">
      <alignment vertical="center" wrapText="1"/>
    </xf>
    <xf numFmtId="181" fontId="9" fillId="29" borderId="0" xfId="0" applyNumberFormat="1" applyFont="1" applyFill="1" applyBorder="1" applyAlignment="1" applyProtection="1">
      <alignment vertical="center" wrapText="1"/>
      <protection locked="0"/>
    </xf>
    <xf numFmtId="186" fontId="28" fillId="5" borderId="0" xfId="0" applyNumberFormat="1" applyFont="1" applyFill="1" applyBorder="1" applyAlignment="1">
      <alignment vertical="center" wrapText="1"/>
    </xf>
    <xf numFmtId="0" fontId="28" fillId="30" borderId="0" xfId="0" applyFont="1" applyFill="1" applyBorder="1" applyAlignment="1">
      <alignment vertical="center" wrapText="1"/>
    </xf>
    <xf numFmtId="0" fontId="44" fillId="30" borderId="0" xfId="0" applyFont="1" applyFill="1" applyBorder="1" applyAlignment="1">
      <alignment vertical="center" wrapText="1"/>
    </xf>
    <xf numFmtId="0" fontId="44" fillId="31" borderId="0" xfId="0" applyFont="1" applyFill="1" applyBorder="1" applyAlignment="1">
      <alignment vertical="center" wrapText="1"/>
    </xf>
    <xf numFmtId="0" fontId="45" fillId="31" borderId="0" xfId="0" applyFont="1" applyFill="1" applyBorder="1" applyAlignment="1">
      <alignment horizontal="center" vertical="center" wrapText="1"/>
    </xf>
    <xf numFmtId="0" fontId="46" fillId="30" borderId="0" xfId="0" applyFont="1" applyFill="1" applyBorder="1" applyAlignment="1">
      <alignment vertical="center" wrapText="1"/>
    </xf>
    <xf numFmtId="0" fontId="46" fillId="30" borderId="0" xfId="0" applyNumberFormat="1" applyFont="1" applyFill="1" applyBorder="1" applyAlignment="1">
      <alignment horizontal="center" vertical="center" wrapText="1"/>
    </xf>
    <xf numFmtId="0" fontId="47" fillId="30" borderId="0" xfId="0" applyNumberFormat="1" applyFont="1" applyFill="1" applyBorder="1" applyAlignment="1">
      <alignment horizontal="center" vertical="center" wrapText="1"/>
    </xf>
    <xf numFmtId="0" fontId="48" fillId="31" borderId="0" xfId="0" applyFont="1" applyFill="1" applyBorder="1" applyAlignment="1">
      <alignment horizontal="center" vertical="center" wrapText="1"/>
    </xf>
    <xf numFmtId="0" fontId="39" fillId="32" borderId="0" xfId="0" applyFont="1" applyFill="1" applyBorder="1" applyAlignment="1">
      <alignment vertical="center" wrapText="1"/>
    </xf>
    <xf numFmtId="0" fontId="41" fillId="33" borderId="0" xfId="0" applyFont="1" applyFill="1" applyBorder="1" applyAlignment="1">
      <alignment vertical="center"/>
    </xf>
    <xf numFmtId="0" fontId="41" fillId="33" borderId="0" xfId="0" applyFont="1" applyFill="1" applyBorder="1" applyAlignment="1">
      <alignment vertical="center" wrapText="1"/>
    </xf>
    <xf numFmtId="192" fontId="42" fillId="33" borderId="0" xfId="0" applyNumberFormat="1" applyFont="1" applyFill="1" applyBorder="1" applyAlignment="1">
      <alignment vertical="center" wrapText="1"/>
    </xf>
    <xf numFmtId="180" fontId="42" fillId="33" borderId="0" xfId="0" applyNumberFormat="1" applyFont="1" applyFill="1" applyBorder="1" applyAlignment="1">
      <alignment vertical="center" wrapText="1"/>
    </xf>
    <xf numFmtId="181" fontId="9" fillId="27" borderId="0" xfId="0" applyNumberFormat="1" applyFont="1" applyFill="1" applyBorder="1" applyAlignment="1" applyProtection="1">
      <alignment vertical="center" wrapText="1"/>
      <protection locked="0"/>
    </xf>
    <xf numFmtId="0" fontId="17" fillId="34" borderId="0" xfId="0" applyFont="1" applyFill="1" applyBorder="1" applyAlignment="1">
      <alignment vertical="center" wrapText="1"/>
    </xf>
    <xf numFmtId="0" fontId="19" fillId="34" borderId="0" xfId="0" applyFont="1" applyFill="1" applyBorder="1" applyAlignment="1">
      <alignment vertical="center" wrapText="1"/>
    </xf>
    <xf numFmtId="192" fontId="9" fillId="34" borderId="0" xfId="0" applyNumberFormat="1" applyFont="1" applyFill="1" applyBorder="1" applyAlignment="1">
      <alignment vertical="center" wrapText="1"/>
    </xf>
    <xf numFmtId="180" fontId="13" fillId="34" borderId="0" xfId="0" applyNumberFormat="1" applyFont="1" applyFill="1" applyBorder="1" applyAlignment="1">
      <alignment vertical="center" wrapText="1"/>
    </xf>
    <xf numFmtId="181" fontId="9" fillId="34" borderId="0" xfId="0" applyNumberFormat="1" applyFont="1" applyFill="1" applyBorder="1" applyAlignment="1" applyProtection="1">
      <alignment vertical="center" wrapText="1"/>
      <protection locked="0"/>
    </xf>
    <xf numFmtId="186" fontId="28" fillId="30" borderId="0" xfId="0" applyNumberFormat="1" applyFont="1" applyFill="1" applyBorder="1" applyAlignment="1">
      <alignment vertical="center" wrapText="1"/>
    </xf>
    <xf numFmtId="0" fontId="28" fillId="35" borderId="0" xfId="0" applyFont="1" applyFill="1" applyBorder="1" applyAlignment="1">
      <alignment vertical="center" wrapText="1"/>
    </xf>
    <xf numFmtId="0" fontId="44" fillId="35" borderId="0" xfId="0" applyFont="1" applyFill="1" applyBorder="1" applyAlignment="1">
      <alignment vertical="center" wrapText="1"/>
    </xf>
    <xf numFmtId="0" fontId="44" fillId="36" borderId="0" xfId="0" applyFont="1" applyFill="1" applyBorder="1" applyAlignment="1">
      <alignment vertical="center" wrapText="1"/>
    </xf>
    <xf numFmtId="0" fontId="45" fillId="36" borderId="0" xfId="0" applyFont="1" applyFill="1" applyBorder="1" applyAlignment="1">
      <alignment horizontal="center" vertical="center" wrapText="1"/>
    </xf>
    <xf numFmtId="0" fontId="46" fillId="35" borderId="0" xfId="0" applyFont="1" applyFill="1" applyBorder="1" applyAlignment="1">
      <alignment vertical="center" wrapText="1"/>
    </xf>
    <xf numFmtId="0" fontId="46" fillId="35" borderId="0" xfId="0" applyNumberFormat="1" applyFont="1" applyFill="1" applyBorder="1" applyAlignment="1">
      <alignment horizontal="center" vertical="center" wrapText="1"/>
    </xf>
    <xf numFmtId="0" fontId="47" fillId="35" borderId="0" xfId="0" applyNumberFormat="1" applyFont="1" applyFill="1" applyBorder="1" applyAlignment="1">
      <alignment horizontal="center" vertical="center" wrapText="1"/>
    </xf>
    <xf numFmtId="0" fontId="48" fillId="36" borderId="0" xfId="0" applyFont="1" applyFill="1" applyBorder="1" applyAlignment="1">
      <alignment horizontal="center" vertical="center" wrapText="1"/>
    </xf>
    <xf numFmtId="0" fontId="39" fillId="37" borderId="0" xfId="0" applyFont="1" applyFill="1" applyBorder="1" applyAlignment="1">
      <alignment vertical="center" wrapText="1"/>
    </xf>
    <xf numFmtId="0" fontId="41" fillId="38" borderId="0" xfId="0" applyFont="1" applyFill="1" applyBorder="1" applyAlignment="1">
      <alignment vertical="center"/>
    </xf>
    <xf numFmtId="0" fontId="41" fillId="38" borderId="0" xfId="0" applyFont="1" applyFill="1" applyBorder="1" applyAlignment="1">
      <alignment vertical="center" wrapText="1"/>
    </xf>
    <xf numFmtId="192" fontId="42" fillId="38" borderId="0" xfId="0" applyNumberFormat="1" applyFont="1" applyFill="1" applyBorder="1" applyAlignment="1">
      <alignment vertical="center" wrapText="1"/>
    </xf>
    <xf numFmtId="180" fontId="42" fillId="38" borderId="0" xfId="0" applyNumberFormat="1" applyFont="1" applyFill="1" applyBorder="1" applyAlignment="1">
      <alignment vertical="center" wrapText="1"/>
    </xf>
    <xf numFmtId="181" fontId="9" fillId="39" borderId="0" xfId="0" applyNumberFormat="1" applyFont="1" applyFill="1" applyBorder="1" applyAlignment="1" applyProtection="1">
      <alignment vertical="center" wrapText="1"/>
      <protection locked="0"/>
    </xf>
    <xf numFmtId="0" fontId="17" fillId="20" borderId="0" xfId="0" applyFont="1" applyFill="1" applyBorder="1" applyAlignment="1">
      <alignment vertical="center" wrapText="1"/>
    </xf>
    <xf numFmtId="0" fontId="19" fillId="20" borderId="0" xfId="0" applyFont="1" applyFill="1" applyBorder="1" applyAlignment="1">
      <alignment vertical="center" wrapText="1"/>
    </xf>
    <xf numFmtId="192" fontId="9" fillId="20" borderId="0" xfId="0" applyNumberFormat="1" applyFont="1" applyFill="1" applyBorder="1" applyAlignment="1">
      <alignment vertical="center" wrapText="1"/>
    </xf>
    <xf numFmtId="180" fontId="13" fillId="20" borderId="0" xfId="0" applyNumberFormat="1" applyFont="1" applyFill="1" applyBorder="1" applyAlignment="1">
      <alignment vertical="center" wrapText="1"/>
    </xf>
    <xf numFmtId="181" fontId="9" fillId="20" borderId="0" xfId="0" applyNumberFormat="1" applyFont="1" applyFill="1" applyBorder="1" applyAlignment="1" applyProtection="1">
      <alignment vertical="center" wrapText="1"/>
      <protection locked="0"/>
    </xf>
    <xf numFmtId="186" fontId="28" fillId="35" borderId="0" xfId="0" applyNumberFormat="1" applyFont="1" applyFill="1" applyBorder="1" applyAlignment="1">
      <alignment vertical="center" wrapText="1"/>
    </xf>
    <xf numFmtId="0" fontId="28" fillId="40" borderId="0" xfId="0" applyFont="1" applyFill="1" applyBorder="1" applyAlignment="1">
      <alignment vertical="center" wrapText="1"/>
    </xf>
    <xf numFmtId="0" fontId="44" fillId="40" borderId="0" xfId="0" applyFont="1" applyFill="1" applyBorder="1" applyAlignment="1">
      <alignment vertical="center" wrapText="1"/>
    </xf>
    <xf numFmtId="0" fontId="44" fillId="41" borderId="0" xfId="0" applyFont="1" applyFill="1" applyBorder="1" applyAlignment="1">
      <alignment vertical="center" wrapText="1"/>
    </xf>
    <xf numFmtId="0" fontId="45" fillId="41" borderId="0" xfId="0" applyFont="1" applyFill="1" applyBorder="1" applyAlignment="1">
      <alignment horizontal="center" vertical="center" wrapText="1"/>
    </xf>
    <xf numFmtId="0" fontId="46" fillId="40" borderId="0" xfId="0" applyFont="1" applyFill="1" applyBorder="1" applyAlignment="1">
      <alignment vertical="center" wrapText="1"/>
    </xf>
    <xf numFmtId="0" fontId="46" fillId="40" borderId="0" xfId="0" applyNumberFormat="1" applyFont="1" applyFill="1" applyBorder="1" applyAlignment="1">
      <alignment horizontal="center" vertical="center" wrapText="1"/>
    </xf>
    <xf numFmtId="0" fontId="47" fillId="40" borderId="0" xfId="0" applyNumberFormat="1" applyFont="1" applyFill="1" applyBorder="1" applyAlignment="1">
      <alignment horizontal="center" vertical="center" wrapText="1"/>
    </xf>
    <xf numFmtId="0" fontId="48" fillId="41" borderId="0" xfId="0" applyFont="1" applyFill="1" applyBorder="1" applyAlignment="1">
      <alignment horizontal="center" vertical="center" wrapText="1"/>
    </xf>
    <xf numFmtId="0" fontId="39" fillId="42" borderId="0" xfId="0" applyFont="1" applyFill="1" applyBorder="1" applyAlignment="1">
      <alignment vertical="center" wrapText="1"/>
    </xf>
    <xf numFmtId="193" fontId="40" fillId="0" borderId="0" xfId="0" applyNumberFormat="1" applyFont="1" applyFill="1" applyBorder="1" applyAlignment="1">
      <alignment vertical="center" wrapText="1"/>
    </xf>
    <xf numFmtId="0" fontId="41" fillId="11" borderId="0" xfId="0" applyFont="1" applyFill="1" applyBorder="1" applyAlignment="1">
      <alignment vertical="center"/>
    </xf>
    <xf numFmtId="0" fontId="41" fillId="11" borderId="0" xfId="0" applyFont="1" applyFill="1" applyBorder="1" applyAlignment="1">
      <alignment vertical="center" wrapText="1"/>
    </xf>
    <xf numFmtId="193" fontId="42" fillId="11" borderId="0" xfId="0" applyNumberFormat="1" applyFont="1" applyFill="1" applyBorder="1" applyAlignment="1">
      <alignment vertical="center" wrapText="1"/>
    </xf>
    <xf numFmtId="193" fontId="10" fillId="0" borderId="0" xfId="0" applyNumberFormat="1" applyFont="1" applyFill="1" applyBorder="1" applyAlignment="1">
      <alignment vertical="center" wrapText="1"/>
    </xf>
    <xf numFmtId="0" fontId="17" fillId="43" borderId="0" xfId="0" applyFont="1" applyFill="1" applyBorder="1" applyAlignment="1">
      <alignment vertical="center" wrapText="1"/>
    </xf>
    <xf numFmtId="0" fontId="19" fillId="43" borderId="0" xfId="0" applyFont="1" applyFill="1" applyBorder="1" applyAlignment="1">
      <alignment vertical="center" wrapText="1"/>
    </xf>
    <xf numFmtId="193" fontId="9" fillId="43" borderId="0" xfId="0" applyNumberFormat="1" applyFont="1" applyFill="1" applyBorder="1" applyAlignment="1">
      <alignment vertical="center" wrapText="1"/>
    </xf>
    <xf numFmtId="180" fontId="13" fillId="43" borderId="0" xfId="0" applyNumberFormat="1" applyFont="1" applyFill="1" applyBorder="1" applyAlignment="1">
      <alignment vertical="center" wrapText="1"/>
    </xf>
    <xf numFmtId="181" fontId="9" fillId="43" borderId="0" xfId="0" applyNumberFormat="1" applyFont="1" applyFill="1" applyBorder="1" applyAlignment="1" applyProtection="1">
      <alignment vertical="center" wrapText="1"/>
      <protection locked="0"/>
    </xf>
    <xf numFmtId="186" fontId="28" fillId="40" borderId="0" xfId="0" applyNumberFormat="1" applyFont="1" applyFill="1" applyBorder="1" applyAlignment="1">
      <alignment vertical="center" wrapText="1"/>
    </xf>
    <xf numFmtId="0" fontId="28" fillId="44" borderId="0" xfId="0" applyFont="1" applyFill="1" applyBorder="1" applyAlignment="1">
      <alignment vertical="center" wrapText="1"/>
    </xf>
    <xf numFmtId="0" fontId="44" fillId="44" borderId="0" xfId="0" applyFont="1" applyFill="1" applyBorder="1" applyAlignment="1">
      <alignment vertical="center" wrapText="1"/>
    </xf>
    <xf numFmtId="0" fontId="44" fillId="45" borderId="0" xfId="0" applyFont="1" applyFill="1" applyBorder="1" applyAlignment="1">
      <alignment vertical="center" wrapText="1"/>
    </xf>
    <xf numFmtId="0" fontId="45" fillId="45" borderId="0" xfId="0" applyFont="1" applyFill="1" applyBorder="1" applyAlignment="1">
      <alignment horizontal="center" vertical="center" wrapText="1"/>
    </xf>
    <xf numFmtId="0" fontId="46" fillId="44" borderId="0" xfId="0" applyFont="1" applyFill="1" applyBorder="1" applyAlignment="1">
      <alignment vertical="center" wrapText="1"/>
    </xf>
    <xf numFmtId="0" fontId="46" fillId="44" borderId="0" xfId="0" applyNumberFormat="1" applyFont="1" applyFill="1" applyBorder="1" applyAlignment="1">
      <alignment horizontal="center" vertical="center" wrapText="1"/>
    </xf>
    <xf numFmtId="0" fontId="47" fillId="44" borderId="0" xfId="0" applyNumberFormat="1" applyFont="1" applyFill="1" applyBorder="1" applyAlignment="1">
      <alignment horizontal="center" vertical="center" wrapText="1"/>
    </xf>
    <xf numFmtId="0" fontId="48" fillId="45" borderId="0" xfId="0" applyFont="1" applyFill="1" applyBorder="1" applyAlignment="1">
      <alignment horizontal="center" vertical="center" wrapText="1"/>
    </xf>
    <xf numFmtId="0" fontId="39" fillId="46" borderId="0" xfId="0" applyFont="1" applyFill="1" applyBorder="1" applyAlignment="1">
      <alignment vertical="center" wrapText="1"/>
    </xf>
    <xf numFmtId="0" fontId="41" fillId="13" borderId="0" xfId="0" applyFont="1" applyFill="1" applyBorder="1" applyAlignment="1">
      <alignment vertical="center"/>
    </xf>
    <xf numFmtId="0" fontId="41" fillId="13" borderId="0" xfId="0" applyFont="1" applyFill="1" applyBorder="1" applyAlignment="1">
      <alignment vertical="center" wrapText="1"/>
    </xf>
    <xf numFmtId="193" fontId="42" fillId="13" borderId="0" xfId="0" applyNumberFormat="1" applyFont="1" applyFill="1" applyBorder="1" applyAlignment="1">
      <alignment vertical="center" wrapText="1"/>
    </xf>
    <xf numFmtId="0" fontId="17" fillId="47" borderId="0" xfId="0" applyFont="1" applyFill="1" applyBorder="1" applyAlignment="1">
      <alignment vertical="center" wrapText="1"/>
    </xf>
    <xf numFmtId="0" fontId="19" fillId="47" borderId="0" xfId="0" applyFont="1" applyFill="1" applyBorder="1" applyAlignment="1">
      <alignment vertical="center" wrapText="1"/>
    </xf>
    <xf numFmtId="193" fontId="9" fillId="47" borderId="0" xfId="0" applyNumberFormat="1" applyFont="1" applyFill="1" applyBorder="1" applyAlignment="1">
      <alignment vertical="center" wrapText="1"/>
    </xf>
    <xf numFmtId="180" fontId="13" fillId="47" borderId="0" xfId="0" applyNumberFormat="1" applyFont="1" applyFill="1" applyBorder="1" applyAlignment="1">
      <alignment vertical="center" wrapText="1"/>
    </xf>
    <xf numFmtId="181" fontId="9" fillId="47" borderId="0" xfId="0" applyNumberFormat="1" applyFont="1" applyFill="1" applyBorder="1" applyAlignment="1" applyProtection="1">
      <alignment vertical="center" wrapText="1"/>
      <protection locked="0"/>
    </xf>
    <xf numFmtId="186" fontId="28" fillId="44" borderId="0" xfId="0" applyNumberFormat="1" applyFont="1" applyFill="1" applyBorder="1" applyAlignment="1">
      <alignment vertical="center" wrapText="1"/>
    </xf>
    <xf numFmtId="0" fontId="15" fillId="10" borderId="0" xfId="0" applyFont="1" applyFill="1" applyBorder="1" applyAlignment="1">
      <alignment vertical="center" wrapText="1"/>
    </xf>
    <xf numFmtId="0" fontId="15" fillId="10" borderId="0" xfId="0" applyFont="1" applyFill="1" applyBorder="1"/>
    <xf numFmtId="0" fontId="37" fillId="5" borderId="0" xfId="0" applyFont="1" applyFill="1" applyBorder="1" applyAlignment="1">
      <alignment vertical="center" wrapText="1"/>
    </xf>
    <xf numFmtId="0" fontId="49" fillId="5" borderId="0" xfId="0" applyFont="1" applyFill="1" applyBorder="1" applyAlignment="1">
      <alignment vertical="center" wrapText="1"/>
    </xf>
    <xf numFmtId="0" fontId="37" fillId="5" borderId="0" xfId="0" applyNumberFormat="1" applyFont="1" applyFill="1" applyBorder="1" applyAlignment="1">
      <alignment horizontal="center" vertical="center" wrapText="1"/>
    </xf>
    <xf numFmtId="0" fontId="37" fillId="28" borderId="0" xfId="0" applyFont="1" applyFill="1" applyBorder="1" applyAlignment="1">
      <alignment vertical="center" wrapText="1"/>
    </xf>
    <xf numFmtId="0" fontId="16" fillId="5" borderId="0" xfId="0" applyFont="1" applyFill="1" applyBorder="1" applyAlignment="1">
      <alignment vertical="center" wrapText="1"/>
    </xf>
    <xf numFmtId="0" fontId="50" fillId="5" borderId="0" xfId="0" applyFont="1" applyFill="1" applyBorder="1"/>
    <xf numFmtId="181" fontId="50" fillId="5" borderId="0" xfId="0" applyNumberFormat="1" applyFont="1" applyFill="1" applyBorder="1" applyAlignment="1" applyProtection="1">
      <alignment vertical="center" wrapText="1"/>
      <protection locked="0"/>
    </xf>
    <xf numFmtId="0" fontId="50" fillId="5" borderId="0" xfId="0" applyFont="1" applyFill="1" applyBorder="1" applyAlignment="1">
      <alignment vertical="center" wrapText="1"/>
    </xf>
    <xf numFmtId="0" fontId="15" fillId="29" borderId="0" xfId="0" applyFont="1" applyFill="1" applyBorder="1" applyAlignment="1">
      <alignment vertical="center" wrapText="1"/>
    </xf>
    <xf numFmtId="0" fontId="17" fillId="10" borderId="0" xfId="0" applyFont="1" applyFill="1" applyBorder="1" applyAlignment="1">
      <alignment vertical="center" wrapText="1"/>
    </xf>
    <xf numFmtId="0" fontId="18" fillId="5" borderId="0" xfId="0" applyFont="1" applyFill="1" applyBorder="1" applyAlignment="1">
      <alignment vertical="center" wrapText="1"/>
    </xf>
    <xf numFmtId="180" fontId="17" fillId="29" borderId="0" xfId="0" applyNumberFormat="1" applyFont="1" applyFill="1" applyBorder="1" applyAlignment="1">
      <alignment vertical="center" wrapText="1"/>
    </xf>
    <xf numFmtId="186" fontId="16" fillId="5" borderId="0" xfId="0" applyNumberFormat="1" applyFont="1" applyFill="1" applyBorder="1" applyAlignment="1">
      <alignment vertical="center" wrapText="1"/>
    </xf>
    <xf numFmtId="181" fontId="10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10" fillId="0" borderId="0" xfId="19" applyFont="1" applyAlignment="1">
      <alignment vertical="center" wrapText="1"/>
    </xf>
    <xf numFmtId="181" fontId="9" fillId="10" borderId="0" xfId="0" applyNumberFormat="1" applyFont="1" applyFill="1" applyBorder="1" applyAlignment="1" applyProtection="1">
      <alignment horizontal="right" vertical="center" wrapText="1"/>
      <protection locked="0"/>
    </xf>
    <xf numFmtId="181" fontId="9" fillId="29" borderId="0" xfId="0" applyNumberFormat="1" applyFont="1" applyFill="1" applyBorder="1" applyAlignment="1" applyProtection="1">
      <alignment horizontal="right" vertical="center" wrapText="1"/>
      <protection locked="0"/>
    </xf>
    <xf numFmtId="0" fontId="15" fillId="14" borderId="0" xfId="0" applyFont="1" applyFill="1" applyBorder="1" applyAlignment="1">
      <alignment vertical="center" wrapText="1"/>
    </xf>
    <xf numFmtId="0" fontId="15" fillId="14" borderId="0" xfId="0" applyFont="1" applyFill="1" applyBorder="1"/>
    <xf numFmtId="0" fontId="37" fillId="44" borderId="0" xfId="0" applyFont="1" applyFill="1" applyBorder="1" applyAlignment="1">
      <alignment vertical="center" wrapText="1"/>
    </xf>
    <xf numFmtId="0" fontId="49" fillId="44" borderId="0" xfId="0" applyFont="1" applyFill="1" applyBorder="1" applyAlignment="1">
      <alignment vertical="center" wrapText="1"/>
    </xf>
    <xf numFmtId="0" fontId="37" fillId="44" borderId="0" xfId="0" applyNumberFormat="1" applyFont="1" applyFill="1" applyBorder="1" applyAlignment="1">
      <alignment horizontal="center" vertical="center" wrapText="1"/>
    </xf>
    <xf numFmtId="0" fontId="37" fillId="45" borderId="0" xfId="0" applyFont="1" applyFill="1" applyBorder="1" applyAlignment="1">
      <alignment vertical="center" wrapText="1"/>
    </xf>
    <xf numFmtId="0" fontId="16" fillId="44" borderId="0" xfId="0" applyFont="1" applyFill="1" applyBorder="1" applyAlignment="1">
      <alignment vertical="center" wrapText="1"/>
    </xf>
    <xf numFmtId="0" fontId="50" fillId="44" borderId="0" xfId="0" applyFont="1" applyFill="1" applyBorder="1"/>
    <xf numFmtId="181" fontId="50" fillId="44" borderId="0" xfId="0" applyNumberFormat="1" applyFont="1" applyFill="1" applyBorder="1" applyAlignment="1" applyProtection="1">
      <alignment vertical="center" wrapText="1"/>
      <protection locked="0"/>
    </xf>
    <xf numFmtId="0" fontId="50" fillId="44" borderId="0" xfId="0" applyFont="1" applyFill="1" applyBorder="1" applyAlignment="1">
      <alignment vertical="center" wrapText="1"/>
    </xf>
    <xf numFmtId="0" fontId="15" fillId="47" borderId="0" xfId="0" applyFont="1" applyFill="1" applyBorder="1" applyAlignment="1">
      <alignment vertical="center" wrapText="1"/>
    </xf>
    <xf numFmtId="177" fontId="10" fillId="0" borderId="0" xfId="7" applyFont="1" applyFill="1" applyBorder="1" applyAlignment="1">
      <alignment vertical="center" wrapText="1"/>
    </xf>
    <xf numFmtId="0" fontId="17" fillId="14" borderId="0" xfId="0" applyFont="1" applyFill="1" applyBorder="1" applyAlignment="1">
      <alignment vertical="center" wrapText="1"/>
    </xf>
    <xf numFmtId="177" fontId="9" fillId="14" borderId="0" xfId="7" applyFont="1" applyFill="1" applyBorder="1" applyAlignment="1">
      <alignment vertical="center" wrapText="1"/>
    </xf>
    <xf numFmtId="0" fontId="18" fillId="44" borderId="0" xfId="0" applyFont="1" applyFill="1" applyBorder="1" applyAlignment="1">
      <alignment vertical="center" wrapText="1"/>
    </xf>
    <xf numFmtId="180" fontId="17" fillId="47" borderId="0" xfId="0" applyNumberFormat="1" applyFont="1" applyFill="1" applyBorder="1" applyAlignment="1">
      <alignment vertical="center" wrapText="1"/>
    </xf>
    <xf numFmtId="177" fontId="9" fillId="47" borderId="0" xfId="7" applyFont="1" applyFill="1" applyBorder="1" applyAlignment="1">
      <alignment vertical="center" wrapText="1"/>
    </xf>
    <xf numFmtId="186" fontId="16" fillId="44" borderId="0" xfId="0" applyNumberFormat="1" applyFont="1" applyFill="1" applyBorder="1" applyAlignment="1">
      <alignment vertical="center" wrapText="1"/>
    </xf>
    <xf numFmtId="179" fontId="10" fillId="0" borderId="0" xfId="7" applyNumberFormat="1" applyFont="1" applyFill="1" applyBorder="1" applyAlignment="1">
      <alignment vertical="center" wrapText="1"/>
    </xf>
    <xf numFmtId="179" fontId="9" fillId="10" borderId="0" xfId="7" applyNumberFormat="1" applyFont="1" applyFill="1" applyBorder="1" applyAlignment="1">
      <alignment vertical="center" wrapText="1"/>
    </xf>
    <xf numFmtId="179" fontId="9" fillId="29" borderId="0" xfId="7" applyNumberFormat="1" applyFont="1" applyFill="1" applyBorder="1" applyAlignment="1">
      <alignment vertical="center" wrapText="1"/>
    </xf>
    <xf numFmtId="0" fontId="15" fillId="27" borderId="0" xfId="0" applyFont="1" applyFill="1" applyBorder="1" applyAlignment="1">
      <alignment vertical="center" wrapText="1"/>
    </xf>
    <xf numFmtId="0" fontId="15" fillId="27" borderId="0" xfId="0" applyFont="1" applyFill="1" applyBorder="1"/>
    <xf numFmtId="0" fontId="37" fillId="30" borderId="0" xfId="0" applyFont="1" applyFill="1" applyBorder="1" applyAlignment="1">
      <alignment vertical="center" wrapText="1"/>
    </xf>
    <xf numFmtId="0" fontId="49" fillId="30" borderId="0" xfId="0" applyFont="1" applyFill="1" applyBorder="1" applyAlignment="1">
      <alignment vertical="center" wrapText="1"/>
    </xf>
    <xf numFmtId="0" fontId="37" fillId="30" borderId="0" xfId="0" applyNumberFormat="1" applyFont="1" applyFill="1" applyBorder="1" applyAlignment="1">
      <alignment horizontal="center" vertical="center" wrapText="1"/>
    </xf>
    <xf numFmtId="0" fontId="37" fillId="31" borderId="0" xfId="0" applyFont="1" applyFill="1" applyBorder="1" applyAlignment="1">
      <alignment vertical="center" wrapText="1"/>
    </xf>
    <xf numFmtId="0" fontId="16" fillId="30" borderId="0" xfId="0" applyFont="1" applyFill="1" applyBorder="1" applyAlignment="1">
      <alignment vertical="center" wrapText="1"/>
    </xf>
    <xf numFmtId="0" fontId="50" fillId="30" borderId="0" xfId="0" applyFont="1" applyFill="1" applyBorder="1"/>
    <xf numFmtId="181" fontId="50" fillId="30" borderId="0" xfId="0" applyNumberFormat="1" applyFont="1" applyFill="1" applyBorder="1" applyAlignment="1" applyProtection="1">
      <alignment vertical="center" wrapText="1"/>
      <protection locked="0"/>
    </xf>
    <xf numFmtId="0" fontId="50" fillId="30" borderId="0" xfId="0" applyFont="1" applyFill="1" applyBorder="1" applyAlignment="1">
      <alignment vertical="center" wrapText="1"/>
    </xf>
    <xf numFmtId="0" fontId="15" fillId="34" borderId="0" xfId="0" applyFont="1" applyFill="1" applyBorder="1" applyAlignment="1">
      <alignment vertical="center" wrapText="1"/>
    </xf>
    <xf numFmtId="0" fontId="17" fillId="27" borderId="0" xfId="0" applyFont="1" applyFill="1" applyBorder="1" applyAlignment="1">
      <alignment vertical="center" wrapText="1"/>
    </xf>
    <xf numFmtId="179" fontId="9" fillId="27" borderId="0" xfId="7" applyNumberFormat="1" applyFont="1" applyFill="1" applyBorder="1" applyAlignment="1">
      <alignment vertical="center" wrapText="1"/>
    </xf>
    <xf numFmtId="0" fontId="18" fillId="30" borderId="0" xfId="0" applyFont="1" applyFill="1" applyBorder="1" applyAlignment="1">
      <alignment vertical="center" wrapText="1"/>
    </xf>
    <xf numFmtId="180" fontId="17" fillId="34" borderId="0" xfId="0" applyNumberFormat="1" applyFont="1" applyFill="1" applyBorder="1" applyAlignment="1">
      <alignment vertical="center" wrapText="1"/>
    </xf>
    <xf numFmtId="179" fontId="9" fillId="34" borderId="0" xfId="7" applyNumberFormat="1" applyFont="1" applyFill="1" applyBorder="1" applyAlignment="1">
      <alignment vertical="center" wrapText="1"/>
    </xf>
    <xf numFmtId="186" fontId="16" fillId="30" borderId="0" xfId="0" applyNumberFormat="1" applyFont="1" applyFill="1" applyBorder="1" applyAlignment="1">
      <alignment vertical="center" wrapText="1"/>
    </xf>
    <xf numFmtId="0" fontId="15" fillId="39" borderId="0" xfId="0" applyFont="1" applyFill="1" applyBorder="1" applyAlignment="1">
      <alignment vertical="center" wrapText="1"/>
    </xf>
    <xf numFmtId="0" fontId="15" fillId="39" borderId="0" xfId="0" applyFont="1" applyFill="1" applyBorder="1"/>
    <xf numFmtId="0" fontId="37" fillId="35" borderId="0" xfId="0" applyFont="1" applyFill="1" applyBorder="1" applyAlignment="1">
      <alignment vertical="center" wrapText="1"/>
    </xf>
    <xf numFmtId="0" fontId="49" fillId="35" borderId="0" xfId="0" applyFont="1" applyFill="1" applyBorder="1" applyAlignment="1">
      <alignment vertical="center" wrapText="1"/>
    </xf>
    <xf numFmtId="0" fontId="37" fillId="35" borderId="0" xfId="0" applyNumberFormat="1" applyFont="1" applyFill="1" applyBorder="1" applyAlignment="1">
      <alignment horizontal="center" vertical="center" wrapText="1"/>
    </xf>
    <xf numFmtId="0" fontId="37" fillId="36" borderId="0" xfId="0" applyFont="1" applyFill="1" applyBorder="1" applyAlignment="1">
      <alignment vertical="center" wrapText="1"/>
    </xf>
    <xf numFmtId="0" fontId="16" fillId="35" borderId="0" xfId="0" applyFont="1" applyFill="1" applyBorder="1" applyAlignment="1">
      <alignment vertical="center" wrapText="1"/>
    </xf>
    <xf numFmtId="0" fontId="50" fillId="35" borderId="0" xfId="0" applyFont="1" applyFill="1" applyBorder="1"/>
    <xf numFmtId="181" fontId="50" fillId="35" borderId="0" xfId="0" applyNumberFormat="1" applyFont="1" applyFill="1" applyBorder="1" applyAlignment="1" applyProtection="1">
      <alignment vertical="center" wrapText="1"/>
      <protection locked="0"/>
    </xf>
    <xf numFmtId="0" fontId="50" fillId="35" borderId="0" xfId="0" applyFont="1" applyFill="1" applyBorder="1" applyAlignment="1">
      <alignment vertical="center" wrapText="1"/>
    </xf>
    <xf numFmtId="0" fontId="15" fillId="20" borderId="0" xfId="0" applyFont="1" applyFill="1" applyBorder="1" applyAlignment="1">
      <alignment vertical="center" wrapText="1"/>
    </xf>
    <xf numFmtId="0" fontId="17" fillId="39" borderId="0" xfId="0" applyFont="1" applyFill="1" applyBorder="1" applyAlignment="1">
      <alignment vertical="center" wrapText="1"/>
    </xf>
    <xf numFmtId="179" fontId="9" fillId="39" borderId="0" xfId="7" applyNumberFormat="1" applyFont="1" applyFill="1" applyBorder="1" applyAlignment="1">
      <alignment vertical="center" wrapText="1"/>
    </xf>
    <xf numFmtId="0" fontId="18" fillId="35" borderId="0" xfId="0" applyFont="1" applyFill="1" applyBorder="1" applyAlignment="1">
      <alignment vertical="center" wrapText="1"/>
    </xf>
    <xf numFmtId="180" fontId="17" fillId="20" borderId="0" xfId="0" applyNumberFormat="1" applyFont="1" applyFill="1" applyBorder="1" applyAlignment="1">
      <alignment vertical="center" wrapText="1"/>
    </xf>
    <xf numFmtId="179" fontId="9" fillId="20" borderId="0" xfId="7" applyNumberFormat="1" applyFont="1" applyFill="1" applyBorder="1" applyAlignment="1">
      <alignment vertical="center" wrapText="1"/>
    </xf>
    <xf numFmtId="186" fontId="16" fillId="35" borderId="0" xfId="0" applyNumberFormat="1" applyFont="1" applyFill="1" applyBorder="1" applyAlignment="1">
      <alignment vertical="center" wrapText="1"/>
    </xf>
    <xf numFmtId="181" fontId="9" fillId="39" borderId="0" xfId="0" applyNumberFormat="1" applyFont="1" applyFill="1" applyBorder="1" applyAlignment="1" applyProtection="1">
      <alignment horizontal="right" vertical="center" wrapText="1"/>
      <protection locked="0"/>
    </xf>
    <xf numFmtId="181" fontId="9" fillId="20" borderId="0" xfId="0" applyNumberFormat="1" applyFont="1" applyFill="1" applyBorder="1" applyAlignment="1" applyProtection="1">
      <alignment horizontal="right" vertical="center" wrapText="1"/>
      <protection locked="0"/>
    </xf>
    <xf numFmtId="181" fontId="9" fillId="27" borderId="0" xfId="0" applyNumberFormat="1" applyFont="1" applyFill="1" applyBorder="1" applyAlignment="1" applyProtection="1">
      <alignment horizontal="right" vertical="center" wrapText="1"/>
      <protection locked="0"/>
    </xf>
    <xf numFmtId="181" fontId="9" fillId="34" borderId="0" xfId="0" applyNumberFormat="1" applyFont="1" applyFill="1" applyBorder="1" applyAlignment="1" applyProtection="1">
      <alignment horizontal="right" vertical="center" wrapText="1"/>
      <protection locked="0"/>
    </xf>
    <xf numFmtId="0" fontId="15" fillId="12" borderId="0" xfId="0" applyFont="1" applyFill="1" applyBorder="1" applyAlignment="1">
      <alignment vertical="center" wrapText="1"/>
    </xf>
    <xf numFmtId="0" fontId="15" fillId="12" borderId="0" xfId="0" applyFont="1" applyFill="1" applyBorder="1"/>
    <xf numFmtId="0" fontId="37" fillId="40" borderId="0" xfId="0" applyFont="1" applyFill="1" applyBorder="1" applyAlignment="1">
      <alignment vertical="center" wrapText="1"/>
    </xf>
    <xf numFmtId="0" fontId="49" fillId="40" borderId="0" xfId="0" applyFont="1" applyFill="1" applyBorder="1" applyAlignment="1">
      <alignment vertical="center" wrapText="1"/>
    </xf>
    <xf numFmtId="0" fontId="37" fillId="40" borderId="0" xfId="0" applyNumberFormat="1" applyFont="1" applyFill="1" applyBorder="1" applyAlignment="1">
      <alignment horizontal="center" vertical="center" wrapText="1"/>
    </xf>
    <xf numFmtId="0" fontId="37" fillId="41" borderId="0" xfId="0" applyFont="1" applyFill="1" applyBorder="1" applyAlignment="1">
      <alignment vertical="center" wrapText="1"/>
    </xf>
    <xf numFmtId="0" fontId="16" fillId="40" borderId="0" xfId="0" applyFont="1" applyFill="1" applyBorder="1" applyAlignment="1">
      <alignment vertical="center" wrapText="1"/>
    </xf>
    <xf numFmtId="0" fontId="50" fillId="40" borderId="0" xfId="0" applyFont="1" applyFill="1" applyBorder="1"/>
    <xf numFmtId="181" fontId="50" fillId="40" borderId="0" xfId="0" applyNumberFormat="1" applyFont="1" applyFill="1" applyBorder="1" applyAlignment="1" applyProtection="1">
      <alignment vertical="center" wrapText="1"/>
      <protection locked="0"/>
    </xf>
    <xf numFmtId="0" fontId="50" fillId="40" borderId="0" xfId="0" applyFont="1" applyFill="1" applyBorder="1" applyAlignment="1">
      <alignment vertical="center" wrapText="1"/>
    </xf>
    <xf numFmtId="0" fontId="15" fillId="43" borderId="0" xfId="0" applyFont="1" applyFill="1" applyBorder="1" applyAlignment="1">
      <alignment vertical="center" wrapText="1"/>
    </xf>
    <xf numFmtId="43" fontId="10" fillId="0" borderId="0" xfId="7" applyNumberFormat="1" applyFont="1" applyFill="1" applyBorder="1" applyAlignment="1">
      <alignment vertical="center" wrapText="1"/>
    </xf>
    <xf numFmtId="0" fontId="17" fillId="12" borderId="0" xfId="0" applyFont="1" applyFill="1" applyBorder="1" applyAlignment="1">
      <alignment vertical="center" wrapText="1"/>
    </xf>
    <xf numFmtId="43" fontId="9" fillId="12" borderId="0" xfId="7" applyNumberFormat="1" applyFont="1" applyFill="1" applyBorder="1" applyAlignment="1">
      <alignment vertical="center" wrapText="1"/>
    </xf>
    <xf numFmtId="0" fontId="18" fillId="40" borderId="0" xfId="0" applyFont="1" applyFill="1" applyBorder="1" applyAlignment="1">
      <alignment vertical="center" wrapText="1"/>
    </xf>
    <xf numFmtId="180" fontId="17" fillId="43" borderId="0" xfId="0" applyNumberFormat="1" applyFont="1" applyFill="1" applyBorder="1" applyAlignment="1">
      <alignment vertical="center" wrapText="1"/>
    </xf>
    <xf numFmtId="43" fontId="9" fillId="43" borderId="0" xfId="7" applyNumberFormat="1" applyFont="1" applyFill="1" applyBorder="1" applyAlignment="1">
      <alignment vertical="center" wrapText="1"/>
    </xf>
    <xf numFmtId="186" fontId="16" fillId="40" borderId="0" xfId="0" applyNumberFormat="1" applyFont="1" applyFill="1" applyBorder="1" applyAlignment="1">
      <alignment vertical="center" wrapText="1"/>
    </xf>
    <xf numFmtId="177" fontId="9" fillId="12" borderId="0" xfId="7" applyFont="1" applyFill="1" applyBorder="1" applyAlignment="1">
      <alignment vertical="center" wrapText="1"/>
    </xf>
    <xf numFmtId="177" fontId="9" fillId="43" borderId="0" xfId="7" applyFont="1" applyFill="1" applyBorder="1" applyAlignment="1">
      <alignment vertical="center" wrapText="1"/>
    </xf>
    <xf numFmtId="181" fontId="9" fillId="12" borderId="0" xfId="0" applyNumberFormat="1" applyFont="1" applyFill="1" applyBorder="1" applyAlignment="1" applyProtection="1">
      <alignment horizontal="right" vertical="center" wrapText="1"/>
      <protection locked="0"/>
    </xf>
    <xf numFmtId="181" fontId="9" fillId="43" borderId="0" xfId="0" applyNumberFormat="1" applyFont="1" applyFill="1" applyBorder="1" applyAlignment="1" applyProtection="1">
      <alignment horizontal="right" vertical="center" wrapText="1"/>
      <protection locked="0"/>
    </xf>
    <xf numFmtId="181" fontId="9" fillId="14" borderId="0" xfId="0" applyNumberFormat="1" applyFont="1" applyFill="1" applyBorder="1" applyAlignment="1" applyProtection="1">
      <alignment horizontal="right" vertical="center" wrapText="1"/>
      <protection locked="0"/>
    </xf>
    <xf numFmtId="181" fontId="9" fillId="47" borderId="0" xfId="0" applyNumberFormat="1" applyFont="1" applyFill="1" applyBorder="1" applyAlignment="1" applyProtection="1">
      <alignment horizontal="right" vertical="center" wrapText="1"/>
      <protection locked="0"/>
    </xf>
    <xf numFmtId="0" fontId="51" fillId="0" borderId="19" xfId="0" applyFont="1" applyFill="1" applyBorder="1" applyAlignment="1">
      <alignment horizontal="left" vertical="center"/>
    </xf>
    <xf numFmtId="49" fontId="52" fillId="0" borderId="19" xfId="0" applyNumberFormat="1" applyFont="1" applyFill="1" applyBorder="1" applyAlignment="1">
      <alignment horizontal="center" vertical="center"/>
    </xf>
    <xf numFmtId="49" fontId="52" fillId="0" borderId="20" xfId="0" applyNumberFormat="1" applyFont="1" applyFill="1" applyBorder="1" applyAlignment="1">
      <alignment horizontal="center" vertical="center"/>
    </xf>
    <xf numFmtId="0" fontId="52" fillId="0" borderId="19" xfId="0" applyFont="1" applyFill="1" applyBorder="1" applyAlignment="1">
      <alignment horizontal="center" vertical="center" wrapText="1"/>
    </xf>
    <xf numFmtId="0" fontId="53" fillId="6" borderId="21" xfId="0" applyFont="1" applyFill="1" applyBorder="1" applyAlignment="1">
      <alignment vertical="center"/>
    </xf>
    <xf numFmtId="0" fontId="54" fillId="6" borderId="21" xfId="0" applyFont="1" applyFill="1" applyBorder="1" applyAlignment="1">
      <alignment vertical="center"/>
    </xf>
    <xf numFmtId="0" fontId="54" fillId="6" borderId="0" xfId="0" applyFont="1" applyFill="1" applyBorder="1" applyAlignment="1">
      <alignment vertical="center"/>
    </xf>
    <xf numFmtId="0" fontId="52" fillId="6" borderId="21" xfId="0" applyFont="1" applyFill="1" applyBorder="1" applyAlignment="1">
      <alignment vertical="center"/>
    </xf>
    <xf numFmtId="177" fontId="54" fillId="6" borderId="21" xfId="0" applyNumberFormat="1" applyFont="1" applyFill="1" applyBorder="1" applyAlignment="1">
      <alignment vertical="center"/>
    </xf>
    <xf numFmtId="177" fontId="54" fillId="6" borderId="0" xfId="0" applyNumberFormat="1" applyFont="1" applyFill="1" applyBorder="1" applyAlignment="1">
      <alignment vertical="center"/>
    </xf>
    <xf numFmtId="186" fontId="52" fillId="6" borderId="21" xfId="5" applyNumberFormat="1" applyFont="1" applyFill="1" applyBorder="1" applyAlignment="1">
      <alignment vertical="center"/>
    </xf>
    <xf numFmtId="0" fontId="53" fillId="6" borderId="22" xfId="0" applyFont="1" applyFill="1" applyBorder="1" applyAlignment="1">
      <alignment vertical="center"/>
    </xf>
    <xf numFmtId="177" fontId="54" fillId="6" borderId="22" xfId="0" applyNumberFormat="1" applyFont="1" applyFill="1" applyBorder="1" applyAlignment="1">
      <alignment vertical="center"/>
    </xf>
    <xf numFmtId="177" fontId="54" fillId="6" borderId="23" xfId="0" applyNumberFormat="1" applyFont="1" applyFill="1" applyBorder="1" applyAlignment="1">
      <alignment vertical="center"/>
    </xf>
    <xf numFmtId="186" fontId="52" fillId="6" borderId="22" xfId="5" applyNumberFormat="1" applyFont="1" applyFill="1" applyBorder="1" applyAlignment="1">
      <alignment vertical="center"/>
    </xf>
    <xf numFmtId="0" fontId="53" fillId="0" borderId="24" xfId="0" applyFont="1" applyBorder="1" applyAlignment="1">
      <alignment vertical="center"/>
    </xf>
    <xf numFmtId="177" fontId="54" fillId="0" borderId="24" xfId="0" applyNumberFormat="1" applyFont="1" applyBorder="1" applyAlignment="1">
      <alignment vertical="center"/>
    </xf>
    <xf numFmtId="177" fontId="54" fillId="0" borderId="25" xfId="0" applyNumberFormat="1" applyFont="1" applyBorder="1" applyAlignment="1">
      <alignment vertical="center"/>
    </xf>
    <xf numFmtId="186" fontId="52" fillId="0" borderId="24" xfId="5" applyNumberFormat="1" applyFont="1" applyBorder="1" applyAlignment="1">
      <alignment vertical="center"/>
    </xf>
    <xf numFmtId="0" fontId="53" fillId="0" borderId="26" xfId="0" applyFont="1" applyBorder="1" applyAlignment="1">
      <alignment vertical="center"/>
    </xf>
    <xf numFmtId="177" fontId="54" fillId="0" borderId="26" xfId="0" applyNumberFormat="1" applyFont="1" applyBorder="1" applyAlignment="1">
      <alignment vertical="center"/>
    </xf>
    <xf numFmtId="177" fontId="54" fillId="0" borderId="27" xfId="0" applyNumberFormat="1" applyFont="1" applyBorder="1" applyAlignment="1">
      <alignment vertical="center"/>
    </xf>
    <xf numFmtId="186" fontId="52" fillId="0" borderId="26" xfId="5" applyNumberFormat="1" applyFont="1" applyBorder="1" applyAlignment="1">
      <alignment vertical="center"/>
    </xf>
    <xf numFmtId="0" fontId="53" fillId="0" borderId="28" xfId="0" applyFont="1" applyBorder="1" applyAlignment="1">
      <alignment vertical="center"/>
    </xf>
    <xf numFmtId="177" fontId="54" fillId="0" borderId="28" xfId="0" applyNumberFormat="1" applyFont="1" applyBorder="1" applyAlignment="1">
      <alignment vertical="center"/>
    </xf>
    <xf numFmtId="177" fontId="54" fillId="0" borderId="29" xfId="0" applyNumberFormat="1" applyFont="1" applyBorder="1" applyAlignment="1">
      <alignment vertical="center"/>
    </xf>
    <xf numFmtId="186" fontId="52" fillId="0" borderId="28" xfId="5" applyNumberFormat="1" applyFont="1" applyBorder="1" applyAlignment="1">
      <alignment vertical="center"/>
    </xf>
    <xf numFmtId="0" fontId="53" fillId="6" borderId="24" xfId="0" applyFont="1" applyFill="1" applyBorder="1" applyAlignment="1">
      <alignment vertical="center"/>
    </xf>
    <xf numFmtId="177" fontId="54" fillId="6" borderId="24" xfId="0" applyNumberFormat="1" applyFont="1" applyFill="1" applyBorder="1" applyAlignment="1">
      <alignment vertical="center"/>
    </xf>
    <xf numFmtId="177" fontId="54" fillId="6" borderId="25" xfId="0" applyNumberFormat="1" applyFont="1" applyFill="1" applyBorder="1" applyAlignment="1">
      <alignment vertical="center"/>
    </xf>
    <xf numFmtId="186" fontId="52" fillId="6" borderId="24" xfId="5" applyNumberFormat="1" applyFont="1" applyFill="1" applyBorder="1" applyAlignment="1">
      <alignment vertical="center"/>
    </xf>
    <xf numFmtId="0" fontId="53" fillId="6" borderId="26" xfId="0" applyFont="1" applyFill="1" applyBorder="1" applyAlignment="1">
      <alignment vertical="center"/>
    </xf>
    <xf numFmtId="177" fontId="54" fillId="6" borderId="26" xfId="0" applyNumberFormat="1" applyFont="1" applyFill="1" applyBorder="1" applyAlignment="1">
      <alignment vertical="center"/>
    </xf>
    <xf numFmtId="177" fontId="54" fillId="6" borderId="27" xfId="0" applyNumberFormat="1" applyFont="1" applyFill="1" applyBorder="1" applyAlignment="1">
      <alignment vertical="center"/>
    </xf>
    <xf numFmtId="186" fontId="52" fillId="6" borderId="26" xfId="5" applyNumberFormat="1" applyFont="1" applyFill="1" applyBorder="1" applyAlignment="1">
      <alignment vertical="center"/>
    </xf>
    <xf numFmtId="0" fontId="53" fillId="6" borderId="28" xfId="0" applyFont="1" applyFill="1" applyBorder="1" applyAlignment="1">
      <alignment vertical="center"/>
    </xf>
    <xf numFmtId="177" fontId="54" fillId="6" borderId="28" xfId="0" applyNumberFormat="1" applyFont="1" applyFill="1" applyBorder="1" applyAlignment="1">
      <alignment vertical="center"/>
    </xf>
    <xf numFmtId="177" fontId="54" fillId="6" borderId="29" xfId="0" applyNumberFormat="1" applyFont="1" applyFill="1" applyBorder="1" applyAlignment="1">
      <alignment vertical="center"/>
    </xf>
    <xf numFmtId="186" fontId="52" fillId="6" borderId="28" xfId="5" applyNumberFormat="1" applyFont="1" applyFill="1" applyBorder="1" applyAlignment="1">
      <alignment vertical="center"/>
    </xf>
    <xf numFmtId="0" fontId="53" fillId="6" borderId="30" xfId="0" applyFont="1" applyFill="1" applyBorder="1" applyAlignment="1">
      <alignment vertical="center"/>
    </xf>
    <xf numFmtId="0" fontId="54" fillId="6" borderId="30" xfId="0" applyFont="1" applyFill="1" applyBorder="1" applyAlignment="1">
      <alignment vertical="center"/>
    </xf>
    <xf numFmtId="0" fontId="54" fillId="6" borderId="31" xfId="0" applyFont="1" applyFill="1" applyBorder="1" applyAlignment="1">
      <alignment vertical="center"/>
    </xf>
    <xf numFmtId="0" fontId="52" fillId="6" borderId="30" xfId="0" applyFont="1" applyFill="1" applyBorder="1" applyAlignment="1">
      <alignment vertical="center"/>
    </xf>
    <xf numFmtId="0" fontId="54" fillId="6" borderId="22" xfId="0" applyFont="1" applyFill="1" applyBorder="1" applyAlignment="1">
      <alignment vertical="center"/>
    </xf>
    <xf numFmtId="0" fontId="54" fillId="6" borderId="23" xfId="0" applyFont="1" applyFill="1" applyBorder="1" applyAlignment="1">
      <alignment vertical="center"/>
    </xf>
    <xf numFmtId="0" fontId="52" fillId="6" borderId="22" xfId="0" applyFont="1" applyFill="1" applyBorder="1" applyAlignment="1">
      <alignment vertical="center"/>
    </xf>
    <xf numFmtId="0" fontId="53" fillId="0" borderId="21" xfId="0" applyFont="1" applyBorder="1" applyAlignment="1">
      <alignment vertical="center"/>
    </xf>
    <xf numFmtId="0" fontId="54" fillId="0" borderId="21" xfId="0" applyFont="1" applyBorder="1" applyAlignment="1">
      <alignment vertical="center"/>
    </xf>
    <xf numFmtId="0" fontId="54" fillId="0" borderId="0" xfId="0" applyFont="1" applyBorder="1" applyAlignment="1">
      <alignment vertical="center"/>
    </xf>
    <xf numFmtId="0" fontId="52" fillId="0" borderId="21" xfId="0" applyFont="1" applyBorder="1" applyAlignment="1">
      <alignment vertical="center"/>
    </xf>
    <xf numFmtId="177" fontId="54" fillId="0" borderId="21" xfId="0" applyNumberFormat="1" applyFont="1" applyBorder="1" applyAlignment="1">
      <alignment vertical="center"/>
    </xf>
    <xf numFmtId="177" fontId="54" fillId="0" borderId="0" xfId="0" applyNumberFormat="1" applyFont="1" applyBorder="1" applyAlignment="1">
      <alignment vertical="center"/>
    </xf>
    <xf numFmtId="186" fontId="52" fillId="0" borderId="21" xfId="5" applyNumberFormat="1" applyFont="1" applyBorder="1" applyAlignment="1">
      <alignment vertical="center"/>
    </xf>
    <xf numFmtId="0" fontId="53" fillId="0" borderId="22" xfId="0" applyFont="1" applyBorder="1" applyAlignment="1">
      <alignment vertical="center"/>
    </xf>
    <xf numFmtId="0" fontId="54" fillId="0" borderId="22" xfId="0" applyFont="1" applyBorder="1" applyAlignment="1">
      <alignment vertical="center"/>
    </xf>
    <xf numFmtId="0" fontId="55" fillId="0" borderId="32" xfId="0" applyFont="1" applyFill="1" applyBorder="1" applyAlignment="1">
      <alignment horizontal="right"/>
    </xf>
    <xf numFmtId="0" fontId="55" fillId="0" borderId="33" xfId="0" applyFont="1" applyFill="1" applyBorder="1" applyAlignment="1">
      <alignment horizontal="left"/>
    </xf>
    <xf numFmtId="0" fontId="56" fillId="21" borderId="34" xfId="0" applyFont="1" applyFill="1" applyBorder="1" applyAlignment="1">
      <alignment horizontal="left" vertical="center"/>
    </xf>
    <xf numFmtId="180" fontId="57" fillId="21" borderId="34" xfId="11" applyNumberFormat="1" applyFont="1" applyFill="1" applyBorder="1" applyAlignment="1">
      <alignment vertical="center"/>
    </xf>
    <xf numFmtId="180" fontId="57" fillId="21" borderId="35" xfId="11" applyNumberFormat="1" applyFont="1" applyFill="1" applyBorder="1" applyAlignment="1">
      <alignment vertical="center"/>
    </xf>
    <xf numFmtId="188" fontId="58" fillId="21" borderId="36" xfId="26" applyNumberFormat="1" applyFont="1" applyFill="1" applyBorder="1" applyAlignment="1">
      <alignment vertical="center"/>
    </xf>
    <xf numFmtId="0" fontId="56" fillId="47" borderId="37" xfId="0" applyFont="1" applyFill="1" applyBorder="1" applyAlignment="1">
      <alignment horizontal="left" vertical="center"/>
    </xf>
    <xf numFmtId="180" fontId="57" fillId="47" borderId="37" xfId="11" applyNumberFormat="1" applyFont="1" applyFill="1" applyBorder="1" applyAlignment="1">
      <alignment vertical="center"/>
    </xf>
    <xf numFmtId="180" fontId="57" fillId="47" borderId="38" xfId="11" applyNumberFormat="1" applyFont="1" applyFill="1" applyBorder="1" applyAlignment="1">
      <alignment vertical="center"/>
    </xf>
    <xf numFmtId="188" fontId="58" fillId="47" borderId="36" xfId="26" applyNumberFormat="1" applyFont="1" applyFill="1" applyBorder="1" applyAlignment="1">
      <alignment vertical="center"/>
    </xf>
    <xf numFmtId="0" fontId="59" fillId="0" borderId="37" xfId="0" applyFont="1" applyBorder="1" applyAlignment="1">
      <alignment horizontal="left" vertical="center"/>
    </xf>
    <xf numFmtId="180" fontId="60" fillId="0" borderId="37" xfId="11" applyNumberFormat="1" applyFont="1" applyBorder="1" applyAlignment="1">
      <alignment vertical="center"/>
    </xf>
    <xf numFmtId="180" fontId="57" fillId="6" borderId="38" xfId="11" applyNumberFormat="1" applyFont="1" applyFill="1" applyBorder="1" applyAlignment="1">
      <alignment vertical="center"/>
    </xf>
    <xf numFmtId="188" fontId="58" fillId="0" borderId="36" xfId="26" applyNumberFormat="1" applyFont="1" applyBorder="1" applyAlignment="1">
      <alignment vertical="center"/>
    </xf>
    <xf numFmtId="0" fontId="56" fillId="48" borderId="37" xfId="0" applyFont="1" applyFill="1" applyBorder="1" applyAlignment="1">
      <alignment horizontal="left" vertical="center"/>
    </xf>
    <xf numFmtId="180" fontId="57" fillId="48" borderId="38" xfId="11" applyNumberFormat="1" applyFont="1" applyFill="1" applyBorder="1" applyAlignment="1">
      <alignment vertical="center"/>
    </xf>
    <xf numFmtId="188" fontId="58" fillId="48" borderId="36" xfId="26" applyNumberFormat="1" applyFont="1" applyFill="1" applyBorder="1" applyAlignment="1">
      <alignment vertical="center"/>
    </xf>
    <xf numFmtId="0" fontId="56" fillId="10" borderId="37" xfId="0" applyFont="1" applyFill="1" applyBorder="1" applyAlignment="1">
      <alignment horizontal="left" vertical="center"/>
    </xf>
    <xf numFmtId="180" fontId="57" fillId="10" borderId="38" xfId="11" applyNumberFormat="1" applyFont="1" applyFill="1" applyBorder="1" applyAlignment="1">
      <alignment vertical="center"/>
    </xf>
    <xf numFmtId="188" fontId="58" fillId="10" borderId="36" xfId="26" applyNumberFormat="1" applyFont="1" applyFill="1" applyBorder="1" applyAlignment="1">
      <alignment vertical="center"/>
    </xf>
    <xf numFmtId="0" fontId="56" fillId="43" borderId="37" xfId="0" applyFont="1" applyFill="1" applyBorder="1" applyAlignment="1">
      <alignment horizontal="left" vertical="center"/>
    </xf>
    <xf numFmtId="180" fontId="57" fillId="43" borderId="38" xfId="11" applyNumberFormat="1" applyFont="1" applyFill="1" applyBorder="1" applyAlignment="1">
      <alignment vertical="center"/>
    </xf>
    <xf numFmtId="188" fontId="58" fillId="43" borderId="36" xfId="26" applyNumberFormat="1" applyFont="1" applyFill="1" applyBorder="1" applyAlignment="1">
      <alignment vertical="center"/>
    </xf>
    <xf numFmtId="0" fontId="56" fillId="25" borderId="37" xfId="0" applyFont="1" applyFill="1" applyBorder="1" applyAlignment="1">
      <alignment horizontal="left" vertical="center"/>
    </xf>
    <xf numFmtId="180" fontId="57" fillId="25" borderId="38" xfId="11" applyNumberFormat="1" applyFont="1" applyFill="1" applyBorder="1" applyAlignment="1">
      <alignment vertical="center"/>
    </xf>
    <xf numFmtId="188" fontId="58" fillId="25" borderId="36" xfId="26" applyNumberFormat="1" applyFont="1" applyFill="1" applyBorder="1" applyAlignment="1">
      <alignment vertical="center"/>
    </xf>
    <xf numFmtId="0" fontId="56" fillId="24" borderId="37" xfId="0" applyFont="1" applyFill="1" applyBorder="1" applyAlignment="1">
      <alignment horizontal="left" vertical="center"/>
    </xf>
    <xf numFmtId="180" fontId="57" fillId="24" borderId="38" xfId="11" applyNumberFormat="1" applyFont="1" applyFill="1" applyBorder="1" applyAlignment="1">
      <alignment vertical="center"/>
    </xf>
    <xf numFmtId="188" fontId="58" fillId="24" borderId="36" xfId="26" applyNumberFormat="1" applyFont="1" applyFill="1" applyBorder="1" applyAlignment="1">
      <alignment vertical="center"/>
    </xf>
    <xf numFmtId="0" fontId="56" fillId="27" borderId="37" xfId="0" applyFont="1" applyFill="1" applyBorder="1" applyAlignment="1">
      <alignment horizontal="left" vertical="center"/>
    </xf>
    <xf numFmtId="180" fontId="57" fillId="27" borderId="37" xfId="11" applyNumberFormat="1" applyFont="1" applyFill="1" applyBorder="1" applyAlignment="1">
      <alignment vertical="center"/>
    </xf>
    <xf numFmtId="180" fontId="57" fillId="27" borderId="38" xfId="11" applyNumberFormat="1" applyFont="1" applyFill="1" applyBorder="1" applyAlignment="1">
      <alignment vertical="center"/>
    </xf>
    <xf numFmtId="188" fontId="58" fillId="27" borderId="36" xfId="26" applyNumberFormat="1" applyFont="1" applyFill="1" applyBorder="1" applyAlignment="1">
      <alignment vertical="center"/>
    </xf>
    <xf numFmtId="0" fontId="56" fillId="6" borderId="37" xfId="0" applyFont="1" applyFill="1" applyBorder="1" applyAlignment="1">
      <alignment horizontal="right" vertical="center"/>
    </xf>
    <xf numFmtId="180" fontId="57" fillId="6" borderId="37" xfId="11" applyNumberFormat="1" applyFont="1" applyFill="1" applyBorder="1" applyAlignment="1">
      <alignment vertical="center"/>
    </xf>
    <xf numFmtId="188" fontId="58" fillId="21" borderId="36" xfId="27" applyNumberFormat="1" applyFont="1" applyFill="1" applyBorder="1" applyAlignment="1">
      <alignment vertical="center"/>
    </xf>
    <xf numFmtId="188" fontId="58" fillId="47" borderId="36" xfId="27" applyNumberFormat="1" applyFont="1" applyFill="1" applyBorder="1" applyAlignment="1">
      <alignment vertical="center"/>
    </xf>
    <xf numFmtId="188" fontId="58" fillId="0" borderId="36" xfId="27" applyNumberFormat="1" applyFont="1" applyBorder="1" applyAlignment="1">
      <alignment vertical="center"/>
    </xf>
    <xf numFmtId="188" fontId="58" fillId="48" borderId="36" xfId="27" applyNumberFormat="1" applyFont="1" applyFill="1" applyBorder="1" applyAlignment="1">
      <alignment vertical="center"/>
    </xf>
    <xf numFmtId="188" fontId="58" fillId="10" borderId="36" xfId="27" applyNumberFormat="1" applyFont="1" applyFill="1" applyBorder="1" applyAlignment="1">
      <alignment vertical="center"/>
    </xf>
    <xf numFmtId="188" fontId="58" fillId="43" borderId="36" xfId="27" applyNumberFormat="1" applyFont="1" applyFill="1" applyBorder="1" applyAlignment="1">
      <alignment vertical="center"/>
    </xf>
    <xf numFmtId="188" fontId="58" fillId="25" borderId="36" xfId="27" applyNumberFormat="1" applyFont="1" applyFill="1" applyBorder="1" applyAlignment="1">
      <alignment vertical="center"/>
    </xf>
    <xf numFmtId="188" fontId="58" fillId="24" borderId="36" xfId="27" applyNumberFormat="1" applyFont="1" applyFill="1" applyBorder="1" applyAlignment="1">
      <alignment vertical="center"/>
    </xf>
    <xf numFmtId="188" fontId="58" fillId="27" borderId="36" xfId="27" applyNumberFormat="1" applyFont="1" applyFill="1" applyBorder="1" applyAlignment="1">
      <alignment vertical="center"/>
    </xf>
    <xf numFmtId="0" fontId="12" fillId="0" borderId="12" xfId="19" applyFont="1" applyFill="1" applyBorder="1" applyAlignment="1">
      <alignment horizontal="left" vertical="center" wrapText="1"/>
    </xf>
    <xf numFmtId="0" fontId="12" fillId="0" borderId="17" xfId="19" applyFont="1" applyFill="1" applyBorder="1" applyAlignment="1">
      <alignment horizontal="left" vertical="center" wrapText="1"/>
    </xf>
    <xf numFmtId="0" fontId="31" fillId="0" borderId="0" xfId="19" applyFont="1" applyBorder="1" applyAlignment="1">
      <alignment horizontal="left" vertical="center" wrapText="1" indent="1"/>
    </xf>
    <xf numFmtId="0" fontId="25" fillId="0" borderId="0" xfId="19" applyFont="1" applyBorder="1" applyAlignment="1">
      <alignment horizontal="left" vertical="center" wrapText="1"/>
    </xf>
    <xf numFmtId="0" fontId="22" fillId="29" borderId="14" xfId="3" applyFont="1" applyFill="1" applyBorder="1" applyAlignment="1" applyProtection="1">
      <alignment horizontal="center" vertical="center"/>
    </xf>
    <xf numFmtId="0" fontId="22" fillId="29" borderId="12" xfId="3" applyFont="1" applyFill="1" applyBorder="1" applyAlignment="1" applyProtection="1">
      <alignment horizontal="center" vertical="center"/>
    </xf>
    <xf numFmtId="0" fontId="22" fillId="29" borderId="17" xfId="3" applyFont="1" applyFill="1" applyBorder="1" applyAlignment="1" applyProtection="1">
      <alignment horizontal="center" vertical="center"/>
    </xf>
    <xf numFmtId="0" fontId="23" fillId="29" borderId="11" xfId="19" applyFont="1" applyFill="1" applyBorder="1" applyAlignment="1">
      <alignment horizontal="center" wrapText="1"/>
    </xf>
    <xf numFmtId="0" fontId="23" fillId="29" borderId="18" xfId="19" applyFont="1" applyFill="1" applyBorder="1" applyAlignment="1">
      <alignment horizontal="center" wrapText="1"/>
    </xf>
    <xf numFmtId="0" fontId="23" fillId="29" borderId="10" xfId="19" applyFont="1" applyFill="1" applyBorder="1" applyAlignment="1">
      <alignment horizontal="center" wrapText="1"/>
    </xf>
    <xf numFmtId="0" fontId="14" fillId="0" borderId="3" xfId="0" applyFont="1" applyFill="1" applyBorder="1" applyAlignment="1">
      <alignment horizontal="center" vertical="center" wrapText="1"/>
    </xf>
    <xf numFmtId="0" fontId="7" fillId="20" borderId="3" xfId="0" applyFont="1" applyFill="1" applyBorder="1" applyAlignment="1">
      <alignment horizontal="center" vertical="center" wrapText="1"/>
    </xf>
    <xf numFmtId="0" fontId="7" fillId="20" borderId="3" xfId="0" applyFont="1" applyFill="1" applyBorder="1" applyAlignment="1">
      <alignment horizontal="center" vertical="center"/>
    </xf>
    <xf numFmtId="0" fontId="7" fillId="21" borderId="3" xfId="0" applyFont="1" applyFill="1" applyBorder="1" applyAlignment="1">
      <alignment horizontal="center" vertical="center" wrapText="1"/>
    </xf>
    <xf numFmtId="0" fontId="7" fillId="21" borderId="3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vertical="center"/>
    </xf>
    <xf numFmtId="0" fontId="7" fillId="22" borderId="3" xfId="0" applyFont="1" applyFill="1" applyBorder="1" applyAlignment="1">
      <alignment horizontal="center" vertical="center" wrapText="1"/>
    </xf>
    <xf numFmtId="0" fontId="7" fillId="22" borderId="3" xfId="0" applyFont="1" applyFill="1" applyBorder="1" applyAlignment="1">
      <alignment horizontal="center" vertical="center"/>
    </xf>
    <xf numFmtId="0" fontId="7" fillId="23" borderId="3" xfId="0" applyFont="1" applyFill="1" applyBorder="1" applyAlignment="1">
      <alignment horizontal="center" vertical="center" wrapText="1"/>
    </xf>
    <xf numFmtId="0" fontId="7" fillId="23" borderId="3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/>
    </xf>
    <xf numFmtId="0" fontId="7" fillId="24" borderId="3" xfId="0" applyFont="1" applyFill="1" applyBorder="1" applyAlignment="1">
      <alignment horizontal="center" vertical="center" wrapText="1"/>
    </xf>
    <xf numFmtId="0" fontId="7" fillId="24" borderId="3" xfId="0" applyFont="1" applyFill="1" applyBorder="1" applyAlignment="1">
      <alignment horizontal="center" vertical="center"/>
    </xf>
    <xf numFmtId="0" fontId="7" fillId="25" borderId="3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/>
    </xf>
    <xf numFmtId="0" fontId="7" fillId="27" borderId="3" xfId="0" applyFont="1" applyFill="1" applyBorder="1" applyAlignment="1">
      <alignment horizontal="center" vertical="center" wrapText="1"/>
    </xf>
    <xf numFmtId="0" fontId="14" fillId="0" borderId="3" xfId="19" applyFont="1" applyFill="1" applyBorder="1" applyAlignment="1">
      <alignment horizontal="center" vertical="center" wrapText="1"/>
    </xf>
    <xf numFmtId="0" fontId="7" fillId="20" borderId="3" xfId="19" applyFont="1" applyFill="1" applyBorder="1" applyAlignment="1">
      <alignment horizontal="center" vertical="center" wrapText="1"/>
    </xf>
    <xf numFmtId="0" fontId="7" fillId="21" borderId="3" xfId="19" applyFont="1" applyFill="1" applyBorder="1" applyAlignment="1">
      <alignment horizontal="center" vertical="center" wrapText="1"/>
    </xf>
    <xf numFmtId="0" fontId="7" fillId="49" borderId="3" xfId="19" applyFont="1" applyFill="1" applyBorder="1" applyAlignment="1">
      <alignment horizontal="center" vertical="center" wrapText="1"/>
    </xf>
    <xf numFmtId="0" fontId="7" fillId="50" borderId="3" xfId="19" applyFont="1" applyFill="1" applyBorder="1" applyAlignment="1">
      <alignment horizontal="center" vertical="center" wrapText="1"/>
    </xf>
    <xf numFmtId="0" fontId="7" fillId="51" borderId="3" xfId="19" applyFont="1" applyFill="1" applyBorder="1" applyAlignment="1">
      <alignment horizontal="center" vertical="center" wrapText="1"/>
    </xf>
    <xf numFmtId="0" fontId="7" fillId="52" borderId="3" xfId="19" applyFont="1" applyFill="1" applyBorder="1" applyAlignment="1">
      <alignment horizontal="center" vertical="center" wrapText="1"/>
    </xf>
    <xf numFmtId="0" fontId="7" fillId="53" borderId="3" xfId="19" applyFont="1" applyFill="1" applyBorder="1" applyAlignment="1">
      <alignment horizontal="center" vertical="center" wrapText="1"/>
    </xf>
    <xf numFmtId="0" fontId="7" fillId="54" borderId="3" xfId="19" applyFont="1" applyFill="1" applyBorder="1" applyAlignment="1">
      <alignment horizontal="center" vertical="center" wrapText="1"/>
    </xf>
    <xf numFmtId="0" fontId="7" fillId="55" borderId="3" xfId="19" applyFont="1" applyFill="1" applyBorder="1" applyAlignment="1">
      <alignment horizontal="center" vertical="center" wrapText="1"/>
    </xf>
    <xf numFmtId="0" fontId="7" fillId="0" borderId="3" xfId="19" applyFont="1" applyFill="1" applyBorder="1" applyAlignment="1">
      <alignment horizontal="center" vertical="center" wrapText="1"/>
    </xf>
    <xf numFmtId="0" fontId="7" fillId="0" borderId="3" xfId="19" applyFont="1" applyFill="1" applyBorder="1" applyAlignment="1">
      <alignment horizontal="center" vertical="center"/>
    </xf>
    <xf numFmtId="0" fontId="39" fillId="8" borderId="0" xfId="0" applyFont="1" applyFill="1" applyBorder="1" applyAlignment="1">
      <alignment horizontal="left" vertical="top" wrapText="1"/>
    </xf>
    <xf numFmtId="0" fontId="61" fillId="3" borderId="3" xfId="1" applyFont="1" applyBorder="1" applyAlignment="1">
      <alignment horizontal="center" vertical="center" wrapText="1"/>
    </xf>
    <xf numFmtId="0" fontId="5" fillId="0" borderId="3" xfId="19" applyFont="1" applyFill="1" applyBorder="1" applyAlignment="1">
      <alignment horizontal="center" vertical="center" wrapText="1"/>
    </xf>
    <xf numFmtId="0" fontId="39" fillId="32" borderId="0" xfId="0" applyFont="1" applyFill="1" applyBorder="1" applyAlignment="1">
      <alignment horizontal="left" vertical="top" wrapText="1"/>
    </xf>
    <xf numFmtId="0" fontId="61" fillId="4" borderId="3" xfId="2" applyFont="1" applyBorder="1" applyAlignment="1">
      <alignment horizontal="center" vertical="center" wrapText="1"/>
    </xf>
    <xf numFmtId="0" fontId="39" fillId="37" borderId="0" xfId="0" applyFont="1" applyFill="1" applyBorder="1" applyAlignment="1">
      <alignment horizontal="left" vertical="top" wrapText="1"/>
    </xf>
    <xf numFmtId="0" fontId="7" fillId="39" borderId="3" xfId="19" applyFont="1" applyFill="1" applyBorder="1" applyAlignment="1">
      <alignment horizontal="center" vertical="center" wrapText="1"/>
    </xf>
    <xf numFmtId="0" fontId="39" fillId="42" borderId="0" xfId="0" applyFont="1" applyFill="1" applyBorder="1" applyAlignment="1">
      <alignment horizontal="left" vertical="top" wrapText="1"/>
    </xf>
    <xf numFmtId="0" fontId="7" fillId="43" borderId="3" xfId="19" applyFont="1" applyFill="1" applyBorder="1" applyAlignment="1">
      <alignment horizontal="center" vertical="center" wrapText="1"/>
    </xf>
    <xf numFmtId="0" fontId="39" fillId="46" borderId="0" xfId="0" applyFont="1" applyFill="1" applyBorder="1" applyAlignment="1">
      <alignment horizontal="left" vertical="top" wrapText="1"/>
    </xf>
    <xf numFmtId="0" fontId="7" fillId="14" borderId="3" xfId="19" applyFont="1" applyFill="1" applyBorder="1" applyAlignment="1">
      <alignment horizontal="center" vertical="center" wrapText="1"/>
    </xf>
    <xf numFmtId="0" fontId="51" fillId="25" borderId="19" xfId="0" applyFont="1" applyFill="1" applyBorder="1" applyAlignment="1">
      <alignment horizontal="left" vertical="center" wrapText="1"/>
    </xf>
    <xf numFmtId="0" fontId="51" fillId="26" borderId="19" xfId="0" applyFont="1" applyFill="1" applyBorder="1" applyAlignment="1">
      <alignment horizontal="left" vertical="center" wrapText="1"/>
    </xf>
    <xf numFmtId="0" fontId="51" fillId="21" borderId="19" xfId="0" applyFont="1" applyFill="1" applyBorder="1" applyAlignment="1">
      <alignment horizontal="left" vertical="center" wrapText="1"/>
    </xf>
    <xf numFmtId="0" fontId="51" fillId="48" borderId="19" xfId="0" applyFont="1" applyFill="1" applyBorder="1" applyAlignment="1">
      <alignment horizontal="left" vertical="center" wrapText="1"/>
    </xf>
    <xf numFmtId="0" fontId="51" fillId="56" borderId="19" xfId="0" applyFont="1" applyFill="1" applyBorder="1" applyAlignment="1">
      <alignment horizontal="left" vertical="center" wrapText="1"/>
    </xf>
    <xf numFmtId="0" fontId="51" fillId="10" borderId="19" xfId="0" applyFont="1" applyFill="1" applyBorder="1" applyAlignment="1">
      <alignment horizontal="left" vertical="center" wrapText="1"/>
    </xf>
    <xf numFmtId="0" fontId="51" fillId="24" borderId="19" xfId="0" applyFont="1" applyFill="1" applyBorder="1" applyAlignment="1">
      <alignment horizontal="left" vertical="center" wrapText="1"/>
    </xf>
    <xf numFmtId="0" fontId="7" fillId="20" borderId="3" xfId="19" applyFont="1" applyFill="1" applyBorder="1" applyAlignment="1">
      <alignment horizontal="center" vertical="center"/>
    </xf>
    <xf numFmtId="0" fontId="11" fillId="0" borderId="11" xfId="19" applyFont="1" applyFill="1" applyBorder="1" applyAlignment="1">
      <alignment horizontal="center" vertical="center" wrapText="1"/>
    </xf>
    <xf numFmtId="0" fontId="11" fillId="0" borderId="18" xfId="19" applyFont="1" applyFill="1" applyBorder="1" applyAlignment="1">
      <alignment horizontal="center" vertical="center" wrapText="1"/>
    </xf>
    <xf numFmtId="0" fontId="11" fillId="0" borderId="10" xfId="19" applyFont="1" applyFill="1" applyBorder="1" applyAlignment="1">
      <alignment horizontal="center" vertical="center" wrapText="1"/>
    </xf>
    <xf numFmtId="0" fontId="56" fillId="0" borderId="42" xfId="0" applyFont="1" applyFill="1" applyBorder="1" applyAlignment="1">
      <alignment horizontal="center" textRotation="180" wrapText="1"/>
    </xf>
    <xf numFmtId="0" fontId="56" fillId="0" borderId="33" xfId="0" applyFont="1" applyFill="1" applyBorder="1" applyAlignment="1">
      <alignment horizontal="center" textRotation="180" wrapText="1"/>
    </xf>
    <xf numFmtId="0" fontId="56" fillId="6" borderId="39" xfId="0" applyFont="1" applyFill="1" applyBorder="1" applyAlignment="1">
      <alignment horizontal="center" textRotation="180" wrapText="1"/>
    </xf>
    <xf numFmtId="0" fontId="56" fillId="6" borderId="40" xfId="0" applyFont="1" applyFill="1" applyBorder="1" applyAlignment="1">
      <alignment horizontal="center" textRotation="180" wrapText="1"/>
    </xf>
    <xf numFmtId="0" fontId="56" fillId="0" borderId="41" xfId="0" applyFont="1" applyFill="1" applyBorder="1" applyAlignment="1">
      <alignment horizontal="center" textRotation="180" wrapText="1"/>
    </xf>
    <xf numFmtId="0" fontId="56" fillId="0" borderId="36" xfId="0" applyFont="1" applyFill="1" applyBorder="1" applyAlignment="1">
      <alignment horizontal="center" textRotation="180" wrapText="1"/>
    </xf>
  </cellXfs>
  <cellStyles count="30">
    <cellStyle name="20% - Accent1" xfId="1" builtinId="30"/>
    <cellStyle name="20% - Accent2" xfId="2" builtinId="34"/>
    <cellStyle name="Comma" xfId="4" builtinId="3"/>
    <cellStyle name="Hyperlink" xfId="3" builtinId="8"/>
    <cellStyle name="Migliaia 10" xfId="5"/>
    <cellStyle name="Migliaia 11" xfId="6"/>
    <cellStyle name="Migliaia 12" xfId="7"/>
    <cellStyle name="Migliaia 2" xfId="8"/>
    <cellStyle name="Migliaia 2 2" xfId="9"/>
    <cellStyle name="Migliaia 3" xfId="10"/>
    <cellStyle name="Migliaia 3 2" xfId="11"/>
    <cellStyle name="Migliaia 3 3" xfId="12"/>
    <cellStyle name="Migliaia 4" xfId="13"/>
    <cellStyle name="Migliaia 5" xfId="14"/>
    <cellStyle name="Migliaia 6" xfId="15"/>
    <cellStyle name="Migliaia 7" xfId="16"/>
    <cellStyle name="Migliaia 8" xfId="17"/>
    <cellStyle name="Migliaia 9" xfId="18"/>
    <cellStyle name="Normal" xfId="0" builtinId="0"/>
    <cellStyle name="Normale 2" xfId="19"/>
    <cellStyle name="Normale 2 2" xfId="20"/>
    <cellStyle name="Normale 2 2 2" xfId="21"/>
    <cellStyle name="Normale 3" xfId="22"/>
    <cellStyle name="Normale 4" xfId="23"/>
    <cellStyle name="Normale 5" xfId="24"/>
    <cellStyle name="Percentuale 2" xfId="25"/>
    <cellStyle name="Percentuale 3" xfId="26"/>
    <cellStyle name="Percentuale 5" xfId="27"/>
    <cellStyle name="Stile 1" xfId="28"/>
    <cellStyle name="Stile 2" xfId="29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80"/>
      <rgbColor rgb="00C0C0C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473076</xdr:colOff>
      <xdr:row>0</xdr:row>
      <xdr:rowOff>76200</xdr:rowOff>
    </xdr:from>
    <xdr:ext cx="8915445" cy="481414"/>
    <xdr:sp macro="" textlink="">
      <xdr:nvSpPr>
        <xdr:cNvPr id="28" name="Rettangolo 27">
          <a:extLst>
            <a:ext uri="{FF2B5EF4-FFF2-40B4-BE49-F238E27FC236}">
              <a16:creationId xmlns:a16="http://schemas.microsoft.com/office/drawing/2014/main" id="{BE1CC7D3-C471-1736-0F62-731D8F8D106D}"/>
            </a:ext>
          </a:extLst>
        </xdr:cNvPr>
        <xdr:cNvSpPr/>
      </xdr:nvSpPr>
      <xdr:spPr>
        <a:xfrm>
          <a:off x="676276" y="76200"/>
          <a:ext cx="8798078" cy="48141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 rtl="0">
            <a:defRPr sz="1000"/>
          </a:pPr>
          <a:r>
            <a:rPr lang="it-IT" sz="2400" b="1" i="0" u="none" strike="noStrike" baseline="0">
              <a:solidFill>
                <a:srgbClr val="000080"/>
              </a:solidFill>
              <a:latin typeface="Dosis"/>
            </a:rPr>
            <a:t>Annuario dello spettacolo 2020 - Indice  delle tavole </a:t>
          </a:r>
        </a:p>
      </xdr:txBody>
    </xdr:sp>
    <xdr:clientData/>
  </xdr:oneCellAnchor>
  <xdr:twoCellAnchor>
    <xdr:from>
      <xdr:col>0</xdr:col>
      <xdr:colOff>101602</xdr:colOff>
      <xdr:row>2</xdr:row>
      <xdr:rowOff>117472</xdr:rowOff>
    </xdr:from>
    <xdr:to>
      <xdr:col>0</xdr:col>
      <xdr:colOff>106364</xdr:colOff>
      <xdr:row>14</xdr:row>
      <xdr:rowOff>190506</xdr:rowOff>
    </xdr:to>
    <xdr:cxnSp macro="">
      <xdr:nvCxnSpPr>
        <xdr:cNvPr id="31" name="Connettore 1 30">
          <a:extLst>
            <a:ext uri="{FF2B5EF4-FFF2-40B4-BE49-F238E27FC236}">
              <a16:creationId xmlns:a16="http://schemas.microsoft.com/office/drawing/2014/main" id="{182F7B66-E185-BA6E-5C1A-EB0C2EB077C0}"/>
            </a:ext>
          </a:extLst>
        </xdr:cNvPr>
        <xdr:cNvCxnSpPr/>
      </xdr:nvCxnSpPr>
      <xdr:spPr bwMode="auto">
        <a:xfrm rot="16200000" flipH="1">
          <a:off x="-1585914" y="2405063"/>
          <a:ext cx="3371855" cy="952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117475</xdr:colOff>
      <xdr:row>2</xdr:row>
      <xdr:rowOff>133350</xdr:rowOff>
    </xdr:from>
    <xdr:to>
      <xdr:col>0</xdr:col>
      <xdr:colOff>294125</xdr:colOff>
      <xdr:row>2</xdr:row>
      <xdr:rowOff>134938</xdr:rowOff>
    </xdr:to>
    <xdr:cxnSp macro="">
      <xdr:nvCxnSpPr>
        <xdr:cNvPr id="33" name="Connettore 1 32">
          <a:extLst>
            <a:ext uri="{FF2B5EF4-FFF2-40B4-BE49-F238E27FC236}">
              <a16:creationId xmlns:a16="http://schemas.microsoft.com/office/drawing/2014/main" id="{59C4BC7D-36E9-CEC0-83BF-67C013294B35}"/>
            </a:ext>
          </a:extLst>
        </xdr:cNvPr>
        <xdr:cNvCxnSpPr/>
      </xdr:nvCxnSpPr>
      <xdr:spPr bwMode="auto">
        <a:xfrm>
          <a:off x="104775" y="609600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101600</xdr:colOff>
      <xdr:row>55</xdr:row>
      <xdr:rowOff>234949</xdr:rowOff>
    </xdr:from>
    <xdr:to>
      <xdr:col>0</xdr:col>
      <xdr:colOff>107950</xdr:colOff>
      <xdr:row>91</xdr:row>
      <xdr:rowOff>238128</xdr:rowOff>
    </xdr:to>
    <xdr:cxnSp macro="">
      <xdr:nvCxnSpPr>
        <xdr:cNvPr id="36" name="Connettore 1 35">
          <a:extLst>
            <a:ext uri="{FF2B5EF4-FFF2-40B4-BE49-F238E27FC236}">
              <a16:creationId xmlns:a16="http://schemas.microsoft.com/office/drawing/2014/main" id="{54FB3BFB-C601-2508-C516-AC2405BF5865}"/>
            </a:ext>
          </a:extLst>
        </xdr:cNvPr>
        <xdr:cNvCxnSpPr/>
      </xdr:nvCxnSpPr>
      <xdr:spPr bwMode="auto">
        <a:xfrm>
          <a:off x="88900" y="21269324"/>
          <a:ext cx="6350" cy="1370647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120650</xdr:colOff>
      <xdr:row>92</xdr:row>
      <xdr:rowOff>0</xdr:rowOff>
    </xdr:from>
    <xdr:to>
      <xdr:col>0</xdr:col>
      <xdr:colOff>121446</xdr:colOff>
      <xdr:row>92</xdr:row>
      <xdr:rowOff>0</xdr:rowOff>
    </xdr:to>
    <xdr:cxnSp macro="">
      <xdr:nvCxnSpPr>
        <xdr:cNvPr id="46" name="Connettore 1 45">
          <a:extLst>
            <a:ext uri="{FF2B5EF4-FFF2-40B4-BE49-F238E27FC236}">
              <a16:creationId xmlns:a16="http://schemas.microsoft.com/office/drawing/2014/main" id="{15163DBD-106D-CBE5-CC88-05C48F9BCA18}"/>
            </a:ext>
          </a:extLst>
        </xdr:cNvPr>
        <xdr:cNvCxnSpPr/>
      </xdr:nvCxnSpPr>
      <xdr:spPr bwMode="auto">
        <a:xfrm rot="5400000">
          <a:off x="-227806" y="29070298"/>
          <a:ext cx="685008" cy="79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117475</xdr:colOff>
      <xdr:row>14</xdr:row>
      <xdr:rowOff>209550</xdr:rowOff>
    </xdr:from>
    <xdr:to>
      <xdr:col>0</xdr:col>
      <xdr:colOff>294125</xdr:colOff>
      <xdr:row>14</xdr:row>
      <xdr:rowOff>211138</xdr:rowOff>
    </xdr:to>
    <xdr:cxnSp macro="">
      <xdr:nvCxnSpPr>
        <xdr:cNvPr id="19" name="Connettore 1 18">
          <a:extLst>
            <a:ext uri="{FF2B5EF4-FFF2-40B4-BE49-F238E27FC236}">
              <a16:creationId xmlns:a16="http://schemas.microsoft.com/office/drawing/2014/main" id="{4BCAA54B-BA59-A6BF-1953-72354F6D6D5A}"/>
            </a:ext>
          </a:extLst>
        </xdr:cNvPr>
        <xdr:cNvCxnSpPr/>
      </xdr:nvCxnSpPr>
      <xdr:spPr bwMode="auto">
        <a:xfrm>
          <a:off x="104775" y="4114800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85724</xdr:colOff>
      <xdr:row>16</xdr:row>
      <xdr:rowOff>142875</xdr:rowOff>
    </xdr:from>
    <xdr:to>
      <xdr:col>0</xdr:col>
      <xdr:colOff>125230</xdr:colOff>
      <xdr:row>53</xdr:row>
      <xdr:rowOff>180975</xdr:rowOff>
    </xdr:to>
    <xdr:cxnSp macro="">
      <xdr:nvCxnSpPr>
        <xdr:cNvPr id="21" name="Connettore 1 20">
          <a:extLst>
            <a:ext uri="{FF2B5EF4-FFF2-40B4-BE49-F238E27FC236}">
              <a16:creationId xmlns:a16="http://schemas.microsoft.com/office/drawing/2014/main" id="{7435708A-CD63-BA4A-E080-48344112BB7E}"/>
            </a:ext>
          </a:extLst>
        </xdr:cNvPr>
        <xdr:cNvCxnSpPr/>
      </xdr:nvCxnSpPr>
      <xdr:spPr bwMode="auto">
        <a:xfrm rot="16200000" flipH="1">
          <a:off x="-5805488" y="10415587"/>
          <a:ext cx="11791950" cy="2857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83818</xdr:colOff>
      <xdr:row>16</xdr:row>
      <xdr:rowOff>152403</xdr:rowOff>
    </xdr:from>
    <xdr:to>
      <xdr:col>0</xdr:col>
      <xdr:colOff>258568</xdr:colOff>
      <xdr:row>16</xdr:row>
      <xdr:rowOff>153991</xdr:rowOff>
    </xdr:to>
    <xdr:cxnSp macro="">
      <xdr:nvCxnSpPr>
        <xdr:cNvPr id="22" name="Connettore 1 21">
          <a:extLst>
            <a:ext uri="{FF2B5EF4-FFF2-40B4-BE49-F238E27FC236}">
              <a16:creationId xmlns:a16="http://schemas.microsoft.com/office/drawing/2014/main" id="{90373B8D-3670-A785-1938-46B27362CEBE}"/>
            </a:ext>
          </a:extLst>
        </xdr:cNvPr>
        <xdr:cNvCxnSpPr/>
      </xdr:nvCxnSpPr>
      <xdr:spPr bwMode="auto">
        <a:xfrm>
          <a:off x="85723" y="4543428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83820</xdr:colOff>
      <xdr:row>53</xdr:row>
      <xdr:rowOff>193675</xdr:rowOff>
    </xdr:from>
    <xdr:to>
      <xdr:col>0</xdr:col>
      <xdr:colOff>258570</xdr:colOff>
      <xdr:row>53</xdr:row>
      <xdr:rowOff>194469</xdr:rowOff>
    </xdr:to>
    <xdr:cxnSp macro="">
      <xdr:nvCxnSpPr>
        <xdr:cNvPr id="34" name="Connettore 1 33">
          <a:extLst>
            <a:ext uri="{FF2B5EF4-FFF2-40B4-BE49-F238E27FC236}">
              <a16:creationId xmlns:a16="http://schemas.microsoft.com/office/drawing/2014/main" id="{B96A7694-4977-C87D-738B-FA5678A86704}"/>
            </a:ext>
          </a:extLst>
        </xdr:cNvPr>
        <xdr:cNvCxnSpPr/>
      </xdr:nvCxnSpPr>
      <xdr:spPr bwMode="auto">
        <a:xfrm>
          <a:off x="85725" y="16344900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101600</xdr:colOff>
      <xdr:row>55</xdr:row>
      <xdr:rowOff>257175</xdr:rowOff>
    </xdr:from>
    <xdr:to>
      <xdr:col>0</xdr:col>
      <xdr:colOff>290558</xdr:colOff>
      <xdr:row>55</xdr:row>
      <xdr:rowOff>258763</xdr:rowOff>
    </xdr:to>
    <xdr:cxnSp macro="">
      <xdr:nvCxnSpPr>
        <xdr:cNvPr id="38" name="Connettore 1 37">
          <a:extLst>
            <a:ext uri="{FF2B5EF4-FFF2-40B4-BE49-F238E27FC236}">
              <a16:creationId xmlns:a16="http://schemas.microsoft.com/office/drawing/2014/main" id="{357321EC-7011-DF71-E180-F58D8F031BC3}"/>
            </a:ext>
          </a:extLst>
        </xdr:cNvPr>
        <xdr:cNvCxnSpPr/>
      </xdr:nvCxnSpPr>
      <xdr:spPr bwMode="auto">
        <a:xfrm>
          <a:off x="95250" y="17011650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101600</xdr:colOff>
      <xdr:row>55</xdr:row>
      <xdr:rowOff>234949</xdr:rowOff>
    </xdr:from>
    <xdr:to>
      <xdr:col>0</xdr:col>
      <xdr:colOff>290558</xdr:colOff>
      <xdr:row>55</xdr:row>
      <xdr:rowOff>236537</xdr:rowOff>
    </xdr:to>
    <xdr:cxnSp macro="">
      <xdr:nvCxnSpPr>
        <xdr:cNvPr id="42" name="Connettore 1 41">
          <a:extLst>
            <a:ext uri="{FF2B5EF4-FFF2-40B4-BE49-F238E27FC236}">
              <a16:creationId xmlns:a16="http://schemas.microsoft.com/office/drawing/2014/main" id="{B2B1DA20-2A59-A5D3-671E-915D26942AE0}"/>
            </a:ext>
          </a:extLst>
        </xdr:cNvPr>
        <xdr:cNvCxnSpPr/>
      </xdr:nvCxnSpPr>
      <xdr:spPr bwMode="auto">
        <a:xfrm>
          <a:off x="95250" y="17002124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82550</xdr:colOff>
      <xdr:row>91</xdr:row>
      <xdr:rowOff>228600</xdr:rowOff>
    </xdr:from>
    <xdr:to>
      <xdr:col>0</xdr:col>
      <xdr:colOff>258011</xdr:colOff>
      <xdr:row>91</xdr:row>
      <xdr:rowOff>230188</xdr:rowOff>
    </xdr:to>
    <xdr:cxnSp macro="">
      <xdr:nvCxnSpPr>
        <xdr:cNvPr id="45" name="Connettore 1 44">
          <a:extLst>
            <a:ext uri="{FF2B5EF4-FFF2-40B4-BE49-F238E27FC236}">
              <a16:creationId xmlns:a16="http://schemas.microsoft.com/office/drawing/2014/main" id="{F51E963D-4CDC-F25F-1C58-D56E1DBA2B12}"/>
            </a:ext>
          </a:extLst>
        </xdr:cNvPr>
        <xdr:cNvCxnSpPr/>
      </xdr:nvCxnSpPr>
      <xdr:spPr bwMode="auto">
        <a:xfrm>
          <a:off x="69850" y="34966275"/>
          <a:ext cx="163419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97</xdr:row>
      <xdr:rowOff>101600</xdr:rowOff>
    </xdr:from>
    <xdr:to>
      <xdr:col>1</xdr:col>
      <xdr:colOff>0</xdr:colOff>
      <xdr:row>100</xdr:row>
      <xdr:rowOff>203200</xdr:rowOff>
    </xdr:to>
    <xdr:grpSp>
      <xdr:nvGrpSpPr>
        <xdr:cNvPr id="1122215" name="Gruppo 1">
          <a:extLst>
            <a:ext uri="{FF2B5EF4-FFF2-40B4-BE49-F238E27FC236}">
              <a16:creationId xmlns:a16="http://schemas.microsoft.com/office/drawing/2014/main" id="{BA03C0BB-6AC5-BA2A-AA6D-B9192B33FBB6}"/>
            </a:ext>
          </a:extLst>
        </xdr:cNvPr>
        <xdr:cNvGrpSpPr>
          <a:grpSpLocks/>
        </xdr:cNvGrpSpPr>
      </xdr:nvGrpSpPr>
      <xdr:grpSpPr bwMode="auto">
        <a:xfrm>
          <a:off x="88900" y="37122100"/>
          <a:ext cx="215900" cy="1244600"/>
          <a:chOff x="76200" y="33157317"/>
          <a:chExt cx="150607" cy="696121"/>
        </a:xfrm>
      </xdr:grpSpPr>
      <xdr:cxnSp macro="">
        <xdr:nvCxnSpPr>
          <xdr:cNvPr id="61" name="Connettore 1 60">
            <a:extLst>
              <a:ext uri="{FF2B5EF4-FFF2-40B4-BE49-F238E27FC236}">
                <a16:creationId xmlns:a16="http://schemas.microsoft.com/office/drawing/2014/main" id="{BD4A03A2-5F44-0A1F-C9D3-949C6A81AFD6}"/>
              </a:ext>
            </a:extLst>
          </xdr:cNvPr>
          <xdr:cNvCxnSpPr/>
        </xdr:nvCxnSpPr>
        <xdr:spPr bwMode="auto">
          <a:xfrm rot="5400000">
            <a:off x="-255898" y="33498274"/>
            <a:ext cx="6819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Connettore 1 61">
            <a:extLst>
              <a:ext uri="{FF2B5EF4-FFF2-40B4-BE49-F238E27FC236}">
                <a16:creationId xmlns:a16="http://schemas.microsoft.com/office/drawing/2014/main" id="{324E52FC-DAC6-ACA3-CBBC-E2A75B85832C}"/>
              </a:ext>
            </a:extLst>
          </xdr:cNvPr>
          <xdr:cNvCxnSpPr/>
        </xdr:nvCxnSpPr>
        <xdr:spPr bwMode="auto">
          <a:xfrm>
            <a:off x="76200" y="33171524"/>
            <a:ext cx="150607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Connettore 1 62">
            <a:extLst>
              <a:ext uri="{FF2B5EF4-FFF2-40B4-BE49-F238E27FC236}">
                <a16:creationId xmlns:a16="http://schemas.microsoft.com/office/drawing/2014/main" id="{A60BEB6B-047A-85DA-EA94-BFD85511C08B}"/>
              </a:ext>
            </a:extLst>
          </xdr:cNvPr>
          <xdr:cNvCxnSpPr/>
        </xdr:nvCxnSpPr>
        <xdr:spPr bwMode="auto">
          <a:xfrm>
            <a:off x="76200" y="33853438"/>
            <a:ext cx="150607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82550</xdr:colOff>
      <xdr:row>101</xdr:row>
      <xdr:rowOff>0</xdr:rowOff>
    </xdr:from>
    <xdr:to>
      <xdr:col>0</xdr:col>
      <xdr:colOff>83346</xdr:colOff>
      <xdr:row>101</xdr:row>
      <xdr:rowOff>0</xdr:rowOff>
    </xdr:to>
    <xdr:cxnSp macro="">
      <xdr:nvCxnSpPr>
        <xdr:cNvPr id="65" name="Connettore 1 64">
          <a:extLst>
            <a:ext uri="{FF2B5EF4-FFF2-40B4-BE49-F238E27FC236}">
              <a16:creationId xmlns:a16="http://schemas.microsoft.com/office/drawing/2014/main" id="{FEB8924B-B945-9176-C9F0-0964344A6BFA}"/>
            </a:ext>
          </a:extLst>
        </xdr:cNvPr>
        <xdr:cNvCxnSpPr/>
      </xdr:nvCxnSpPr>
      <xdr:spPr bwMode="auto">
        <a:xfrm rot="5400000">
          <a:off x="-265906" y="31527748"/>
          <a:ext cx="685008" cy="79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98425</xdr:colOff>
      <xdr:row>93</xdr:row>
      <xdr:rowOff>142875</xdr:rowOff>
    </xdr:from>
    <xdr:to>
      <xdr:col>0</xdr:col>
      <xdr:colOff>275075</xdr:colOff>
      <xdr:row>93</xdr:row>
      <xdr:rowOff>144463</xdr:rowOff>
    </xdr:to>
    <xdr:cxnSp macro="">
      <xdr:nvCxnSpPr>
        <xdr:cNvPr id="23" name="Connettore 1 22">
          <a:extLst>
            <a:ext uri="{FF2B5EF4-FFF2-40B4-BE49-F238E27FC236}">
              <a16:creationId xmlns:a16="http://schemas.microsoft.com/office/drawing/2014/main" id="{C5C51430-706A-F638-3886-935730A3F642}"/>
            </a:ext>
          </a:extLst>
        </xdr:cNvPr>
        <xdr:cNvCxnSpPr/>
      </xdr:nvCxnSpPr>
      <xdr:spPr bwMode="auto">
        <a:xfrm>
          <a:off x="85725" y="16964025"/>
          <a:ext cx="150607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98425</xdr:colOff>
      <xdr:row>93</xdr:row>
      <xdr:rowOff>117475</xdr:rowOff>
    </xdr:from>
    <xdr:to>
      <xdr:col>0</xdr:col>
      <xdr:colOff>98428</xdr:colOff>
      <xdr:row>95</xdr:row>
      <xdr:rowOff>288925</xdr:rowOff>
    </xdr:to>
    <xdr:cxnSp macro="">
      <xdr:nvCxnSpPr>
        <xdr:cNvPr id="25" name="Connettore 1 24">
          <a:extLst>
            <a:ext uri="{FF2B5EF4-FFF2-40B4-BE49-F238E27FC236}">
              <a16:creationId xmlns:a16="http://schemas.microsoft.com/office/drawing/2014/main" id="{1A0012BC-341D-745D-76D1-5BD5F3AFC649}"/>
            </a:ext>
          </a:extLst>
        </xdr:cNvPr>
        <xdr:cNvCxnSpPr/>
      </xdr:nvCxnSpPr>
      <xdr:spPr bwMode="auto">
        <a:xfrm flipH="1">
          <a:off x="85725" y="16944975"/>
          <a:ext cx="3" cy="80010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98425</xdr:colOff>
      <xdr:row>95</xdr:row>
      <xdr:rowOff>266699</xdr:rowOff>
    </xdr:from>
    <xdr:to>
      <xdr:col>0</xdr:col>
      <xdr:colOff>275075</xdr:colOff>
      <xdr:row>95</xdr:row>
      <xdr:rowOff>268287</xdr:rowOff>
    </xdr:to>
    <xdr:cxnSp macro="">
      <xdr:nvCxnSpPr>
        <xdr:cNvPr id="30" name="Connettore 1 29">
          <a:extLst>
            <a:ext uri="{FF2B5EF4-FFF2-40B4-BE49-F238E27FC236}">
              <a16:creationId xmlns:a16="http://schemas.microsoft.com/office/drawing/2014/main" id="{4A74DCFD-6201-5736-830F-9394F31926D6}"/>
            </a:ext>
          </a:extLst>
        </xdr:cNvPr>
        <xdr:cNvCxnSpPr/>
      </xdr:nvCxnSpPr>
      <xdr:spPr bwMode="auto">
        <a:xfrm>
          <a:off x="85725" y="17716499"/>
          <a:ext cx="150607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25702" name="Rectangle 1">
          <a:extLst>
            <a:ext uri="{FF2B5EF4-FFF2-40B4-BE49-F238E27FC236}">
              <a16:creationId xmlns:a16="http://schemas.microsoft.com/office/drawing/2014/main" id="{FD9D2111-6413-CDB6-662E-14E9AE3F1066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57151</xdr:colOff>
      <xdr:row>1</xdr:row>
      <xdr:rowOff>3175</xdr:rowOff>
    </xdr:from>
    <xdr:to>
      <xdr:col>6</xdr:col>
      <xdr:colOff>1</xdr:colOff>
      <xdr:row>1</xdr:row>
      <xdr:rowOff>333375</xdr:rowOff>
    </xdr:to>
    <xdr:sp macro="" textlink="">
      <xdr:nvSpPr>
        <xdr:cNvPr id="3" name="Freccia a destr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63AE2D-F8DF-B853-7CCA-A852877CED29}"/>
            </a:ext>
          </a:extLst>
        </xdr:cNvPr>
        <xdr:cNvSpPr/>
      </xdr:nvSpPr>
      <xdr:spPr bwMode="auto">
        <a:xfrm>
          <a:off x="4781551" y="638175"/>
          <a:ext cx="1041400" cy="33020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25704" name="Rectangle 1025">
          <a:extLst>
            <a:ext uri="{FF2B5EF4-FFF2-40B4-BE49-F238E27FC236}">
              <a16:creationId xmlns:a16="http://schemas.microsoft.com/office/drawing/2014/main" id="{203005F7-37E7-2DFA-A2E6-938E99C70B41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25705" name="Rectangle 1025">
          <a:extLst>
            <a:ext uri="{FF2B5EF4-FFF2-40B4-BE49-F238E27FC236}">
              <a16:creationId xmlns:a16="http://schemas.microsoft.com/office/drawing/2014/main" id="{7CEA06ED-6AFA-6ACB-4101-1F82C06B3668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25706" name="Rectangle 1025">
          <a:extLst>
            <a:ext uri="{FF2B5EF4-FFF2-40B4-BE49-F238E27FC236}">
              <a16:creationId xmlns:a16="http://schemas.microsoft.com/office/drawing/2014/main" id="{765F6B68-6AEA-F201-DD9A-F552B3F8C4DD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20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125707" name="Rectangle 1">
          <a:extLst>
            <a:ext uri="{FF2B5EF4-FFF2-40B4-BE49-F238E27FC236}">
              <a16:creationId xmlns:a16="http://schemas.microsoft.com/office/drawing/2014/main" id="{30C5C451-DAA8-910E-F861-D3FB04D4B4B4}"/>
            </a:ext>
          </a:extLst>
        </xdr:cNvPr>
        <xdr:cNvSpPr>
          <a:spLocks noChangeArrowheads="1"/>
        </xdr:cNvSpPr>
      </xdr:nvSpPr>
      <xdr:spPr bwMode="auto">
        <a:xfrm>
          <a:off x="0" y="58166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20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125708" name="Rectangle 1025">
          <a:extLst>
            <a:ext uri="{FF2B5EF4-FFF2-40B4-BE49-F238E27FC236}">
              <a16:creationId xmlns:a16="http://schemas.microsoft.com/office/drawing/2014/main" id="{1239317C-33CB-EC35-5CEC-9A0F5CA7A15D}"/>
            </a:ext>
          </a:extLst>
        </xdr:cNvPr>
        <xdr:cNvSpPr>
          <a:spLocks noChangeArrowheads="1"/>
        </xdr:cNvSpPr>
      </xdr:nvSpPr>
      <xdr:spPr bwMode="auto">
        <a:xfrm>
          <a:off x="0" y="58166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20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125709" name="Rectangle 1025">
          <a:extLst>
            <a:ext uri="{FF2B5EF4-FFF2-40B4-BE49-F238E27FC236}">
              <a16:creationId xmlns:a16="http://schemas.microsoft.com/office/drawing/2014/main" id="{AB9A22BB-DFEF-28B8-8F68-098C296F9C65}"/>
            </a:ext>
          </a:extLst>
        </xdr:cNvPr>
        <xdr:cNvSpPr>
          <a:spLocks noChangeArrowheads="1"/>
        </xdr:cNvSpPr>
      </xdr:nvSpPr>
      <xdr:spPr bwMode="auto">
        <a:xfrm>
          <a:off x="0" y="58166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20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125710" name="Rectangle 1025">
          <a:extLst>
            <a:ext uri="{FF2B5EF4-FFF2-40B4-BE49-F238E27FC236}">
              <a16:creationId xmlns:a16="http://schemas.microsoft.com/office/drawing/2014/main" id="{D59B7CD8-8B47-D180-1075-99FD59EE6A4D}"/>
            </a:ext>
          </a:extLst>
        </xdr:cNvPr>
        <xdr:cNvSpPr>
          <a:spLocks noChangeArrowheads="1"/>
        </xdr:cNvSpPr>
      </xdr:nvSpPr>
      <xdr:spPr bwMode="auto">
        <a:xfrm>
          <a:off x="0" y="58166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30577" name="Rectangle 1">
          <a:extLst>
            <a:ext uri="{FF2B5EF4-FFF2-40B4-BE49-F238E27FC236}">
              <a16:creationId xmlns:a16="http://schemas.microsoft.com/office/drawing/2014/main" id="{2235677E-DCF5-4D45-C95F-77D8104F6EC5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34926</xdr:colOff>
      <xdr:row>1</xdr:row>
      <xdr:rowOff>3175</xdr:rowOff>
    </xdr:from>
    <xdr:to>
      <xdr:col>6</xdr:col>
      <xdr:colOff>34</xdr:colOff>
      <xdr:row>1</xdr:row>
      <xdr:rowOff>333375</xdr:rowOff>
    </xdr:to>
    <xdr:sp macro="" textlink="">
      <xdr:nvSpPr>
        <xdr:cNvPr id="4" name="Freccia a destr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292DD5-35F5-D3C3-5212-9D9CF769BB98}"/>
            </a:ext>
          </a:extLst>
        </xdr:cNvPr>
        <xdr:cNvSpPr/>
      </xdr:nvSpPr>
      <xdr:spPr bwMode="auto">
        <a:xfrm>
          <a:off x="5181601" y="638175"/>
          <a:ext cx="1060450" cy="33020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30579" name="Rectangle 1025">
          <a:extLst>
            <a:ext uri="{FF2B5EF4-FFF2-40B4-BE49-F238E27FC236}">
              <a16:creationId xmlns:a16="http://schemas.microsoft.com/office/drawing/2014/main" id="{9D8EF52E-B9C3-1BD9-1E1B-A9963684DADA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30580" name="Rectangle 1025">
          <a:extLst>
            <a:ext uri="{FF2B5EF4-FFF2-40B4-BE49-F238E27FC236}">
              <a16:creationId xmlns:a16="http://schemas.microsoft.com/office/drawing/2014/main" id="{EDC82F14-536C-B704-70A3-794BB61FFC51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30581" name="Rectangle 1025">
          <a:extLst>
            <a:ext uri="{FF2B5EF4-FFF2-40B4-BE49-F238E27FC236}">
              <a16:creationId xmlns:a16="http://schemas.microsoft.com/office/drawing/2014/main" id="{2BCEC5E1-7A5D-2CBA-D7E9-0EF6D89882F0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1</xdr:row>
      <xdr:rowOff>47624</xdr:rowOff>
    </xdr:from>
    <xdr:to>
      <xdr:col>6</xdr:col>
      <xdr:colOff>69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F3F97E-7C26-E387-2B61-05F11CF0B6F1}"/>
            </a:ext>
          </a:extLst>
        </xdr:cNvPr>
        <xdr:cNvSpPr/>
      </xdr:nvSpPr>
      <xdr:spPr bwMode="auto">
        <a:xfrm>
          <a:off x="6096000" y="682624"/>
          <a:ext cx="114300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1</xdr:row>
      <xdr:rowOff>47624</xdr:rowOff>
    </xdr:from>
    <xdr:to>
      <xdr:col>5</xdr:col>
      <xdr:colOff>1189163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E36317-48D6-8B43-7225-0D982B74A5A0}"/>
            </a:ext>
          </a:extLst>
        </xdr:cNvPr>
        <xdr:cNvSpPr/>
      </xdr:nvSpPr>
      <xdr:spPr bwMode="auto">
        <a:xfrm>
          <a:off x="6096000" y="682624"/>
          <a:ext cx="114300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47624</xdr:rowOff>
    </xdr:from>
    <xdr:to>
      <xdr:col>6</xdr:col>
      <xdr:colOff>0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24E8DC-DADF-BE72-3732-91CB18C7D25B}"/>
            </a:ext>
          </a:extLst>
        </xdr:cNvPr>
        <xdr:cNvSpPr/>
      </xdr:nvSpPr>
      <xdr:spPr bwMode="auto">
        <a:xfrm>
          <a:off x="6102350" y="682624"/>
          <a:ext cx="113665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47624</xdr:rowOff>
    </xdr:from>
    <xdr:to>
      <xdr:col>6</xdr:col>
      <xdr:colOff>0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E19A14-2C8F-5E64-F567-5A1044E68D0B}"/>
            </a:ext>
          </a:extLst>
        </xdr:cNvPr>
        <xdr:cNvSpPr/>
      </xdr:nvSpPr>
      <xdr:spPr bwMode="auto">
        <a:xfrm>
          <a:off x="6102350" y="682624"/>
          <a:ext cx="113665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</xdr:row>
      <xdr:rowOff>47624</xdr:rowOff>
    </xdr:from>
    <xdr:to>
      <xdr:col>6</xdr:col>
      <xdr:colOff>0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2D48AC-A325-1D79-6C7A-BE6EBA952E6C}"/>
            </a:ext>
          </a:extLst>
        </xdr:cNvPr>
        <xdr:cNvSpPr/>
      </xdr:nvSpPr>
      <xdr:spPr bwMode="auto">
        <a:xfrm>
          <a:off x="6115050" y="682624"/>
          <a:ext cx="112395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1</xdr:row>
      <xdr:rowOff>47624</xdr:rowOff>
    </xdr:from>
    <xdr:to>
      <xdr:col>6</xdr:col>
      <xdr:colOff>152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022CC-0889-9BEB-3EF8-26463DB9D013}"/>
            </a:ext>
          </a:extLst>
        </xdr:cNvPr>
        <xdr:cNvSpPr/>
      </xdr:nvSpPr>
      <xdr:spPr bwMode="auto">
        <a:xfrm>
          <a:off x="6146800" y="682624"/>
          <a:ext cx="109220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</xdr:row>
      <xdr:rowOff>47624</xdr:rowOff>
    </xdr:from>
    <xdr:to>
      <xdr:col>6</xdr:col>
      <xdr:colOff>0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FA7AFE-9205-E896-BEF8-FAE099EC79CA}"/>
            </a:ext>
          </a:extLst>
        </xdr:cNvPr>
        <xdr:cNvSpPr/>
      </xdr:nvSpPr>
      <xdr:spPr bwMode="auto">
        <a:xfrm>
          <a:off x="6115050" y="682624"/>
          <a:ext cx="112395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1</xdr:row>
      <xdr:rowOff>47624</xdr:rowOff>
    </xdr:from>
    <xdr:to>
      <xdr:col>6</xdr:col>
      <xdr:colOff>71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39BBB-B696-C314-0534-F24DC8BAA215}"/>
            </a:ext>
          </a:extLst>
        </xdr:cNvPr>
        <xdr:cNvSpPr/>
      </xdr:nvSpPr>
      <xdr:spPr bwMode="auto">
        <a:xfrm>
          <a:off x="6134100" y="682624"/>
          <a:ext cx="110490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82551</xdr:colOff>
      <xdr:row>1</xdr:row>
      <xdr:rowOff>81281</xdr:rowOff>
    </xdr:from>
    <xdr:to>
      <xdr:col>6</xdr:col>
      <xdr:colOff>153</xdr:colOff>
      <xdr:row>1</xdr:row>
      <xdr:rowOff>609906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1F46FC-143A-B483-3BEA-3CA40D630239}"/>
            </a:ext>
          </a:extLst>
        </xdr:cNvPr>
        <xdr:cNvSpPr/>
      </xdr:nvSpPr>
      <xdr:spPr bwMode="auto">
        <a:xfrm>
          <a:off x="7943851" y="728981"/>
          <a:ext cx="1181100" cy="515732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47624</xdr:rowOff>
    </xdr:from>
    <xdr:to>
      <xdr:col>6</xdr:col>
      <xdr:colOff>0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441770-73A2-30C6-2B25-0D6321FB893D}"/>
            </a:ext>
          </a:extLst>
        </xdr:cNvPr>
        <xdr:cNvSpPr/>
      </xdr:nvSpPr>
      <xdr:spPr bwMode="auto">
        <a:xfrm>
          <a:off x="6121400" y="682624"/>
          <a:ext cx="111760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1</xdr:row>
      <xdr:rowOff>47624</xdr:rowOff>
    </xdr:from>
    <xdr:to>
      <xdr:col>6</xdr:col>
      <xdr:colOff>69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ABC75C-2F49-C52C-6CB3-90BB8D84400F}"/>
            </a:ext>
          </a:extLst>
        </xdr:cNvPr>
        <xdr:cNvSpPr/>
      </xdr:nvSpPr>
      <xdr:spPr bwMode="auto">
        <a:xfrm>
          <a:off x="6096000" y="682624"/>
          <a:ext cx="114300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1</xdr:row>
      <xdr:rowOff>47624</xdr:rowOff>
    </xdr:from>
    <xdr:to>
      <xdr:col>6</xdr:col>
      <xdr:colOff>71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32C6D0-2EDC-6AF2-130C-ACB4FB761D4F}"/>
            </a:ext>
          </a:extLst>
        </xdr:cNvPr>
        <xdr:cNvSpPr/>
      </xdr:nvSpPr>
      <xdr:spPr bwMode="auto">
        <a:xfrm>
          <a:off x="6134100" y="682624"/>
          <a:ext cx="110490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47624</xdr:rowOff>
    </xdr:from>
    <xdr:to>
      <xdr:col>6</xdr:col>
      <xdr:colOff>0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D4DEE7-266F-F28F-8C40-53D75163AC48}"/>
            </a:ext>
          </a:extLst>
        </xdr:cNvPr>
        <xdr:cNvSpPr/>
      </xdr:nvSpPr>
      <xdr:spPr bwMode="auto">
        <a:xfrm>
          <a:off x="6102350" y="682624"/>
          <a:ext cx="113665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47624</xdr:rowOff>
    </xdr:from>
    <xdr:to>
      <xdr:col>6</xdr:col>
      <xdr:colOff>0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572028-FB1F-7FC9-9AD8-07D4996F908E}"/>
            </a:ext>
          </a:extLst>
        </xdr:cNvPr>
        <xdr:cNvSpPr/>
      </xdr:nvSpPr>
      <xdr:spPr bwMode="auto">
        <a:xfrm>
          <a:off x="6102350" y="682624"/>
          <a:ext cx="113665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1</xdr:row>
      <xdr:rowOff>47624</xdr:rowOff>
    </xdr:from>
    <xdr:to>
      <xdr:col>6</xdr:col>
      <xdr:colOff>33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D06B2-306D-3CBA-A608-07D5A79E6DF9}"/>
            </a:ext>
          </a:extLst>
        </xdr:cNvPr>
        <xdr:cNvSpPr/>
      </xdr:nvSpPr>
      <xdr:spPr bwMode="auto">
        <a:xfrm>
          <a:off x="6108700" y="682624"/>
          <a:ext cx="113030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</xdr:row>
      <xdr:rowOff>47624</xdr:rowOff>
    </xdr:from>
    <xdr:to>
      <xdr:col>6</xdr:col>
      <xdr:colOff>0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FED1DA-EB45-E197-5C8E-A6DC187AD9D8}"/>
            </a:ext>
          </a:extLst>
        </xdr:cNvPr>
        <xdr:cNvSpPr/>
      </xdr:nvSpPr>
      <xdr:spPr bwMode="auto">
        <a:xfrm>
          <a:off x="6115050" y="682624"/>
          <a:ext cx="112395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</xdr:row>
      <xdr:rowOff>47624</xdr:rowOff>
    </xdr:from>
    <xdr:to>
      <xdr:col>6</xdr:col>
      <xdr:colOff>0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739CCD-F8D2-D3C2-11D3-F3E106663D97}"/>
            </a:ext>
          </a:extLst>
        </xdr:cNvPr>
        <xdr:cNvSpPr/>
      </xdr:nvSpPr>
      <xdr:spPr bwMode="auto">
        <a:xfrm>
          <a:off x="6115050" y="682624"/>
          <a:ext cx="112395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1</xdr:row>
      <xdr:rowOff>47624</xdr:rowOff>
    </xdr:from>
    <xdr:to>
      <xdr:col>6</xdr:col>
      <xdr:colOff>152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1BCD9-5ADF-D431-F01F-F37C29BE2E61}"/>
            </a:ext>
          </a:extLst>
        </xdr:cNvPr>
        <xdr:cNvSpPr/>
      </xdr:nvSpPr>
      <xdr:spPr bwMode="auto">
        <a:xfrm>
          <a:off x="6146800" y="682624"/>
          <a:ext cx="109220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</xdr:row>
      <xdr:rowOff>47624</xdr:rowOff>
    </xdr:from>
    <xdr:to>
      <xdr:col>6</xdr:col>
      <xdr:colOff>0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EEC1DE-603C-ECBF-5036-82F739A52520}"/>
            </a:ext>
          </a:extLst>
        </xdr:cNvPr>
        <xdr:cNvSpPr/>
      </xdr:nvSpPr>
      <xdr:spPr bwMode="auto">
        <a:xfrm>
          <a:off x="6115050" y="682624"/>
          <a:ext cx="112395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28541" name="Rectangle 7">
          <a:extLst>
            <a:ext uri="{FF2B5EF4-FFF2-40B4-BE49-F238E27FC236}">
              <a16:creationId xmlns:a16="http://schemas.microsoft.com/office/drawing/2014/main" id="{0D48B880-E596-A2DE-4F97-1B4165C001BA}"/>
            </a:ext>
          </a:extLst>
        </xdr:cNvPr>
        <xdr:cNvSpPr>
          <a:spLocks noChangeArrowheads="1"/>
        </xdr:cNvSpPr>
      </xdr:nvSpPr>
      <xdr:spPr bwMode="auto">
        <a:xfrm>
          <a:off x="0" y="1016000"/>
          <a:ext cx="6832600" cy="37338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276226</xdr:colOff>
      <xdr:row>1</xdr:row>
      <xdr:rowOff>19050</xdr:rowOff>
    </xdr:from>
    <xdr:to>
      <xdr:col>5</xdr:col>
      <xdr:colOff>1085123</xdr:colOff>
      <xdr:row>1</xdr:row>
      <xdr:rowOff>355854</xdr:rowOff>
    </xdr:to>
    <xdr:sp macro="" textlink="">
      <xdr:nvSpPr>
        <xdr:cNvPr id="3" name="Freccia a destr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BD0B58-8E03-AB61-A3AC-C939E4C5F916}"/>
            </a:ext>
          </a:extLst>
        </xdr:cNvPr>
        <xdr:cNvSpPr/>
      </xdr:nvSpPr>
      <xdr:spPr bwMode="auto">
        <a:xfrm>
          <a:off x="5467351" y="654050"/>
          <a:ext cx="1003300" cy="32385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2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1128543" name="Rectangle 1025">
          <a:extLst>
            <a:ext uri="{FF2B5EF4-FFF2-40B4-BE49-F238E27FC236}">
              <a16:creationId xmlns:a16="http://schemas.microsoft.com/office/drawing/2014/main" id="{FEF176DC-C607-5A10-39C4-74AEA7F0CD69}"/>
            </a:ext>
          </a:extLst>
        </xdr:cNvPr>
        <xdr:cNvSpPr>
          <a:spLocks noChangeArrowheads="1"/>
        </xdr:cNvSpPr>
      </xdr:nvSpPr>
      <xdr:spPr bwMode="auto">
        <a:xfrm>
          <a:off x="0" y="1016000"/>
          <a:ext cx="6832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1128544" name="Rectangle 1025">
          <a:extLst>
            <a:ext uri="{FF2B5EF4-FFF2-40B4-BE49-F238E27FC236}">
              <a16:creationId xmlns:a16="http://schemas.microsoft.com/office/drawing/2014/main" id="{F7B69E78-65AD-0DF5-DD2B-ABEC474BF5B1}"/>
            </a:ext>
          </a:extLst>
        </xdr:cNvPr>
        <xdr:cNvSpPr>
          <a:spLocks noChangeArrowheads="1"/>
        </xdr:cNvSpPr>
      </xdr:nvSpPr>
      <xdr:spPr bwMode="auto">
        <a:xfrm>
          <a:off x="0" y="1016000"/>
          <a:ext cx="6832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5</xdr:col>
      <xdr:colOff>1187093</xdr:colOff>
      <xdr:row>1</xdr:row>
      <xdr:rowOff>409576</xdr:rowOff>
    </xdr:to>
    <xdr:sp macro="" textlink="">
      <xdr:nvSpPr>
        <xdr:cNvPr id="9" name="Freccia a destra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C60B8E-76E3-F178-07A4-36B8B15AFFF7}"/>
            </a:ext>
          </a:extLst>
        </xdr:cNvPr>
        <xdr:cNvSpPr/>
      </xdr:nvSpPr>
      <xdr:spPr bwMode="auto">
        <a:xfrm>
          <a:off x="6064250" y="635000"/>
          <a:ext cx="1123950" cy="409576"/>
        </a:xfrm>
        <a:prstGeom prst="rightArrow">
          <a:avLst/>
        </a:prstGeom>
        <a:gradFill rotWithShape="1">
          <a:gsLst>
            <a:gs pos="0">
              <a:srgbClr val="4F81BD">
                <a:tint val="50000"/>
                <a:satMod val="300000"/>
              </a:srgbClr>
            </a:gs>
            <a:gs pos="35000">
              <a:srgbClr val="4F81BD">
                <a:tint val="37000"/>
                <a:satMod val="300000"/>
              </a:srgbClr>
            </a:gs>
            <a:gs pos="100000">
              <a:srgbClr val="4F81BD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F81BD">
              <a:shade val="95000"/>
              <a:satMod val="105000"/>
            </a:srgbClr>
          </a:solidFill>
          <a:prstDash val="solid"/>
          <a:headEnd type="none" w="med" len="med"/>
          <a:tailEnd type="none" w="med" len="me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wrap="square" lIns="18288" tIns="0" rIns="0" bIns="0" rtlCol="0" anchor="ctr" upright="1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INDICE</a:t>
          </a:r>
        </a:p>
      </xdr:txBody>
    </xdr:sp>
    <xdr:clientData fPrint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47624</xdr:rowOff>
    </xdr:from>
    <xdr:to>
      <xdr:col>6</xdr:col>
      <xdr:colOff>0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FAA3-00F7-FC2C-BEDA-8AB23FB25B5B}"/>
            </a:ext>
          </a:extLst>
        </xdr:cNvPr>
        <xdr:cNvSpPr/>
      </xdr:nvSpPr>
      <xdr:spPr bwMode="auto">
        <a:xfrm>
          <a:off x="6102350" y="682624"/>
          <a:ext cx="113665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1</xdr:row>
      <xdr:rowOff>47624</xdr:rowOff>
    </xdr:from>
    <xdr:to>
      <xdr:col>6</xdr:col>
      <xdr:colOff>33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86B281-0B37-8C81-5B5C-2E36F389AA38}"/>
            </a:ext>
          </a:extLst>
        </xdr:cNvPr>
        <xdr:cNvSpPr/>
      </xdr:nvSpPr>
      <xdr:spPr bwMode="auto">
        <a:xfrm>
          <a:off x="6108700" y="682624"/>
          <a:ext cx="113030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1</xdr:row>
      <xdr:rowOff>47624</xdr:rowOff>
    </xdr:from>
    <xdr:to>
      <xdr:col>6</xdr:col>
      <xdr:colOff>33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15FF1C-7057-ED88-5CF8-5E8F946F2587}"/>
            </a:ext>
          </a:extLst>
        </xdr:cNvPr>
        <xdr:cNvSpPr/>
      </xdr:nvSpPr>
      <xdr:spPr bwMode="auto">
        <a:xfrm>
          <a:off x="6108700" y="682624"/>
          <a:ext cx="113030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</xdr:row>
      <xdr:rowOff>47624</xdr:rowOff>
    </xdr:from>
    <xdr:to>
      <xdr:col>6</xdr:col>
      <xdr:colOff>0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77E415-E8DB-F41E-3B3C-983CE703A066}"/>
            </a:ext>
          </a:extLst>
        </xdr:cNvPr>
        <xdr:cNvSpPr/>
      </xdr:nvSpPr>
      <xdr:spPr bwMode="auto">
        <a:xfrm>
          <a:off x="6115050" y="682624"/>
          <a:ext cx="112395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</xdr:row>
      <xdr:rowOff>47624</xdr:rowOff>
    </xdr:from>
    <xdr:to>
      <xdr:col>6</xdr:col>
      <xdr:colOff>0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1E3FC6-2A0F-6C89-E36B-0D78E0FD0DA8}"/>
            </a:ext>
          </a:extLst>
        </xdr:cNvPr>
        <xdr:cNvSpPr/>
      </xdr:nvSpPr>
      <xdr:spPr bwMode="auto">
        <a:xfrm>
          <a:off x="6115050" y="682624"/>
          <a:ext cx="112395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1</xdr:row>
      <xdr:rowOff>47624</xdr:rowOff>
    </xdr:from>
    <xdr:to>
      <xdr:col>6</xdr:col>
      <xdr:colOff>152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C60E2D-0573-42E2-F1CA-AB3ACF6C4935}"/>
            </a:ext>
          </a:extLst>
        </xdr:cNvPr>
        <xdr:cNvSpPr/>
      </xdr:nvSpPr>
      <xdr:spPr bwMode="auto">
        <a:xfrm>
          <a:off x="6140450" y="682624"/>
          <a:ext cx="109855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1</xdr:row>
      <xdr:rowOff>47624</xdr:rowOff>
    </xdr:from>
    <xdr:to>
      <xdr:col>6</xdr:col>
      <xdr:colOff>152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59A112-C65D-BDC6-1673-1BB61E27E0D0}"/>
            </a:ext>
          </a:extLst>
        </xdr:cNvPr>
        <xdr:cNvSpPr/>
      </xdr:nvSpPr>
      <xdr:spPr bwMode="auto">
        <a:xfrm>
          <a:off x="6140450" y="682624"/>
          <a:ext cx="109855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1</xdr:row>
      <xdr:rowOff>47624</xdr:rowOff>
    </xdr:from>
    <xdr:to>
      <xdr:col>6</xdr:col>
      <xdr:colOff>152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93F982-48C8-703C-60CE-135A050F7CC2}"/>
            </a:ext>
          </a:extLst>
        </xdr:cNvPr>
        <xdr:cNvSpPr/>
      </xdr:nvSpPr>
      <xdr:spPr bwMode="auto">
        <a:xfrm>
          <a:off x="6146800" y="682624"/>
          <a:ext cx="109220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1</xdr:row>
      <xdr:rowOff>47624</xdr:rowOff>
    </xdr:from>
    <xdr:to>
      <xdr:col>6</xdr:col>
      <xdr:colOff>152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61C4E8-9F86-9398-1845-D89F94EDAD6C}"/>
            </a:ext>
          </a:extLst>
        </xdr:cNvPr>
        <xdr:cNvSpPr/>
      </xdr:nvSpPr>
      <xdr:spPr bwMode="auto">
        <a:xfrm>
          <a:off x="6146800" y="682624"/>
          <a:ext cx="109220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052571" name="Rectangle 1025">
          <a:extLst>
            <a:ext uri="{FF2B5EF4-FFF2-40B4-BE49-F238E27FC236}">
              <a16:creationId xmlns:a16="http://schemas.microsoft.com/office/drawing/2014/main" id="{7F71A9D5-6288-7CAE-EDAD-2B0ED96E4340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683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50800</xdr:colOff>
      <xdr:row>1</xdr:row>
      <xdr:rowOff>3175</xdr:rowOff>
    </xdr:from>
    <xdr:to>
      <xdr:col>6</xdr:col>
      <xdr:colOff>0</xdr:colOff>
      <xdr:row>1</xdr:row>
      <xdr:rowOff>333375</xdr:rowOff>
    </xdr:to>
    <xdr:sp macro="" textlink="">
      <xdr:nvSpPr>
        <xdr:cNvPr id="3" name="Freccia a destr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4FE1B3-D39D-63CE-BB2C-AEED6DFCBC39}"/>
            </a:ext>
          </a:extLst>
        </xdr:cNvPr>
        <xdr:cNvSpPr/>
      </xdr:nvSpPr>
      <xdr:spPr bwMode="auto">
        <a:xfrm>
          <a:off x="5384800" y="638175"/>
          <a:ext cx="1054100" cy="33020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052573" name="Rectangle 1025">
          <a:extLst>
            <a:ext uri="{FF2B5EF4-FFF2-40B4-BE49-F238E27FC236}">
              <a16:creationId xmlns:a16="http://schemas.microsoft.com/office/drawing/2014/main" id="{78291552-B490-1738-5661-1D233A87374C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683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052574" name="Rectangle 1025">
          <a:extLst>
            <a:ext uri="{FF2B5EF4-FFF2-40B4-BE49-F238E27FC236}">
              <a16:creationId xmlns:a16="http://schemas.microsoft.com/office/drawing/2014/main" id="{3DAACEA1-7352-6751-62AB-8081E98AB3B5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683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052575" name="Rectangle 1025">
          <a:extLst>
            <a:ext uri="{FF2B5EF4-FFF2-40B4-BE49-F238E27FC236}">
              <a16:creationId xmlns:a16="http://schemas.microsoft.com/office/drawing/2014/main" id="{8C31150A-08CA-C4E9-ACF9-E26D7116C233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683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1</xdr:row>
      <xdr:rowOff>47624</xdr:rowOff>
    </xdr:from>
    <xdr:to>
      <xdr:col>6</xdr:col>
      <xdr:colOff>33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699BC8-D30F-DCF2-B7CB-FDAAA2270CA2}"/>
            </a:ext>
          </a:extLst>
        </xdr:cNvPr>
        <xdr:cNvSpPr/>
      </xdr:nvSpPr>
      <xdr:spPr bwMode="auto">
        <a:xfrm>
          <a:off x="6108700" y="682624"/>
          <a:ext cx="1130300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50801</xdr:colOff>
      <xdr:row>1</xdr:row>
      <xdr:rowOff>66674</xdr:rowOff>
    </xdr:from>
    <xdr:to>
      <xdr:col>6</xdr:col>
      <xdr:colOff>1</xdr:colOff>
      <xdr:row>2</xdr:row>
      <xdr:rowOff>180974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746939-D9F6-C663-2EE1-791975252FC8}"/>
            </a:ext>
          </a:extLst>
        </xdr:cNvPr>
        <xdr:cNvSpPr/>
      </xdr:nvSpPr>
      <xdr:spPr bwMode="auto">
        <a:xfrm>
          <a:off x="5099051" y="701674"/>
          <a:ext cx="1047750" cy="36830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82551</xdr:colOff>
      <xdr:row>1</xdr:row>
      <xdr:rowOff>66674</xdr:rowOff>
    </xdr:from>
    <xdr:to>
      <xdr:col>6</xdr:col>
      <xdr:colOff>153</xdr:colOff>
      <xdr:row>2</xdr:row>
      <xdr:rowOff>180974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3D0A74-995E-DD41-C111-165B32009BBF}"/>
            </a:ext>
          </a:extLst>
        </xdr:cNvPr>
        <xdr:cNvSpPr/>
      </xdr:nvSpPr>
      <xdr:spPr bwMode="auto">
        <a:xfrm>
          <a:off x="4940301" y="701674"/>
          <a:ext cx="1016000" cy="38735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101601</xdr:colOff>
      <xdr:row>1</xdr:row>
      <xdr:rowOff>66674</xdr:rowOff>
    </xdr:from>
    <xdr:to>
      <xdr:col>6</xdr:col>
      <xdr:colOff>84</xdr:colOff>
      <xdr:row>2</xdr:row>
      <xdr:rowOff>180974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4E85F3-908C-35D5-2D9C-FF33EAB13AC9}"/>
            </a:ext>
          </a:extLst>
        </xdr:cNvPr>
        <xdr:cNvSpPr/>
      </xdr:nvSpPr>
      <xdr:spPr bwMode="auto">
        <a:xfrm>
          <a:off x="4324351" y="701674"/>
          <a:ext cx="908050" cy="38735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82551</xdr:colOff>
      <xdr:row>1</xdr:row>
      <xdr:rowOff>66674</xdr:rowOff>
    </xdr:from>
    <xdr:to>
      <xdr:col>6</xdr:col>
      <xdr:colOff>72</xdr:colOff>
      <xdr:row>2</xdr:row>
      <xdr:rowOff>180974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33A7AB-C387-4D8A-1521-426E474E016D}"/>
            </a:ext>
          </a:extLst>
        </xdr:cNvPr>
        <xdr:cNvSpPr/>
      </xdr:nvSpPr>
      <xdr:spPr bwMode="auto">
        <a:xfrm>
          <a:off x="4298951" y="701674"/>
          <a:ext cx="933450" cy="38735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82551</xdr:colOff>
      <xdr:row>1</xdr:row>
      <xdr:rowOff>66674</xdr:rowOff>
    </xdr:from>
    <xdr:to>
      <xdr:col>6</xdr:col>
      <xdr:colOff>153</xdr:colOff>
      <xdr:row>2</xdr:row>
      <xdr:rowOff>180974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86E450-6523-66B0-2596-6D4B825D2DD0}"/>
            </a:ext>
          </a:extLst>
        </xdr:cNvPr>
        <xdr:cNvSpPr/>
      </xdr:nvSpPr>
      <xdr:spPr bwMode="auto">
        <a:xfrm>
          <a:off x="4997451" y="701674"/>
          <a:ext cx="1016000" cy="38735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1406525</xdr:colOff>
      <xdr:row>5</xdr:row>
      <xdr:rowOff>38099</xdr:rowOff>
    </xdr:from>
    <xdr:to>
      <xdr:col>3</xdr:col>
      <xdr:colOff>17306</xdr:colOff>
      <xdr:row>5</xdr:row>
      <xdr:rowOff>254099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4C111C77-2E52-F113-8DF4-7A3BE45A8F07}"/>
            </a:ext>
          </a:extLst>
        </xdr:cNvPr>
        <xdr:cNvSpPr/>
      </xdr:nvSpPr>
      <xdr:spPr>
        <a:xfrm>
          <a:off x="3524250" y="1238249"/>
          <a:ext cx="720000" cy="216000"/>
        </a:xfrm>
        <a:prstGeom prst="rightArrow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13</xdr:row>
      <xdr:rowOff>38099</xdr:rowOff>
    </xdr:from>
    <xdr:to>
      <xdr:col>3</xdr:col>
      <xdr:colOff>17306</xdr:colOff>
      <xdr:row>13</xdr:row>
      <xdr:rowOff>254099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939B2F9E-9705-1F75-A2B7-31C6896BE0B4}"/>
            </a:ext>
          </a:extLst>
        </xdr:cNvPr>
        <xdr:cNvSpPr/>
      </xdr:nvSpPr>
      <xdr:spPr>
        <a:xfrm>
          <a:off x="3524250" y="3600449"/>
          <a:ext cx="720000" cy="216000"/>
        </a:xfrm>
        <a:prstGeom prst="rightArrow">
          <a:avLst/>
        </a:prstGeom>
        <a:solidFill>
          <a:srgbClr val="FDBA4C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17</xdr:row>
      <xdr:rowOff>38099</xdr:rowOff>
    </xdr:from>
    <xdr:to>
      <xdr:col>3</xdr:col>
      <xdr:colOff>17306</xdr:colOff>
      <xdr:row>17</xdr:row>
      <xdr:rowOff>254099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E477AAAB-0579-8872-5217-EE38279DB61C}"/>
            </a:ext>
          </a:extLst>
        </xdr:cNvPr>
        <xdr:cNvSpPr/>
      </xdr:nvSpPr>
      <xdr:spPr>
        <a:xfrm>
          <a:off x="3524250" y="4781549"/>
          <a:ext cx="720000" cy="216000"/>
        </a:xfrm>
        <a:prstGeom prst="rightArrow">
          <a:avLst/>
        </a:prstGeom>
        <a:solidFill>
          <a:schemeClr val="accent6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22</xdr:row>
      <xdr:rowOff>41274</xdr:rowOff>
    </xdr:from>
    <xdr:to>
      <xdr:col>3</xdr:col>
      <xdr:colOff>17306</xdr:colOff>
      <xdr:row>22</xdr:row>
      <xdr:rowOff>263627</xdr:rowOff>
    </xdr:to>
    <xdr:sp macro="" textlink="">
      <xdr:nvSpPr>
        <xdr:cNvPr id="5" name="Freccia a destra 4">
          <a:extLst>
            <a:ext uri="{FF2B5EF4-FFF2-40B4-BE49-F238E27FC236}">
              <a16:creationId xmlns:a16="http://schemas.microsoft.com/office/drawing/2014/main" id="{AB6A1951-16A6-30D1-23E4-17D2B557F2FD}"/>
            </a:ext>
          </a:extLst>
        </xdr:cNvPr>
        <xdr:cNvSpPr/>
      </xdr:nvSpPr>
      <xdr:spPr>
        <a:xfrm>
          <a:off x="3524250" y="6267449"/>
          <a:ext cx="720000" cy="216000"/>
        </a:xfrm>
        <a:prstGeom prst="rightArrow">
          <a:avLst/>
        </a:prstGeom>
        <a:solidFill>
          <a:srgbClr val="94C5E3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25</xdr:row>
      <xdr:rowOff>38099</xdr:rowOff>
    </xdr:from>
    <xdr:to>
      <xdr:col>3</xdr:col>
      <xdr:colOff>17306</xdr:colOff>
      <xdr:row>25</xdr:row>
      <xdr:rowOff>254099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FA718F52-AC98-AC9F-BB44-601BF0D17F24}"/>
            </a:ext>
          </a:extLst>
        </xdr:cNvPr>
        <xdr:cNvSpPr/>
      </xdr:nvSpPr>
      <xdr:spPr>
        <a:xfrm>
          <a:off x="3524250" y="7143749"/>
          <a:ext cx="720000" cy="216000"/>
        </a:xfrm>
        <a:prstGeom prst="rightArrow">
          <a:avLst/>
        </a:prstGeom>
        <a:solidFill>
          <a:srgbClr val="C4DF9B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28</xdr:row>
      <xdr:rowOff>38099</xdr:rowOff>
    </xdr:from>
    <xdr:to>
      <xdr:col>3</xdr:col>
      <xdr:colOff>17306</xdr:colOff>
      <xdr:row>28</xdr:row>
      <xdr:rowOff>254099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40979D63-F285-BF9E-7262-B62C8984ABED}"/>
            </a:ext>
          </a:extLst>
        </xdr:cNvPr>
        <xdr:cNvSpPr/>
      </xdr:nvSpPr>
      <xdr:spPr>
        <a:xfrm>
          <a:off x="3524250" y="8029574"/>
          <a:ext cx="720000" cy="216000"/>
        </a:xfrm>
        <a:prstGeom prst="rightArrow">
          <a:avLst/>
        </a:prstGeom>
        <a:solidFill>
          <a:srgbClr val="C9BBD2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31</xdr:row>
      <xdr:rowOff>38099</xdr:rowOff>
    </xdr:from>
    <xdr:to>
      <xdr:col>3</xdr:col>
      <xdr:colOff>17306</xdr:colOff>
      <xdr:row>31</xdr:row>
      <xdr:rowOff>254099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2CC7A697-2EF2-4AC4-42DF-AD8072035015}"/>
            </a:ext>
          </a:extLst>
        </xdr:cNvPr>
        <xdr:cNvSpPr/>
      </xdr:nvSpPr>
      <xdr:spPr>
        <a:xfrm>
          <a:off x="3524250" y="8839199"/>
          <a:ext cx="720000" cy="216000"/>
        </a:xfrm>
        <a:prstGeom prst="rightArrow">
          <a:avLst/>
        </a:prstGeom>
        <a:solidFill>
          <a:schemeClr val="accent3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33</xdr:row>
      <xdr:rowOff>38099</xdr:rowOff>
    </xdr:from>
    <xdr:to>
      <xdr:col>3</xdr:col>
      <xdr:colOff>17306</xdr:colOff>
      <xdr:row>33</xdr:row>
      <xdr:rowOff>254099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B2D73DCD-F97E-BCAA-8751-BD01DCC9DBF4}"/>
            </a:ext>
          </a:extLst>
        </xdr:cNvPr>
        <xdr:cNvSpPr/>
      </xdr:nvSpPr>
      <xdr:spPr>
        <a:xfrm>
          <a:off x="3524250" y="9429749"/>
          <a:ext cx="720000" cy="2160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1</xdr:col>
      <xdr:colOff>19050</xdr:colOff>
      <xdr:row>2</xdr:row>
      <xdr:rowOff>79375</xdr:rowOff>
    </xdr:from>
    <xdr:to>
      <xdr:col>2</xdr:col>
      <xdr:colOff>492149</xdr:colOff>
      <xdr:row>2</xdr:row>
      <xdr:rowOff>447675</xdr:rowOff>
    </xdr:to>
    <xdr:sp macro="" textlink="">
      <xdr:nvSpPr>
        <xdr:cNvPr id="10" name="Rettangolo arrotondato 9">
          <a:extLst>
            <a:ext uri="{FF2B5EF4-FFF2-40B4-BE49-F238E27FC236}">
              <a16:creationId xmlns:a16="http://schemas.microsoft.com/office/drawing/2014/main" id="{3CE0F223-FCBF-EC9A-4FC3-512C76C41141}"/>
            </a:ext>
          </a:extLst>
        </xdr:cNvPr>
        <xdr:cNvSpPr/>
      </xdr:nvSpPr>
      <xdr:spPr>
        <a:xfrm>
          <a:off x="104775" y="85725"/>
          <a:ext cx="2619375" cy="361950"/>
        </a:xfrm>
        <a:prstGeom prst="roundRect">
          <a:avLst/>
        </a:prstGeom>
        <a:gradFill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400" b="0">
              <a:solidFill>
                <a:sysClr val="windowText" lastClr="000000"/>
              </a:solidFill>
              <a:latin typeface="Dosis" panose="02010503020202060003" pitchFamily="2" charset="0"/>
            </a:rPr>
            <a:t>Numero di spettacoli</a:t>
          </a:r>
        </a:p>
      </xdr:txBody>
    </xdr:sp>
    <xdr:clientData/>
  </xdr:twoCellAnchor>
  <xdr:twoCellAnchor>
    <xdr:from>
      <xdr:col>4</xdr:col>
      <xdr:colOff>720725</xdr:colOff>
      <xdr:row>0</xdr:row>
      <xdr:rowOff>44450</xdr:rowOff>
    </xdr:from>
    <xdr:to>
      <xdr:col>7</xdr:col>
      <xdr:colOff>54445</xdr:colOff>
      <xdr:row>0</xdr:row>
      <xdr:rowOff>428676</xdr:rowOff>
    </xdr:to>
    <xdr:sp macro="" textlink="">
      <xdr:nvSpPr>
        <xdr:cNvPr id="11" name="Freccia a destra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C8A81B-1102-08D4-F4AE-02C8BC75A773}"/>
            </a:ext>
          </a:extLst>
        </xdr:cNvPr>
        <xdr:cNvSpPr/>
      </xdr:nvSpPr>
      <xdr:spPr bwMode="auto">
        <a:xfrm>
          <a:off x="6340475" y="57150"/>
          <a:ext cx="1066462" cy="38422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1406525</xdr:colOff>
      <xdr:row>5</xdr:row>
      <xdr:rowOff>38099</xdr:rowOff>
    </xdr:from>
    <xdr:to>
      <xdr:col>3</xdr:col>
      <xdr:colOff>17306</xdr:colOff>
      <xdr:row>5</xdr:row>
      <xdr:rowOff>254099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7F5AF31A-83BA-EC98-056E-7C9EC8E67C98}"/>
            </a:ext>
          </a:extLst>
        </xdr:cNvPr>
        <xdr:cNvSpPr/>
      </xdr:nvSpPr>
      <xdr:spPr>
        <a:xfrm>
          <a:off x="3524250" y="1238249"/>
          <a:ext cx="720000" cy="216000"/>
        </a:xfrm>
        <a:prstGeom prst="rightArrow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13</xdr:row>
      <xdr:rowOff>38099</xdr:rowOff>
    </xdr:from>
    <xdr:to>
      <xdr:col>3</xdr:col>
      <xdr:colOff>17306</xdr:colOff>
      <xdr:row>13</xdr:row>
      <xdr:rowOff>254099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FBF9DB6E-F116-3F83-4FA8-9D03519F740B}"/>
            </a:ext>
          </a:extLst>
        </xdr:cNvPr>
        <xdr:cNvSpPr/>
      </xdr:nvSpPr>
      <xdr:spPr>
        <a:xfrm>
          <a:off x="3524250" y="3600449"/>
          <a:ext cx="720000" cy="216000"/>
        </a:xfrm>
        <a:prstGeom prst="rightArrow">
          <a:avLst/>
        </a:prstGeom>
        <a:solidFill>
          <a:srgbClr val="FDBA4C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17</xdr:row>
      <xdr:rowOff>38099</xdr:rowOff>
    </xdr:from>
    <xdr:to>
      <xdr:col>3</xdr:col>
      <xdr:colOff>17306</xdr:colOff>
      <xdr:row>17</xdr:row>
      <xdr:rowOff>254099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E3ADA1AE-A858-670F-30CD-054FD236F073}"/>
            </a:ext>
          </a:extLst>
        </xdr:cNvPr>
        <xdr:cNvSpPr/>
      </xdr:nvSpPr>
      <xdr:spPr>
        <a:xfrm>
          <a:off x="3524250" y="4781549"/>
          <a:ext cx="720000" cy="216000"/>
        </a:xfrm>
        <a:prstGeom prst="rightArrow">
          <a:avLst/>
        </a:prstGeom>
        <a:solidFill>
          <a:schemeClr val="accent6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22</xdr:row>
      <xdr:rowOff>41274</xdr:rowOff>
    </xdr:from>
    <xdr:to>
      <xdr:col>3</xdr:col>
      <xdr:colOff>17306</xdr:colOff>
      <xdr:row>22</xdr:row>
      <xdr:rowOff>263627</xdr:rowOff>
    </xdr:to>
    <xdr:sp macro="" textlink="">
      <xdr:nvSpPr>
        <xdr:cNvPr id="5" name="Freccia a destra 4">
          <a:extLst>
            <a:ext uri="{FF2B5EF4-FFF2-40B4-BE49-F238E27FC236}">
              <a16:creationId xmlns:a16="http://schemas.microsoft.com/office/drawing/2014/main" id="{CA8DAB93-FF3E-59AD-58C8-C76F62DC7D2A}"/>
            </a:ext>
          </a:extLst>
        </xdr:cNvPr>
        <xdr:cNvSpPr/>
      </xdr:nvSpPr>
      <xdr:spPr>
        <a:xfrm>
          <a:off x="3524250" y="6267449"/>
          <a:ext cx="720000" cy="216000"/>
        </a:xfrm>
        <a:prstGeom prst="rightArrow">
          <a:avLst/>
        </a:prstGeom>
        <a:solidFill>
          <a:srgbClr val="94C5E3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25</xdr:row>
      <xdr:rowOff>38099</xdr:rowOff>
    </xdr:from>
    <xdr:to>
      <xdr:col>3</xdr:col>
      <xdr:colOff>17306</xdr:colOff>
      <xdr:row>25</xdr:row>
      <xdr:rowOff>254099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C4849705-F35C-1A22-5F2B-E2B2B1E70ADE}"/>
            </a:ext>
          </a:extLst>
        </xdr:cNvPr>
        <xdr:cNvSpPr/>
      </xdr:nvSpPr>
      <xdr:spPr>
        <a:xfrm>
          <a:off x="3524250" y="7143749"/>
          <a:ext cx="720000" cy="216000"/>
        </a:xfrm>
        <a:prstGeom prst="rightArrow">
          <a:avLst/>
        </a:prstGeom>
        <a:solidFill>
          <a:srgbClr val="C4DF9B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28</xdr:row>
      <xdr:rowOff>38099</xdr:rowOff>
    </xdr:from>
    <xdr:to>
      <xdr:col>3</xdr:col>
      <xdr:colOff>17306</xdr:colOff>
      <xdr:row>28</xdr:row>
      <xdr:rowOff>254099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32BB9D5B-97F6-662C-C3BF-450AAB568C97}"/>
            </a:ext>
          </a:extLst>
        </xdr:cNvPr>
        <xdr:cNvSpPr/>
      </xdr:nvSpPr>
      <xdr:spPr>
        <a:xfrm>
          <a:off x="3524250" y="8029574"/>
          <a:ext cx="720000" cy="216000"/>
        </a:xfrm>
        <a:prstGeom prst="rightArrow">
          <a:avLst/>
        </a:prstGeom>
        <a:solidFill>
          <a:srgbClr val="C9BBD2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31</xdr:row>
      <xdr:rowOff>38099</xdr:rowOff>
    </xdr:from>
    <xdr:to>
      <xdr:col>3</xdr:col>
      <xdr:colOff>17306</xdr:colOff>
      <xdr:row>31</xdr:row>
      <xdr:rowOff>254099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EB412980-B8F4-9631-349F-6F8E5670B97C}"/>
            </a:ext>
          </a:extLst>
        </xdr:cNvPr>
        <xdr:cNvSpPr/>
      </xdr:nvSpPr>
      <xdr:spPr>
        <a:xfrm>
          <a:off x="3524250" y="8839199"/>
          <a:ext cx="720000" cy="216000"/>
        </a:xfrm>
        <a:prstGeom prst="rightArrow">
          <a:avLst/>
        </a:prstGeom>
        <a:solidFill>
          <a:schemeClr val="accent3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33</xdr:row>
      <xdr:rowOff>38099</xdr:rowOff>
    </xdr:from>
    <xdr:to>
      <xdr:col>3</xdr:col>
      <xdr:colOff>17306</xdr:colOff>
      <xdr:row>33</xdr:row>
      <xdr:rowOff>254099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28B2C918-068C-5D59-86D1-8A51A7A51267}"/>
            </a:ext>
          </a:extLst>
        </xdr:cNvPr>
        <xdr:cNvSpPr/>
      </xdr:nvSpPr>
      <xdr:spPr>
        <a:xfrm>
          <a:off x="3524250" y="9429749"/>
          <a:ext cx="720000" cy="2160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1</xdr:col>
      <xdr:colOff>19050</xdr:colOff>
      <xdr:row>2</xdr:row>
      <xdr:rowOff>79375</xdr:rowOff>
    </xdr:from>
    <xdr:to>
      <xdr:col>2</xdr:col>
      <xdr:colOff>492149</xdr:colOff>
      <xdr:row>2</xdr:row>
      <xdr:rowOff>447675</xdr:rowOff>
    </xdr:to>
    <xdr:sp macro="" textlink="">
      <xdr:nvSpPr>
        <xdr:cNvPr id="10" name="Rettangolo arrotondato 9">
          <a:extLst>
            <a:ext uri="{FF2B5EF4-FFF2-40B4-BE49-F238E27FC236}">
              <a16:creationId xmlns:a16="http://schemas.microsoft.com/office/drawing/2014/main" id="{D187D263-A2FE-4678-A704-1D27B6293173}"/>
            </a:ext>
          </a:extLst>
        </xdr:cNvPr>
        <xdr:cNvSpPr/>
      </xdr:nvSpPr>
      <xdr:spPr>
        <a:xfrm>
          <a:off x="104775" y="85725"/>
          <a:ext cx="2619375" cy="361950"/>
        </a:xfrm>
        <a:prstGeom prst="roundRect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35000">
              <a:schemeClr val="accent2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400" b="0">
              <a:solidFill>
                <a:sysClr val="windowText" lastClr="000000"/>
              </a:solidFill>
              <a:latin typeface="Dosis" panose="02010503020202060003" pitchFamily="2" charset="0"/>
            </a:rPr>
            <a:t>Ingressi</a:t>
          </a:r>
        </a:p>
      </xdr:txBody>
    </xdr:sp>
    <xdr:clientData/>
  </xdr:twoCellAnchor>
  <xdr:twoCellAnchor>
    <xdr:from>
      <xdr:col>4</xdr:col>
      <xdr:colOff>704850</xdr:colOff>
      <xdr:row>0</xdr:row>
      <xdr:rowOff>66675</xdr:rowOff>
    </xdr:from>
    <xdr:to>
      <xdr:col>7</xdr:col>
      <xdr:colOff>54161</xdr:colOff>
      <xdr:row>0</xdr:row>
      <xdr:rowOff>457200</xdr:rowOff>
    </xdr:to>
    <xdr:sp macro="" textlink="">
      <xdr:nvSpPr>
        <xdr:cNvPr id="11" name="Freccia a destra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FB147-E2D6-BBDC-F67C-B485740200EB}"/>
            </a:ext>
          </a:extLst>
        </xdr:cNvPr>
        <xdr:cNvSpPr/>
      </xdr:nvSpPr>
      <xdr:spPr bwMode="auto">
        <a:xfrm>
          <a:off x="6235700" y="66675"/>
          <a:ext cx="1123590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1406525</xdr:colOff>
      <xdr:row>5</xdr:row>
      <xdr:rowOff>38099</xdr:rowOff>
    </xdr:from>
    <xdr:to>
      <xdr:col>3</xdr:col>
      <xdr:colOff>17306</xdr:colOff>
      <xdr:row>5</xdr:row>
      <xdr:rowOff>254099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5608926E-FF90-1DF2-A756-2B526ABAA431}"/>
            </a:ext>
          </a:extLst>
        </xdr:cNvPr>
        <xdr:cNvSpPr/>
      </xdr:nvSpPr>
      <xdr:spPr>
        <a:xfrm>
          <a:off x="3524250" y="1238249"/>
          <a:ext cx="720000" cy="216000"/>
        </a:xfrm>
        <a:prstGeom prst="rightArrow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13</xdr:row>
      <xdr:rowOff>38099</xdr:rowOff>
    </xdr:from>
    <xdr:to>
      <xdr:col>3</xdr:col>
      <xdr:colOff>17306</xdr:colOff>
      <xdr:row>13</xdr:row>
      <xdr:rowOff>254099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99CB0867-F538-3D32-B371-166FC93E52EC}"/>
            </a:ext>
          </a:extLst>
        </xdr:cNvPr>
        <xdr:cNvSpPr/>
      </xdr:nvSpPr>
      <xdr:spPr>
        <a:xfrm>
          <a:off x="3524250" y="3600449"/>
          <a:ext cx="720000" cy="216000"/>
        </a:xfrm>
        <a:prstGeom prst="rightArrow">
          <a:avLst/>
        </a:prstGeom>
        <a:solidFill>
          <a:srgbClr val="FDBA4C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17</xdr:row>
      <xdr:rowOff>38099</xdr:rowOff>
    </xdr:from>
    <xdr:to>
      <xdr:col>3</xdr:col>
      <xdr:colOff>17306</xdr:colOff>
      <xdr:row>17</xdr:row>
      <xdr:rowOff>254099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F6E24A98-786D-8697-50F3-CC7BCC1EB5A9}"/>
            </a:ext>
          </a:extLst>
        </xdr:cNvPr>
        <xdr:cNvSpPr/>
      </xdr:nvSpPr>
      <xdr:spPr>
        <a:xfrm>
          <a:off x="3524250" y="4781549"/>
          <a:ext cx="720000" cy="216000"/>
        </a:xfrm>
        <a:prstGeom prst="rightArrow">
          <a:avLst/>
        </a:prstGeom>
        <a:solidFill>
          <a:schemeClr val="accent6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22</xdr:row>
      <xdr:rowOff>41274</xdr:rowOff>
    </xdr:from>
    <xdr:to>
      <xdr:col>3</xdr:col>
      <xdr:colOff>17306</xdr:colOff>
      <xdr:row>22</xdr:row>
      <xdr:rowOff>263627</xdr:rowOff>
    </xdr:to>
    <xdr:sp macro="" textlink="">
      <xdr:nvSpPr>
        <xdr:cNvPr id="5" name="Freccia a destra 4">
          <a:extLst>
            <a:ext uri="{FF2B5EF4-FFF2-40B4-BE49-F238E27FC236}">
              <a16:creationId xmlns:a16="http://schemas.microsoft.com/office/drawing/2014/main" id="{F2BCCBE4-599E-1D49-EFE5-50ECA054F51F}"/>
            </a:ext>
          </a:extLst>
        </xdr:cNvPr>
        <xdr:cNvSpPr/>
      </xdr:nvSpPr>
      <xdr:spPr>
        <a:xfrm>
          <a:off x="3524250" y="6267449"/>
          <a:ext cx="720000" cy="216000"/>
        </a:xfrm>
        <a:prstGeom prst="rightArrow">
          <a:avLst/>
        </a:prstGeom>
        <a:solidFill>
          <a:srgbClr val="94C5E3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25</xdr:row>
      <xdr:rowOff>38099</xdr:rowOff>
    </xdr:from>
    <xdr:to>
      <xdr:col>3</xdr:col>
      <xdr:colOff>17306</xdr:colOff>
      <xdr:row>25</xdr:row>
      <xdr:rowOff>254099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508E9D51-312A-1BC7-540B-47B2FBD13229}"/>
            </a:ext>
          </a:extLst>
        </xdr:cNvPr>
        <xdr:cNvSpPr/>
      </xdr:nvSpPr>
      <xdr:spPr>
        <a:xfrm>
          <a:off x="3524250" y="7143749"/>
          <a:ext cx="720000" cy="216000"/>
        </a:xfrm>
        <a:prstGeom prst="rightArrow">
          <a:avLst/>
        </a:prstGeom>
        <a:solidFill>
          <a:srgbClr val="C4DF9B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28</xdr:row>
      <xdr:rowOff>38099</xdr:rowOff>
    </xdr:from>
    <xdr:to>
      <xdr:col>3</xdr:col>
      <xdr:colOff>17306</xdr:colOff>
      <xdr:row>28</xdr:row>
      <xdr:rowOff>254099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8B6D2DEE-0A00-EA51-A5E5-2EF5E7A63856}"/>
            </a:ext>
          </a:extLst>
        </xdr:cNvPr>
        <xdr:cNvSpPr/>
      </xdr:nvSpPr>
      <xdr:spPr>
        <a:xfrm>
          <a:off x="3524250" y="8029574"/>
          <a:ext cx="720000" cy="216000"/>
        </a:xfrm>
        <a:prstGeom prst="rightArrow">
          <a:avLst/>
        </a:prstGeom>
        <a:solidFill>
          <a:srgbClr val="C9BBD2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31</xdr:row>
      <xdr:rowOff>38099</xdr:rowOff>
    </xdr:from>
    <xdr:to>
      <xdr:col>3</xdr:col>
      <xdr:colOff>17306</xdr:colOff>
      <xdr:row>31</xdr:row>
      <xdr:rowOff>254099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76CF0478-0086-C189-42F8-C373E99F9D86}"/>
            </a:ext>
          </a:extLst>
        </xdr:cNvPr>
        <xdr:cNvSpPr/>
      </xdr:nvSpPr>
      <xdr:spPr>
        <a:xfrm>
          <a:off x="3524250" y="8839199"/>
          <a:ext cx="720000" cy="216000"/>
        </a:xfrm>
        <a:prstGeom prst="rightArrow">
          <a:avLst/>
        </a:prstGeom>
        <a:solidFill>
          <a:schemeClr val="accent3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33</xdr:row>
      <xdr:rowOff>38099</xdr:rowOff>
    </xdr:from>
    <xdr:to>
      <xdr:col>3</xdr:col>
      <xdr:colOff>17306</xdr:colOff>
      <xdr:row>33</xdr:row>
      <xdr:rowOff>254099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DA85D9DB-0C13-3F64-54D9-C05B015AD300}"/>
            </a:ext>
          </a:extLst>
        </xdr:cNvPr>
        <xdr:cNvSpPr/>
      </xdr:nvSpPr>
      <xdr:spPr>
        <a:xfrm>
          <a:off x="3524250" y="9429749"/>
          <a:ext cx="720000" cy="2160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1</xdr:col>
      <xdr:colOff>19050</xdr:colOff>
      <xdr:row>2</xdr:row>
      <xdr:rowOff>79375</xdr:rowOff>
    </xdr:from>
    <xdr:to>
      <xdr:col>2</xdr:col>
      <xdr:colOff>492149</xdr:colOff>
      <xdr:row>2</xdr:row>
      <xdr:rowOff>447675</xdr:rowOff>
    </xdr:to>
    <xdr:sp macro="" textlink="">
      <xdr:nvSpPr>
        <xdr:cNvPr id="10" name="Rettangolo arrotondato 9">
          <a:extLst>
            <a:ext uri="{FF2B5EF4-FFF2-40B4-BE49-F238E27FC236}">
              <a16:creationId xmlns:a16="http://schemas.microsoft.com/office/drawing/2014/main" id="{1C04FFCB-DB10-209D-FB97-56B44FA7E1C9}"/>
            </a:ext>
          </a:extLst>
        </xdr:cNvPr>
        <xdr:cNvSpPr/>
      </xdr:nvSpPr>
      <xdr:spPr>
        <a:xfrm>
          <a:off x="104775" y="85725"/>
          <a:ext cx="2619375" cy="361950"/>
        </a:xfrm>
        <a:prstGeom prst="roundRect">
          <a:avLst/>
        </a:prstGeom>
        <a:gradFill>
          <a:gsLst>
            <a:gs pos="0">
              <a:schemeClr val="bg2">
                <a:lumMod val="75000"/>
              </a:schemeClr>
            </a:gs>
            <a:gs pos="35000">
              <a:schemeClr val="bg2">
                <a:lumMod val="9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400" b="0">
              <a:solidFill>
                <a:sysClr val="windowText" lastClr="000000"/>
              </a:solidFill>
              <a:latin typeface="Dosis" panose="02010503020202060003" pitchFamily="2" charset="0"/>
            </a:rPr>
            <a:t>Presenze</a:t>
          </a:r>
        </a:p>
      </xdr:txBody>
    </xdr:sp>
    <xdr:clientData/>
  </xdr:twoCellAnchor>
  <xdr:twoCellAnchor>
    <xdr:from>
      <xdr:col>4</xdr:col>
      <xdr:colOff>739775</xdr:colOff>
      <xdr:row>0</xdr:row>
      <xdr:rowOff>66675</xdr:rowOff>
    </xdr:from>
    <xdr:to>
      <xdr:col>7</xdr:col>
      <xdr:colOff>54817</xdr:colOff>
      <xdr:row>0</xdr:row>
      <xdr:rowOff>457200</xdr:rowOff>
    </xdr:to>
    <xdr:sp macro="" textlink="">
      <xdr:nvSpPr>
        <xdr:cNvPr id="11" name="Freccia a destra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01BDC-86D3-82F5-BA61-BFBD1A0B11FB}"/>
            </a:ext>
          </a:extLst>
        </xdr:cNvPr>
        <xdr:cNvSpPr/>
      </xdr:nvSpPr>
      <xdr:spPr bwMode="auto">
        <a:xfrm>
          <a:off x="6245225" y="66675"/>
          <a:ext cx="1066463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1406525</xdr:colOff>
      <xdr:row>5</xdr:row>
      <xdr:rowOff>38099</xdr:rowOff>
    </xdr:from>
    <xdr:to>
      <xdr:col>3</xdr:col>
      <xdr:colOff>17306</xdr:colOff>
      <xdr:row>5</xdr:row>
      <xdr:rowOff>254099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4DF5C137-6B6A-2705-0EC6-73148EFC9A61}"/>
            </a:ext>
          </a:extLst>
        </xdr:cNvPr>
        <xdr:cNvSpPr/>
      </xdr:nvSpPr>
      <xdr:spPr>
        <a:xfrm>
          <a:off x="3524250" y="1238249"/>
          <a:ext cx="720000" cy="216000"/>
        </a:xfrm>
        <a:prstGeom prst="rightArrow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13</xdr:row>
      <xdr:rowOff>38099</xdr:rowOff>
    </xdr:from>
    <xdr:to>
      <xdr:col>3</xdr:col>
      <xdr:colOff>17306</xdr:colOff>
      <xdr:row>13</xdr:row>
      <xdr:rowOff>254099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3F5FAFC8-86BE-03F6-B0DE-C74CC65BD0E3}"/>
            </a:ext>
          </a:extLst>
        </xdr:cNvPr>
        <xdr:cNvSpPr/>
      </xdr:nvSpPr>
      <xdr:spPr>
        <a:xfrm>
          <a:off x="3524250" y="3600449"/>
          <a:ext cx="720000" cy="216000"/>
        </a:xfrm>
        <a:prstGeom prst="rightArrow">
          <a:avLst/>
        </a:prstGeom>
        <a:solidFill>
          <a:srgbClr val="FDBA4C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17</xdr:row>
      <xdr:rowOff>38099</xdr:rowOff>
    </xdr:from>
    <xdr:to>
      <xdr:col>3</xdr:col>
      <xdr:colOff>17306</xdr:colOff>
      <xdr:row>17</xdr:row>
      <xdr:rowOff>254099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C863650C-D2BF-C79A-2FE7-54728E4954E8}"/>
            </a:ext>
          </a:extLst>
        </xdr:cNvPr>
        <xdr:cNvSpPr/>
      </xdr:nvSpPr>
      <xdr:spPr>
        <a:xfrm>
          <a:off x="3524250" y="4781549"/>
          <a:ext cx="720000" cy="216000"/>
        </a:xfrm>
        <a:prstGeom prst="rightArrow">
          <a:avLst/>
        </a:prstGeom>
        <a:solidFill>
          <a:schemeClr val="accent6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22</xdr:row>
      <xdr:rowOff>41274</xdr:rowOff>
    </xdr:from>
    <xdr:to>
      <xdr:col>3</xdr:col>
      <xdr:colOff>17306</xdr:colOff>
      <xdr:row>22</xdr:row>
      <xdr:rowOff>263627</xdr:rowOff>
    </xdr:to>
    <xdr:sp macro="" textlink="">
      <xdr:nvSpPr>
        <xdr:cNvPr id="5" name="Freccia a destra 4">
          <a:extLst>
            <a:ext uri="{FF2B5EF4-FFF2-40B4-BE49-F238E27FC236}">
              <a16:creationId xmlns:a16="http://schemas.microsoft.com/office/drawing/2014/main" id="{0E043A29-268A-3D1A-F013-34D2F872D2B9}"/>
            </a:ext>
          </a:extLst>
        </xdr:cNvPr>
        <xdr:cNvSpPr/>
      </xdr:nvSpPr>
      <xdr:spPr>
        <a:xfrm>
          <a:off x="3524250" y="6267449"/>
          <a:ext cx="720000" cy="216000"/>
        </a:xfrm>
        <a:prstGeom prst="rightArrow">
          <a:avLst/>
        </a:prstGeom>
        <a:solidFill>
          <a:srgbClr val="94C5E3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25</xdr:row>
      <xdr:rowOff>38099</xdr:rowOff>
    </xdr:from>
    <xdr:to>
      <xdr:col>3</xdr:col>
      <xdr:colOff>17306</xdr:colOff>
      <xdr:row>25</xdr:row>
      <xdr:rowOff>254099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35285773-68BD-9B58-8264-E5F3C0FD441E}"/>
            </a:ext>
          </a:extLst>
        </xdr:cNvPr>
        <xdr:cNvSpPr/>
      </xdr:nvSpPr>
      <xdr:spPr>
        <a:xfrm>
          <a:off x="3524250" y="7143749"/>
          <a:ext cx="720000" cy="216000"/>
        </a:xfrm>
        <a:prstGeom prst="rightArrow">
          <a:avLst/>
        </a:prstGeom>
        <a:solidFill>
          <a:srgbClr val="C4DF9B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28</xdr:row>
      <xdr:rowOff>38099</xdr:rowOff>
    </xdr:from>
    <xdr:to>
      <xdr:col>3</xdr:col>
      <xdr:colOff>17306</xdr:colOff>
      <xdr:row>28</xdr:row>
      <xdr:rowOff>254099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101868EC-4821-AC19-B2E6-87C647145EB5}"/>
            </a:ext>
          </a:extLst>
        </xdr:cNvPr>
        <xdr:cNvSpPr/>
      </xdr:nvSpPr>
      <xdr:spPr>
        <a:xfrm>
          <a:off x="3524250" y="8029574"/>
          <a:ext cx="720000" cy="216000"/>
        </a:xfrm>
        <a:prstGeom prst="rightArrow">
          <a:avLst/>
        </a:prstGeom>
        <a:solidFill>
          <a:srgbClr val="C9BBD2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31</xdr:row>
      <xdr:rowOff>38099</xdr:rowOff>
    </xdr:from>
    <xdr:to>
      <xdr:col>3</xdr:col>
      <xdr:colOff>17306</xdr:colOff>
      <xdr:row>31</xdr:row>
      <xdr:rowOff>254099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D9FFFE88-AFBF-64AD-D015-E254BB8D89C7}"/>
            </a:ext>
          </a:extLst>
        </xdr:cNvPr>
        <xdr:cNvSpPr/>
      </xdr:nvSpPr>
      <xdr:spPr>
        <a:xfrm>
          <a:off x="3524250" y="8839199"/>
          <a:ext cx="720000" cy="216000"/>
        </a:xfrm>
        <a:prstGeom prst="rightArrow">
          <a:avLst/>
        </a:prstGeom>
        <a:solidFill>
          <a:schemeClr val="accent3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33</xdr:row>
      <xdr:rowOff>38099</xdr:rowOff>
    </xdr:from>
    <xdr:to>
      <xdr:col>3</xdr:col>
      <xdr:colOff>17306</xdr:colOff>
      <xdr:row>33</xdr:row>
      <xdr:rowOff>254099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FAF764FD-6EEC-294C-C324-BC5DCD22BC7A}"/>
            </a:ext>
          </a:extLst>
        </xdr:cNvPr>
        <xdr:cNvSpPr/>
      </xdr:nvSpPr>
      <xdr:spPr>
        <a:xfrm>
          <a:off x="3524250" y="9429749"/>
          <a:ext cx="720000" cy="2160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1</xdr:col>
      <xdr:colOff>19050</xdr:colOff>
      <xdr:row>2</xdr:row>
      <xdr:rowOff>79375</xdr:rowOff>
    </xdr:from>
    <xdr:to>
      <xdr:col>2</xdr:col>
      <xdr:colOff>492149</xdr:colOff>
      <xdr:row>2</xdr:row>
      <xdr:rowOff>447675</xdr:rowOff>
    </xdr:to>
    <xdr:sp macro="" textlink="">
      <xdr:nvSpPr>
        <xdr:cNvPr id="10" name="Rettangolo arrotondato 9">
          <a:extLst>
            <a:ext uri="{FF2B5EF4-FFF2-40B4-BE49-F238E27FC236}">
              <a16:creationId xmlns:a16="http://schemas.microsoft.com/office/drawing/2014/main" id="{3CDFC280-8DA6-AF7C-E52D-5CABE0202A86}"/>
            </a:ext>
          </a:extLst>
        </xdr:cNvPr>
        <xdr:cNvSpPr/>
      </xdr:nvSpPr>
      <xdr:spPr>
        <a:xfrm>
          <a:off x="104775" y="85725"/>
          <a:ext cx="2619375" cy="361950"/>
        </a:xfrm>
        <a:prstGeom prst="roundRect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35000">
              <a:schemeClr val="accent3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400" b="0">
              <a:solidFill>
                <a:sysClr val="windowText" lastClr="000000"/>
              </a:solidFill>
              <a:latin typeface="Dosis" panose="02010503020202060003" pitchFamily="2" charset="0"/>
            </a:rPr>
            <a:t>Spesa al botteghino</a:t>
          </a:r>
        </a:p>
      </xdr:txBody>
    </xdr:sp>
    <xdr:clientData/>
  </xdr:twoCellAnchor>
  <xdr:twoCellAnchor>
    <xdr:from>
      <xdr:col>4</xdr:col>
      <xdr:colOff>993775</xdr:colOff>
      <xdr:row>0</xdr:row>
      <xdr:rowOff>66675</xdr:rowOff>
    </xdr:from>
    <xdr:to>
      <xdr:col>7</xdr:col>
      <xdr:colOff>55142</xdr:colOff>
      <xdr:row>0</xdr:row>
      <xdr:rowOff>457200</xdr:rowOff>
    </xdr:to>
    <xdr:sp macro="" textlink="">
      <xdr:nvSpPr>
        <xdr:cNvPr id="11" name="Freccia a destra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689ED-55A9-8970-AA22-F6CF5917A600}"/>
            </a:ext>
          </a:extLst>
        </xdr:cNvPr>
        <xdr:cNvSpPr/>
      </xdr:nvSpPr>
      <xdr:spPr bwMode="auto">
        <a:xfrm>
          <a:off x="6267450" y="66675"/>
          <a:ext cx="1129793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31777" name="Rectangle 1">
          <a:extLst>
            <a:ext uri="{FF2B5EF4-FFF2-40B4-BE49-F238E27FC236}">
              <a16:creationId xmlns:a16="http://schemas.microsoft.com/office/drawing/2014/main" id="{C3FBB69F-6FFB-00F5-CB17-958F7910E580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131778" name="Rectangle 1">
          <a:extLst>
            <a:ext uri="{FF2B5EF4-FFF2-40B4-BE49-F238E27FC236}">
              <a16:creationId xmlns:a16="http://schemas.microsoft.com/office/drawing/2014/main" id="{D994BD2F-F078-384D-C2F4-44A28735D59C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131779" name="Rectangle 1">
          <a:extLst>
            <a:ext uri="{FF2B5EF4-FFF2-40B4-BE49-F238E27FC236}">
              <a16:creationId xmlns:a16="http://schemas.microsoft.com/office/drawing/2014/main" id="{B624649D-650D-0832-C0BD-91F7CD060A28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131780" name="Rectangle 1">
          <a:extLst>
            <a:ext uri="{FF2B5EF4-FFF2-40B4-BE49-F238E27FC236}">
              <a16:creationId xmlns:a16="http://schemas.microsoft.com/office/drawing/2014/main" id="{597F379F-465C-8896-4695-235C64D9F895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67</xdr:row>
      <xdr:rowOff>0</xdr:rowOff>
    </xdr:from>
    <xdr:to>
      <xdr:col>6</xdr:col>
      <xdr:colOff>0</xdr:colOff>
      <xdr:row>80</xdr:row>
      <xdr:rowOff>0</xdr:rowOff>
    </xdr:to>
    <xdr:sp macro="" textlink="">
      <xdr:nvSpPr>
        <xdr:cNvPr id="1131781" name="Rectangle 1">
          <a:extLst>
            <a:ext uri="{FF2B5EF4-FFF2-40B4-BE49-F238E27FC236}">
              <a16:creationId xmlns:a16="http://schemas.microsoft.com/office/drawing/2014/main" id="{99F97109-1FFD-64B6-5534-5D000E231D81}"/>
            </a:ext>
          </a:extLst>
        </xdr:cNvPr>
        <xdr:cNvSpPr>
          <a:spLocks noChangeArrowheads="1"/>
        </xdr:cNvSpPr>
      </xdr:nvSpPr>
      <xdr:spPr bwMode="auto">
        <a:xfrm>
          <a:off x="0" y="183515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83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1131782" name="Rectangle 1">
          <a:extLst>
            <a:ext uri="{FF2B5EF4-FFF2-40B4-BE49-F238E27FC236}">
              <a16:creationId xmlns:a16="http://schemas.microsoft.com/office/drawing/2014/main" id="{8C0EE0E6-8592-991F-D4EA-1B388B79C47F}"/>
            </a:ext>
          </a:extLst>
        </xdr:cNvPr>
        <xdr:cNvSpPr>
          <a:spLocks noChangeArrowheads="1"/>
        </xdr:cNvSpPr>
      </xdr:nvSpPr>
      <xdr:spPr bwMode="auto">
        <a:xfrm>
          <a:off x="0" y="226187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99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1131783" name="Rectangle 1">
          <a:extLst>
            <a:ext uri="{FF2B5EF4-FFF2-40B4-BE49-F238E27FC236}">
              <a16:creationId xmlns:a16="http://schemas.microsoft.com/office/drawing/2014/main" id="{58380D29-419F-B2E9-A242-5BD379AFE2F7}"/>
            </a:ext>
          </a:extLst>
        </xdr:cNvPr>
        <xdr:cNvSpPr>
          <a:spLocks noChangeArrowheads="1"/>
        </xdr:cNvSpPr>
      </xdr:nvSpPr>
      <xdr:spPr bwMode="auto">
        <a:xfrm>
          <a:off x="0" y="268859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31784" name="Rectangle 1025">
          <a:extLst>
            <a:ext uri="{FF2B5EF4-FFF2-40B4-BE49-F238E27FC236}">
              <a16:creationId xmlns:a16="http://schemas.microsoft.com/office/drawing/2014/main" id="{9FB5AAA2-7F33-117E-52DC-29FE5C611A1E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131785" name="Rectangle 1025">
          <a:extLst>
            <a:ext uri="{FF2B5EF4-FFF2-40B4-BE49-F238E27FC236}">
              <a16:creationId xmlns:a16="http://schemas.microsoft.com/office/drawing/2014/main" id="{7F323985-59F8-6F37-6D6E-1CCD1965D620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131786" name="Rectangle 1025">
          <a:extLst>
            <a:ext uri="{FF2B5EF4-FFF2-40B4-BE49-F238E27FC236}">
              <a16:creationId xmlns:a16="http://schemas.microsoft.com/office/drawing/2014/main" id="{A861D9C2-E98B-D31E-A697-71F01A862717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131787" name="Rectangle 1025">
          <a:extLst>
            <a:ext uri="{FF2B5EF4-FFF2-40B4-BE49-F238E27FC236}">
              <a16:creationId xmlns:a16="http://schemas.microsoft.com/office/drawing/2014/main" id="{6F745505-468A-A26D-D993-694D18747BC5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67</xdr:row>
      <xdr:rowOff>0</xdr:rowOff>
    </xdr:from>
    <xdr:to>
      <xdr:col>6</xdr:col>
      <xdr:colOff>0</xdr:colOff>
      <xdr:row>80</xdr:row>
      <xdr:rowOff>0</xdr:rowOff>
    </xdr:to>
    <xdr:sp macro="" textlink="">
      <xdr:nvSpPr>
        <xdr:cNvPr id="1131788" name="Rectangle 1025">
          <a:extLst>
            <a:ext uri="{FF2B5EF4-FFF2-40B4-BE49-F238E27FC236}">
              <a16:creationId xmlns:a16="http://schemas.microsoft.com/office/drawing/2014/main" id="{7934DA1E-BBA6-0366-A770-42E0C2B37C3C}"/>
            </a:ext>
          </a:extLst>
        </xdr:cNvPr>
        <xdr:cNvSpPr>
          <a:spLocks noChangeArrowheads="1"/>
        </xdr:cNvSpPr>
      </xdr:nvSpPr>
      <xdr:spPr bwMode="auto">
        <a:xfrm>
          <a:off x="0" y="183515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83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1131789" name="Rectangle 1025">
          <a:extLst>
            <a:ext uri="{FF2B5EF4-FFF2-40B4-BE49-F238E27FC236}">
              <a16:creationId xmlns:a16="http://schemas.microsoft.com/office/drawing/2014/main" id="{F5866243-2089-BE81-38F4-81DFD9D4A37B}"/>
            </a:ext>
          </a:extLst>
        </xdr:cNvPr>
        <xdr:cNvSpPr>
          <a:spLocks noChangeArrowheads="1"/>
        </xdr:cNvSpPr>
      </xdr:nvSpPr>
      <xdr:spPr bwMode="auto">
        <a:xfrm>
          <a:off x="0" y="226187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99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1131790" name="Rectangle 1025">
          <a:extLst>
            <a:ext uri="{FF2B5EF4-FFF2-40B4-BE49-F238E27FC236}">
              <a16:creationId xmlns:a16="http://schemas.microsoft.com/office/drawing/2014/main" id="{68D7C546-9811-40D6-14F5-B0196F0E6354}"/>
            </a:ext>
          </a:extLst>
        </xdr:cNvPr>
        <xdr:cNvSpPr>
          <a:spLocks noChangeArrowheads="1"/>
        </xdr:cNvSpPr>
      </xdr:nvSpPr>
      <xdr:spPr bwMode="auto">
        <a:xfrm>
          <a:off x="0" y="268859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38101</xdr:colOff>
      <xdr:row>1</xdr:row>
      <xdr:rowOff>3174</xdr:rowOff>
    </xdr:from>
    <xdr:to>
      <xdr:col>6</xdr:col>
      <xdr:colOff>1</xdr:colOff>
      <xdr:row>1</xdr:row>
      <xdr:rowOff>349633</xdr:rowOff>
    </xdr:to>
    <xdr:sp macro="" textlink="">
      <xdr:nvSpPr>
        <xdr:cNvPr id="17" name="Freccia a destra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416905-E788-43EF-BFD6-FC5E7294465B}"/>
            </a:ext>
          </a:extLst>
        </xdr:cNvPr>
        <xdr:cNvSpPr/>
      </xdr:nvSpPr>
      <xdr:spPr bwMode="auto">
        <a:xfrm>
          <a:off x="5892801" y="638174"/>
          <a:ext cx="1098550" cy="358833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31792" name="Rectangle 1025">
          <a:extLst>
            <a:ext uri="{FF2B5EF4-FFF2-40B4-BE49-F238E27FC236}">
              <a16:creationId xmlns:a16="http://schemas.microsoft.com/office/drawing/2014/main" id="{6EF4A2D5-9A70-2A9B-E788-EF1FC5466817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131793" name="Rectangle 1025">
          <a:extLst>
            <a:ext uri="{FF2B5EF4-FFF2-40B4-BE49-F238E27FC236}">
              <a16:creationId xmlns:a16="http://schemas.microsoft.com/office/drawing/2014/main" id="{B2A60145-C270-9F00-D51E-7D947CEDFA5C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131794" name="Rectangle 1025">
          <a:extLst>
            <a:ext uri="{FF2B5EF4-FFF2-40B4-BE49-F238E27FC236}">
              <a16:creationId xmlns:a16="http://schemas.microsoft.com/office/drawing/2014/main" id="{7C3A1862-D92C-86AF-1805-16E4842CB68E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131795" name="Rectangle 1025">
          <a:extLst>
            <a:ext uri="{FF2B5EF4-FFF2-40B4-BE49-F238E27FC236}">
              <a16:creationId xmlns:a16="http://schemas.microsoft.com/office/drawing/2014/main" id="{D7AB1708-208C-85A0-42C3-20A19CFF7EB1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67</xdr:row>
      <xdr:rowOff>0</xdr:rowOff>
    </xdr:from>
    <xdr:to>
      <xdr:col>6</xdr:col>
      <xdr:colOff>0</xdr:colOff>
      <xdr:row>80</xdr:row>
      <xdr:rowOff>0</xdr:rowOff>
    </xdr:to>
    <xdr:sp macro="" textlink="">
      <xdr:nvSpPr>
        <xdr:cNvPr id="1131796" name="Rectangle 1025">
          <a:extLst>
            <a:ext uri="{FF2B5EF4-FFF2-40B4-BE49-F238E27FC236}">
              <a16:creationId xmlns:a16="http://schemas.microsoft.com/office/drawing/2014/main" id="{439E5D19-A7EB-23E5-42FC-BCF86ADEACA7}"/>
            </a:ext>
          </a:extLst>
        </xdr:cNvPr>
        <xdr:cNvSpPr>
          <a:spLocks noChangeArrowheads="1"/>
        </xdr:cNvSpPr>
      </xdr:nvSpPr>
      <xdr:spPr bwMode="auto">
        <a:xfrm>
          <a:off x="0" y="183515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83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1131797" name="Rectangle 1025">
          <a:extLst>
            <a:ext uri="{FF2B5EF4-FFF2-40B4-BE49-F238E27FC236}">
              <a16:creationId xmlns:a16="http://schemas.microsoft.com/office/drawing/2014/main" id="{83D7ABFB-F804-704A-DE37-5F394E567B2D}"/>
            </a:ext>
          </a:extLst>
        </xdr:cNvPr>
        <xdr:cNvSpPr>
          <a:spLocks noChangeArrowheads="1"/>
        </xdr:cNvSpPr>
      </xdr:nvSpPr>
      <xdr:spPr bwMode="auto">
        <a:xfrm>
          <a:off x="0" y="226187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99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1131798" name="Rectangle 1025">
          <a:extLst>
            <a:ext uri="{FF2B5EF4-FFF2-40B4-BE49-F238E27FC236}">
              <a16:creationId xmlns:a16="http://schemas.microsoft.com/office/drawing/2014/main" id="{CFF4F0B7-0683-86AC-411C-6AD9571FF647}"/>
            </a:ext>
          </a:extLst>
        </xdr:cNvPr>
        <xdr:cNvSpPr>
          <a:spLocks noChangeArrowheads="1"/>
        </xdr:cNvSpPr>
      </xdr:nvSpPr>
      <xdr:spPr bwMode="auto">
        <a:xfrm>
          <a:off x="0" y="268859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31799" name="Rectangle 1025">
          <a:extLst>
            <a:ext uri="{FF2B5EF4-FFF2-40B4-BE49-F238E27FC236}">
              <a16:creationId xmlns:a16="http://schemas.microsoft.com/office/drawing/2014/main" id="{34D59B84-4D0A-EF02-E364-5AF0F1829168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131800" name="Rectangle 1025">
          <a:extLst>
            <a:ext uri="{FF2B5EF4-FFF2-40B4-BE49-F238E27FC236}">
              <a16:creationId xmlns:a16="http://schemas.microsoft.com/office/drawing/2014/main" id="{B2A95B38-2D18-C6B2-1334-7534863F6B30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131801" name="Rectangle 1025">
          <a:extLst>
            <a:ext uri="{FF2B5EF4-FFF2-40B4-BE49-F238E27FC236}">
              <a16:creationId xmlns:a16="http://schemas.microsoft.com/office/drawing/2014/main" id="{C2E19F62-1B79-F4BF-2076-4233B90932A3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131802" name="Rectangle 1025">
          <a:extLst>
            <a:ext uri="{FF2B5EF4-FFF2-40B4-BE49-F238E27FC236}">
              <a16:creationId xmlns:a16="http://schemas.microsoft.com/office/drawing/2014/main" id="{2C3350A6-6B47-92C6-4814-B5E6870E84C8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67</xdr:row>
      <xdr:rowOff>0</xdr:rowOff>
    </xdr:from>
    <xdr:to>
      <xdr:col>6</xdr:col>
      <xdr:colOff>0</xdr:colOff>
      <xdr:row>80</xdr:row>
      <xdr:rowOff>0</xdr:rowOff>
    </xdr:to>
    <xdr:sp macro="" textlink="">
      <xdr:nvSpPr>
        <xdr:cNvPr id="1131803" name="Rectangle 1025">
          <a:extLst>
            <a:ext uri="{FF2B5EF4-FFF2-40B4-BE49-F238E27FC236}">
              <a16:creationId xmlns:a16="http://schemas.microsoft.com/office/drawing/2014/main" id="{6D442CE8-1B2B-C61A-7F22-B1E4C7B1BE91}"/>
            </a:ext>
          </a:extLst>
        </xdr:cNvPr>
        <xdr:cNvSpPr>
          <a:spLocks noChangeArrowheads="1"/>
        </xdr:cNvSpPr>
      </xdr:nvSpPr>
      <xdr:spPr bwMode="auto">
        <a:xfrm>
          <a:off x="0" y="183515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83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1131804" name="Rectangle 1025">
          <a:extLst>
            <a:ext uri="{FF2B5EF4-FFF2-40B4-BE49-F238E27FC236}">
              <a16:creationId xmlns:a16="http://schemas.microsoft.com/office/drawing/2014/main" id="{B811762A-B4BD-BEDA-EB19-49F890FB99B2}"/>
            </a:ext>
          </a:extLst>
        </xdr:cNvPr>
        <xdr:cNvSpPr>
          <a:spLocks noChangeArrowheads="1"/>
        </xdr:cNvSpPr>
      </xdr:nvSpPr>
      <xdr:spPr bwMode="auto">
        <a:xfrm>
          <a:off x="0" y="226187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99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1131805" name="Rectangle 1025">
          <a:extLst>
            <a:ext uri="{FF2B5EF4-FFF2-40B4-BE49-F238E27FC236}">
              <a16:creationId xmlns:a16="http://schemas.microsoft.com/office/drawing/2014/main" id="{990AF936-E864-567F-DBF6-828F832110D5}"/>
            </a:ext>
          </a:extLst>
        </xdr:cNvPr>
        <xdr:cNvSpPr>
          <a:spLocks noChangeArrowheads="1"/>
        </xdr:cNvSpPr>
      </xdr:nvSpPr>
      <xdr:spPr bwMode="auto">
        <a:xfrm>
          <a:off x="0" y="26885900"/>
          <a:ext cx="7861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1406525</xdr:colOff>
      <xdr:row>5</xdr:row>
      <xdr:rowOff>38099</xdr:rowOff>
    </xdr:from>
    <xdr:to>
      <xdr:col>3</xdr:col>
      <xdr:colOff>17306</xdr:colOff>
      <xdr:row>5</xdr:row>
      <xdr:rowOff>254099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D19403D3-A618-A290-BFF5-B3EF09991550}"/>
            </a:ext>
          </a:extLst>
        </xdr:cNvPr>
        <xdr:cNvSpPr/>
      </xdr:nvSpPr>
      <xdr:spPr>
        <a:xfrm>
          <a:off x="3524250" y="1238249"/>
          <a:ext cx="720000" cy="216000"/>
        </a:xfrm>
        <a:prstGeom prst="rightArrow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13</xdr:row>
      <xdr:rowOff>38099</xdr:rowOff>
    </xdr:from>
    <xdr:to>
      <xdr:col>3</xdr:col>
      <xdr:colOff>17306</xdr:colOff>
      <xdr:row>13</xdr:row>
      <xdr:rowOff>254099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037C1586-E378-48A1-A5CD-146EBD7975EA}"/>
            </a:ext>
          </a:extLst>
        </xdr:cNvPr>
        <xdr:cNvSpPr/>
      </xdr:nvSpPr>
      <xdr:spPr>
        <a:xfrm>
          <a:off x="3524250" y="3600449"/>
          <a:ext cx="720000" cy="216000"/>
        </a:xfrm>
        <a:prstGeom prst="rightArrow">
          <a:avLst/>
        </a:prstGeom>
        <a:solidFill>
          <a:srgbClr val="FDBA4C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17</xdr:row>
      <xdr:rowOff>38099</xdr:rowOff>
    </xdr:from>
    <xdr:to>
      <xdr:col>3</xdr:col>
      <xdr:colOff>17306</xdr:colOff>
      <xdr:row>17</xdr:row>
      <xdr:rowOff>254099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CF971734-6BEE-3D3C-9C20-3D93342EA87A}"/>
            </a:ext>
          </a:extLst>
        </xdr:cNvPr>
        <xdr:cNvSpPr/>
      </xdr:nvSpPr>
      <xdr:spPr>
        <a:xfrm>
          <a:off x="3524250" y="4781549"/>
          <a:ext cx="720000" cy="216000"/>
        </a:xfrm>
        <a:prstGeom prst="rightArrow">
          <a:avLst/>
        </a:prstGeom>
        <a:solidFill>
          <a:schemeClr val="accent6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22</xdr:row>
      <xdr:rowOff>41274</xdr:rowOff>
    </xdr:from>
    <xdr:to>
      <xdr:col>3</xdr:col>
      <xdr:colOff>17306</xdr:colOff>
      <xdr:row>22</xdr:row>
      <xdr:rowOff>263627</xdr:rowOff>
    </xdr:to>
    <xdr:sp macro="" textlink="">
      <xdr:nvSpPr>
        <xdr:cNvPr id="5" name="Freccia a destra 4">
          <a:extLst>
            <a:ext uri="{FF2B5EF4-FFF2-40B4-BE49-F238E27FC236}">
              <a16:creationId xmlns:a16="http://schemas.microsoft.com/office/drawing/2014/main" id="{8EF5645A-FB09-AB39-F955-D883E112698C}"/>
            </a:ext>
          </a:extLst>
        </xdr:cNvPr>
        <xdr:cNvSpPr/>
      </xdr:nvSpPr>
      <xdr:spPr>
        <a:xfrm>
          <a:off x="3524250" y="6267449"/>
          <a:ext cx="720000" cy="216000"/>
        </a:xfrm>
        <a:prstGeom prst="rightArrow">
          <a:avLst/>
        </a:prstGeom>
        <a:solidFill>
          <a:srgbClr val="94C5E3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25</xdr:row>
      <xdr:rowOff>38099</xdr:rowOff>
    </xdr:from>
    <xdr:to>
      <xdr:col>3</xdr:col>
      <xdr:colOff>17306</xdr:colOff>
      <xdr:row>25</xdr:row>
      <xdr:rowOff>254099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511321BD-2A3E-DB9F-B3EF-1AE8BD72D71B}"/>
            </a:ext>
          </a:extLst>
        </xdr:cNvPr>
        <xdr:cNvSpPr/>
      </xdr:nvSpPr>
      <xdr:spPr>
        <a:xfrm>
          <a:off x="3524250" y="7143749"/>
          <a:ext cx="720000" cy="216000"/>
        </a:xfrm>
        <a:prstGeom prst="rightArrow">
          <a:avLst/>
        </a:prstGeom>
        <a:solidFill>
          <a:srgbClr val="C4DF9B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28</xdr:row>
      <xdr:rowOff>38099</xdr:rowOff>
    </xdr:from>
    <xdr:to>
      <xdr:col>3</xdr:col>
      <xdr:colOff>17306</xdr:colOff>
      <xdr:row>28</xdr:row>
      <xdr:rowOff>254099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4AF678EE-DFFB-28B2-7E02-004A321ACA45}"/>
            </a:ext>
          </a:extLst>
        </xdr:cNvPr>
        <xdr:cNvSpPr/>
      </xdr:nvSpPr>
      <xdr:spPr>
        <a:xfrm>
          <a:off x="3524250" y="8029574"/>
          <a:ext cx="720000" cy="216000"/>
        </a:xfrm>
        <a:prstGeom prst="rightArrow">
          <a:avLst/>
        </a:prstGeom>
        <a:solidFill>
          <a:srgbClr val="C9BBD2"/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31</xdr:row>
      <xdr:rowOff>38099</xdr:rowOff>
    </xdr:from>
    <xdr:to>
      <xdr:col>3</xdr:col>
      <xdr:colOff>17306</xdr:colOff>
      <xdr:row>31</xdr:row>
      <xdr:rowOff>254099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153C2E73-AC69-F43D-7BCC-B3BAF9AD57E9}"/>
            </a:ext>
          </a:extLst>
        </xdr:cNvPr>
        <xdr:cNvSpPr/>
      </xdr:nvSpPr>
      <xdr:spPr>
        <a:xfrm>
          <a:off x="3524250" y="8839199"/>
          <a:ext cx="720000" cy="216000"/>
        </a:xfrm>
        <a:prstGeom prst="rightArrow">
          <a:avLst/>
        </a:prstGeom>
        <a:solidFill>
          <a:schemeClr val="accent3">
            <a:lumMod val="75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1406525</xdr:colOff>
      <xdr:row>33</xdr:row>
      <xdr:rowOff>38099</xdr:rowOff>
    </xdr:from>
    <xdr:to>
      <xdr:col>3</xdr:col>
      <xdr:colOff>17306</xdr:colOff>
      <xdr:row>33</xdr:row>
      <xdr:rowOff>254099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0C9AA9A0-112B-4BED-8DE6-00E6C12ECDF8}"/>
            </a:ext>
          </a:extLst>
        </xdr:cNvPr>
        <xdr:cNvSpPr/>
      </xdr:nvSpPr>
      <xdr:spPr>
        <a:xfrm>
          <a:off x="3524250" y="9429749"/>
          <a:ext cx="720000" cy="216000"/>
        </a:xfrm>
        <a:prstGeom prst="rightArrow">
          <a:avLst/>
        </a:prstGeom>
        <a:solidFill>
          <a:schemeClr val="accent2">
            <a:lumMod val="60000"/>
            <a:lumOff val="40000"/>
          </a:schemeClr>
        </a:solidFill>
        <a:ln w="3175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>
            <a:rot lat="0" lon="0" rev="1200000"/>
          </a:lightRig>
        </a:scene3d>
        <a:sp3d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1</xdr:col>
      <xdr:colOff>19050</xdr:colOff>
      <xdr:row>2</xdr:row>
      <xdr:rowOff>79375</xdr:rowOff>
    </xdr:from>
    <xdr:to>
      <xdr:col>2</xdr:col>
      <xdr:colOff>492149</xdr:colOff>
      <xdr:row>2</xdr:row>
      <xdr:rowOff>447675</xdr:rowOff>
    </xdr:to>
    <xdr:sp macro="" textlink="">
      <xdr:nvSpPr>
        <xdr:cNvPr id="10" name="Rettangolo arrotondato 9">
          <a:extLst>
            <a:ext uri="{FF2B5EF4-FFF2-40B4-BE49-F238E27FC236}">
              <a16:creationId xmlns:a16="http://schemas.microsoft.com/office/drawing/2014/main" id="{7EAA1BC8-B051-D959-43C7-8480D090DC60}"/>
            </a:ext>
          </a:extLst>
        </xdr:cNvPr>
        <xdr:cNvSpPr/>
      </xdr:nvSpPr>
      <xdr:spPr>
        <a:xfrm>
          <a:off x="104775" y="85725"/>
          <a:ext cx="2619375" cy="361950"/>
        </a:xfrm>
        <a:prstGeom prst="roundRect">
          <a:avLst/>
        </a:prstGeom>
        <a:gradFill>
          <a:gsLst>
            <a:gs pos="0">
              <a:schemeClr val="accent6">
                <a:lumMod val="60000"/>
                <a:lumOff val="40000"/>
              </a:schemeClr>
            </a:gs>
            <a:gs pos="35000">
              <a:schemeClr val="accent6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400" b="0">
              <a:solidFill>
                <a:sysClr val="windowText" lastClr="000000"/>
              </a:solidFill>
              <a:latin typeface="Dosis" panose="02010503020202060003" pitchFamily="2" charset="0"/>
            </a:rPr>
            <a:t>Spesa del pubblico</a:t>
          </a:r>
        </a:p>
      </xdr:txBody>
    </xdr:sp>
    <xdr:clientData/>
  </xdr:twoCellAnchor>
  <xdr:twoCellAnchor>
    <xdr:from>
      <xdr:col>4</xdr:col>
      <xdr:colOff>908050</xdr:colOff>
      <xdr:row>0</xdr:row>
      <xdr:rowOff>44450</xdr:rowOff>
    </xdr:from>
    <xdr:to>
      <xdr:col>7</xdr:col>
      <xdr:colOff>55611</xdr:colOff>
      <xdr:row>0</xdr:row>
      <xdr:rowOff>428676</xdr:rowOff>
    </xdr:to>
    <xdr:sp macro="" textlink="">
      <xdr:nvSpPr>
        <xdr:cNvPr id="11" name="Freccia a destra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56DCB3-EC02-BBDF-9237-D912CF25F467}"/>
            </a:ext>
          </a:extLst>
        </xdr:cNvPr>
        <xdr:cNvSpPr/>
      </xdr:nvSpPr>
      <xdr:spPr bwMode="auto">
        <a:xfrm>
          <a:off x="6194425" y="57150"/>
          <a:ext cx="1117762" cy="38422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3175</xdr:rowOff>
    </xdr:from>
    <xdr:to>
      <xdr:col>2</xdr:col>
      <xdr:colOff>1006108</xdr:colOff>
      <xdr:row>4</xdr:row>
      <xdr:rowOff>212725</xdr:rowOff>
    </xdr:to>
    <xdr:sp macro="" textlink="">
      <xdr:nvSpPr>
        <xdr:cNvPr id="3" name="Rettangolo arrotondato NORD-O">
          <a:extLst>
            <a:ext uri="{FF2B5EF4-FFF2-40B4-BE49-F238E27FC236}">
              <a16:creationId xmlns:a16="http://schemas.microsoft.com/office/drawing/2014/main" id="{A6D30090-D1C6-A0B6-74EA-BAEEC116B122}"/>
            </a:ext>
          </a:extLst>
        </xdr:cNvPr>
        <xdr:cNvSpPr/>
      </xdr:nvSpPr>
      <xdr:spPr>
        <a:xfrm>
          <a:off x="114300" y="800100"/>
          <a:ext cx="2619375" cy="361950"/>
        </a:xfrm>
        <a:prstGeom prst="roundRect">
          <a:avLst/>
        </a:prstGeom>
        <a:gradFill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Numero di spettacoli</a:t>
          </a:r>
        </a:p>
      </xdr:txBody>
    </xdr:sp>
    <xdr:clientData/>
  </xdr:twoCellAnchor>
  <xdr:twoCellAnchor editAs="oneCell">
    <xdr:from>
      <xdr:col>1</xdr:col>
      <xdr:colOff>0</xdr:colOff>
      <xdr:row>48</xdr:row>
      <xdr:rowOff>14969</xdr:rowOff>
    </xdr:from>
    <xdr:to>
      <xdr:col>2</xdr:col>
      <xdr:colOff>1006108</xdr:colOff>
      <xdr:row>48</xdr:row>
      <xdr:rowOff>208743</xdr:rowOff>
    </xdr:to>
    <xdr:sp macro="" textlink="">
      <xdr:nvSpPr>
        <xdr:cNvPr id="4" name="Rettangolo arrotondato NORD-E">
          <a:extLst>
            <a:ext uri="{FF2B5EF4-FFF2-40B4-BE49-F238E27FC236}">
              <a16:creationId xmlns:a16="http://schemas.microsoft.com/office/drawing/2014/main" id="{FC0FF7DD-46E6-CFC1-79AC-78AE8FFCB726}"/>
            </a:ext>
          </a:extLst>
        </xdr:cNvPr>
        <xdr:cNvSpPr/>
      </xdr:nvSpPr>
      <xdr:spPr>
        <a:xfrm>
          <a:off x="114300" y="11197319"/>
          <a:ext cx="2619375" cy="361950"/>
        </a:xfrm>
        <a:prstGeom prst="roundRect">
          <a:avLst/>
        </a:prstGeom>
        <a:gradFill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Numero di spettacoli</a:t>
          </a:r>
        </a:p>
      </xdr:txBody>
    </xdr:sp>
    <xdr:clientData/>
  </xdr:twoCellAnchor>
  <xdr:twoCellAnchor editAs="oneCell">
    <xdr:from>
      <xdr:col>1</xdr:col>
      <xdr:colOff>0</xdr:colOff>
      <xdr:row>91</xdr:row>
      <xdr:rowOff>215448</xdr:rowOff>
    </xdr:from>
    <xdr:to>
      <xdr:col>2</xdr:col>
      <xdr:colOff>1006108</xdr:colOff>
      <xdr:row>92</xdr:row>
      <xdr:rowOff>210748</xdr:rowOff>
    </xdr:to>
    <xdr:sp macro="" textlink="">
      <xdr:nvSpPr>
        <xdr:cNvPr id="5" name="Rettangolo arrotondato CENTRO">
          <a:extLst>
            <a:ext uri="{FF2B5EF4-FFF2-40B4-BE49-F238E27FC236}">
              <a16:creationId xmlns:a16="http://schemas.microsoft.com/office/drawing/2014/main" id="{934AE731-9DFE-9B92-0B57-5C859F6C56CF}"/>
            </a:ext>
          </a:extLst>
        </xdr:cNvPr>
        <xdr:cNvSpPr/>
      </xdr:nvSpPr>
      <xdr:spPr>
        <a:xfrm>
          <a:off x="114300" y="21586373"/>
          <a:ext cx="2619375" cy="363600"/>
        </a:xfrm>
        <a:prstGeom prst="roundRect">
          <a:avLst/>
        </a:prstGeom>
        <a:gradFill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Numero di spettacoli</a:t>
          </a:r>
        </a:p>
      </xdr:txBody>
    </xdr:sp>
    <xdr:clientData/>
  </xdr:twoCellAnchor>
  <xdr:twoCellAnchor editAs="oneCell">
    <xdr:from>
      <xdr:col>1</xdr:col>
      <xdr:colOff>0</xdr:colOff>
      <xdr:row>136</xdr:row>
      <xdr:rowOff>4762</xdr:rowOff>
    </xdr:from>
    <xdr:to>
      <xdr:col>2</xdr:col>
      <xdr:colOff>1006108</xdr:colOff>
      <xdr:row>136</xdr:row>
      <xdr:rowOff>212290</xdr:rowOff>
    </xdr:to>
    <xdr:sp macro="" textlink="">
      <xdr:nvSpPr>
        <xdr:cNvPr id="6" name="Rettangolo arrotondato SUD">
          <a:extLst>
            <a:ext uri="{FF2B5EF4-FFF2-40B4-BE49-F238E27FC236}">
              <a16:creationId xmlns:a16="http://schemas.microsoft.com/office/drawing/2014/main" id="{D9AE8FF9-B7D4-3497-97FC-BA10895166B3}"/>
            </a:ext>
          </a:extLst>
        </xdr:cNvPr>
        <xdr:cNvSpPr/>
      </xdr:nvSpPr>
      <xdr:spPr>
        <a:xfrm>
          <a:off x="114300" y="32065912"/>
          <a:ext cx="2619375" cy="375557"/>
        </a:xfrm>
        <a:prstGeom prst="roundRect">
          <a:avLst/>
        </a:prstGeom>
        <a:gradFill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Numero di spettacoli</a:t>
          </a:r>
        </a:p>
      </xdr:txBody>
    </xdr:sp>
    <xdr:clientData/>
  </xdr:twoCellAnchor>
  <xdr:twoCellAnchor editAs="oneCell">
    <xdr:from>
      <xdr:col>1</xdr:col>
      <xdr:colOff>0</xdr:colOff>
      <xdr:row>198</xdr:row>
      <xdr:rowOff>3175</xdr:rowOff>
    </xdr:from>
    <xdr:to>
      <xdr:col>2</xdr:col>
      <xdr:colOff>1006108</xdr:colOff>
      <xdr:row>198</xdr:row>
      <xdr:rowOff>207963</xdr:rowOff>
    </xdr:to>
    <xdr:sp macro="" textlink="">
      <xdr:nvSpPr>
        <xdr:cNvPr id="7" name="Rettangolo arrotondato ISOLE">
          <a:extLst>
            <a:ext uri="{FF2B5EF4-FFF2-40B4-BE49-F238E27FC236}">
              <a16:creationId xmlns:a16="http://schemas.microsoft.com/office/drawing/2014/main" id="{759B082D-B3D8-20AB-8AF8-A6670B12C11A}"/>
            </a:ext>
          </a:extLst>
        </xdr:cNvPr>
        <xdr:cNvSpPr/>
      </xdr:nvSpPr>
      <xdr:spPr>
        <a:xfrm>
          <a:off x="114300" y="43767375"/>
          <a:ext cx="2619375" cy="366713"/>
        </a:xfrm>
        <a:prstGeom prst="roundRect">
          <a:avLst/>
        </a:prstGeom>
        <a:gradFill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Numero di spettacoli</a:t>
          </a:r>
        </a:p>
      </xdr:txBody>
    </xdr:sp>
    <xdr:clientData/>
  </xdr:twoCellAnchor>
  <xdr:twoCellAnchor>
    <xdr:from>
      <xdr:col>4</xdr:col>
      <xdr:colOff>866775</xdr:colOff>
      <xdr:row>0</xdr:row>
      <xdr:rowOff>254000</xdr:rowOff>
    </xdr:from>
    <xdr:to>
      <xdr:col>6</xdr:col>
      <xdr:colOff>984</xdr:colOff>
      <xdr:row>1</xdr:row>
      <xdr:rowOff>7633</xdr:rowOff>
    </xdr:to>
    <xdr:sp macro="" textlink="">
      <xdr:nvSpPr>
        <xdr:cNvPr id="8" name="Freccia a destra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0F8673-4B88-D2F9-8AE3-B16276419E76}"/>
            </a:ext>
          </a:extLst>
        </xdr:cNvPr>
        <xdr:cNvSpPr/>
      </xdr:nvSpPr>
      <xdr:spPr bwMode="auto">
        <a:xfrm>
          <a:off x="6235700" y="254000"/>
          <a:ext cx="1124476" cy="39511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9525</xdr:rowOff>
    </xdr:from>
    <xdr:to>
      <xdr:col>2</xdr:col>
      <xdr:colOff>1006108</xdr:colOff>
      <xdr:row>4</xdr:row>
      <xdr:rowOff>371475</xdr:rowOff>
    </xdr:to>
    <xdr:sp macro="" textlink="">
      <xdr:nvSpPr>
        <xdr:cNvPr id="68" name="Rettangolo arrotondato NORD-O">
          <a:extLst>
            <a:ext uri="{FF2B5EF4-FFF2-40B4-BE49-F238E27FC236}">
              <a16:creationId xmlns:a16="http://schemas.microsoft.com/office/drawing/2014/main" id="{14CCAAFB-2469-6F12-FA4D-A24CF5E81639}"/>
            </a:ext>
          </a:extLst>
        </xdr:cNvPr>
        <xdr:cNvSpPr/>
      </xdr:nvSpPr>
      <xdr:spPr>
        <a:xfrm>
          <a:off x="114300" y="800100"/>
          <a:ext cx="2619375" cy="361950"/>
        </a:xfrm>
        <a:prstGeom prst="roundRect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35000">
              <a:schemeClr val="accent2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Ingressi</a:t>
          </a:r>
        </a:p>
      </xdr:txBody>
    </xdr:sp>
    <xdr:clientData/>
  </xdr:twoCellAnchor>
  <xdr:twoCellAnchor editAs="oneCell">
    <xdr:from>
      <xdr:col>1</xdr:col>
      <xdr:colOff>0</xdr:colOff>
      <xdr:row>48</xdr:row>
      <xdr:rowOff>2269</xdr:rowOff>
    </xdr:from>
    <xdr:to>
      <xdr:col>2</xdr:col>
      <xdr:colOff>1006108</xdr:colOff>
      <xdr:row>48</xdr:row>
      <xdr:rowOff>377146</xdr:rowOff>
    </xdr:to>
    <xdr:sp macro="" textlink="">
      <xdr:nvSpPr>
        <xdr:cNvPr id="69" name="Rettangolo arrotondato NORD-E">
          <a:extLst>
            <a:ext uri="{FF2B5EF4-FFF2-40B4-BE49-F238E27FC236}">
              <a16:creationId xmlns:a16="http://schemas.microsoft.com/office/drawing/2014/main" id="{A1EDBE22-D957-B861-5459-ECEAE0A43457}"/>
            </a:ext>
          </a:extLst>
        </xdr:cNvPr>
        <xdr:cNvSpPr/>
      </xdr:nvSpPr>
      <xdr:spPr>
        <a:xfrm>
          <a:off x="114300" y="11197319"/>
          <a:ext cx="2619375" cy="361950"/>
        </a:xfrm>
        <a:prstGeom prst="roundRect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35000">
              <a:schemeClr val="accent2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Ingressi</a:t>
          </a:r>
        </a:p>
      </xdr:txBody>
    </xdr:sp>
    <xdr:clientData/>
  </xdr:twoCellAnchor>
  <xdr:twoCellAnchor editAs="oneCell">
    <xdr:from>
      <xdr:col>1</xdr:col>
      <xdr:colOff>0</xdr:colOff>
      <xdr:row>92</xdr:row>
      <xdr:rowOff>12248</xdr:rowOff>
    </xdr:from>
    <xdr:to>
      <xdr:col>2</xdr:col>
      <xdr:colOff>1006108</xdr:colOff>
      <xdr:row>92</xdr:row>
      <xdr:rowOff>375848</xdr:rowOff>
    </xdr:to>
    <xdr:sp macro="" textlink="">
      <xdr:nvSpPr>
        <xdr:cNvPr id="70" name="Rettangolo arrotondato CENTRO">
          <a:extLst>
            <a:ext uri="{FF2B5EF4-FFF2-40B4-BE49-F238E27FC236}">
              <a16:creationId xmlns:a16="http://schemas.microsoft.com/office/drawing/2014/main" id="{386C91D3-F086-5186-3919-B80C617810C3}"/>
            </a:ext>
          </a:extLst>
        </xdr:cNvPr>
        <xdr:cNvSpPr/>
      </xdr:nvSpPr>
      <xdr:spPr>
        <a:xfrm>
          <a:off x="114300" y="21586373"/>
          <a:ext cx="2619375" cy="363600"/>
        </a:xfrm>
        <a:prstGeom prst="roundRect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35000">
              <a:schemeClr val="accent2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Ingressi</a:t>
          </a:r>
        </a:p>
      </xdr:txBody>
    </xdr:sp>
    <xdr:clientData/>
  </xdr:twoCellAnchor>
  <xdr:twoCellAnchor editAs="oneCell">
    <xdr:from>
      <xdr:col>1</xdr:col>
      <xdr:colOff>0</xdr:colOff>
      <xdr:row>136</xdr:row>
      <xdr:rowOff>4762</xdr:rowOff>
    </xdr:from>
    <xdr:to>
      <xdr:col>2</xdr:col>
      <xdr:colOff>1006108</xdr:colOff>
      <xdr:row>136</xdr:row>
      <xdr:rowOff>380319</xdr:rowOff>
    </xdr:to>
    <xdr:sp macro="" textlink="">
      <xdr:nvSpPr>
        <xdr:cNvPr id="71" name="Rettangolo arrotondato SUD">
          <a:extLst>
            <a:ext uri="{FF2B5EF4-FFF2-40B4-BE49-F238E27FC236}">
              <a16:creationId xmlns:a16="http://schemas.microsoft.com/office/drawing/2014/main" id="{077C5D2B-148B-292B-C3CA-F35B99D75AA3}"/>
            </a:ext>
          </a:extLst>
        </xdr:cNvPr>
        <xdr:cNvSpPr/>
      </xdr:nvSpPr>
      <xdr:spPr>
        <a:xfrm>
          <a:off x="114300" y="32065912"/>
          <a:ext cx="2619375" cy="375557"/>
        </a:xfrm>
        <a:prstGeom prst="roundRect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35000">
              <a:schemeClr val="accent2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Ingressi</a:t>
          </a:r>
        </a:p>
      </xdr:txBody>
    </xdr:sp>
    <xdr:clientData/>
  </xdr:twoCellAnchor>
  <xdr:twoCellAnchor editAs="oneCell">
    <xdr:from>
      <xdr:col>0</xdr:col>
      <xdr:colOff>117475</xdr:colOff>
      <xdr:row>198</xdr:row>
      <xdr:rowOff>9525</xdr:rowOff>
    </xdr:from>
    <xdr:to>
      <xdr:col>2</xdr:col>
      <xdr:colOff>1031900</xdr:colOff>
      <xdr:row>198</xdr:row>
      <xdr:rowOff>395424</xdr:rowOff>
    </xdr:to>
    <xdr:sp macro="" textlink="">
      <xdr:nvSpPr>
        <xdr:cNvPr id="72" name="Rettangolo arrotondato ISOLE">
          <a:extLst>
            <a:ext uri="{FF2B5EF4-FFF2-40B4-BE49-F238E27FC236}">
              <a16:creationId xmlns:a16="http://schemas.microsoft.com/office/drawing/2014/main" id="{1C51F71D-F4BF-1F3D-4609-386A80380DD6}"/>
            </a:ext>
          </a:extLst>
        </xdr:cNvPr>
        <xdr:cNvSpPr/>
      </xdr:nvSpPr>
      <xdr:spPr>
        <a:xfrm>
          <a:off x="114300" y="46713775"/>
          <a:ext cx="2739980" cy="366713"/>
        </a:xfrm>
        <a:prstGeom prst="roundRect">
          <a:avLst/>
        </a:prstGeom>
        <a:gradFill>
          <a:gsLst>
            <a:gs pos="0">
              <a:schemeClr val="accent2">
                <a:lumMod val="60000"/>
                <a:lumOff val="40000"/>
              </a:schemeClr>
            </a:gs>
            <a:gs pos="35000">
              <a:schemeClr val="accent2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Ingressi</a:t>
          </a:r>
        </a:p>
      </xdr:txBody>
    </xdr:sp>
    <xdr:clientData/>
  </xdr:twoCellAnchor>
  <xdr:twoCellAnchor>
    <xdr:from>
      <xdr:col>4</xdr:col>
      <xdr:colOff>933450</xdr:colOff>
      <xdr:row>0</xdr:row>
      <xdr:rowOff>200025</xdr:rowOff>
    </xdr:from>
    <xdr:to>
      <xdr:col>6</xdr:col>
      <xdr:colOff>50581</xdr:colOff>
      <xdr:row>0</xdr:row>
      <xdr:rowOff>607880</xdr:rowOff>
    </xdr:to>
    <xdr:sp macro="" textlink="">
      <xdr:nvSpPr>
        <xdr:cNvPr id="73" name="Freccia a destra 7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E00388-4C10-DC5A-B655-EC84292A15DE}"/>
            </a:ext>
          </a:extLst>
        </xdr:cNvPr>
        <xdr:cNvSpPr/>
      </xdr:nvSpPr>
      <xdr:spPr bwMode="auto">
        <a:xfrm>
          <a:off x="6010275" y="219075"/>
          <a:ext cx="1073480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1133475</xdr:colOff>
      <xdr:row>0</xdr:row>
      <xdr:rowOff>311150</xdr:rowOff>
    </xdr:from>
    <xdr:to>
      <xdr:col>7</xdr:col>
      <xdr:colOff>226</xdr:colOff>
      <xdr:row>1</xdr:row>
      <xdr:rowOff>77927</xdr:rowOff>
    </xdr:to>
    <xdr:sp macro="" textlink="">
      <xdr:nvSpPr>
        <xdr:cNvPr id="73" name="Freccia a destra 7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A273C4-AEB6-FD65-29AF-1FA01739D9F4}"/>
            </a:ext>
          </a:extLst>
        </xdr:cNvPr>
        <xdr:cNvSpPr/>
      </xdr:nvSpPr>
      <xdr:spPr bwMode="auto">
        <a:xfrm>
          <a:off x="6191250" y="323850"/>
          <a:ext cx="1070638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 editAs="oneCell">
    <xdr:from>
      <xdr:col>1</xdr:col>
      <xdr:colOff>0</xdr:colOff>
      <xdr:row>4</xdr:row>
      <xdr:rowOff>9525</xdr:rowOff>
    </xdr:from>
    <xdr:to>
      <xdr:col>2</xdr:col>
      <xdr:colOff>1006108</xdr:colOff>
      <xdr:row>4</xdr:row>
      <xdr:rowOff>371475</xdr:rowOff>
    </xdr:to>
    <xdr:sp macro="" textlink="">
      <xdr:nvSpPr>
        <xdr:cNvPr id="100" name="Rettangolo arrotondato NORD-O">
          <a:extLst>
            <a:ext uri="{FF2B5EF4-FFF2-40B4-BE49-F238E27FC236}">
              <a16:creationId xmlns:a16="http://schemas.microsoft.com/office/drawing/2014/main" id="{57AB91F8-A24B-99EE-1CE1-FB812BFF069E}"/>
            </a:ext>
          </a:extLst>
        </xdr:cNvPr>
        <xdr:cNvSpPr/>
      </xdr:nvSpPr>
      <xdr:spPr>
        <a:xfrm>
          <a:off x="114300" y="800100"/>
          <a:ext cx="2619375" cy="361950"/>
        </a:xfrm>
        <a:prstGeom prst="roundRect">
          <a:avLst/>
        </a:prstGeom>
        <a:gradFill>
          <a:gsLst>
            <a:gs pos="0">
              <a:schemeClr val="bg2">
                <a:lumMod val="75000"/>
              </a:schemeClr>
            </a:gs>
            <a:gs pos="35000">
              <a:schemeClr val="bg2">
                <a:lumMod val="9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Presenze</a:t>
          </a:r>
        </a:p>
      </xdr:txBody>
    </xdr:sp>
    <xdr:clientData/>
  </xdr:twoCellAnchor>
  <xdr:twoCellAnchor editAs="oneCell">
    <xdr:from>
      <xdr:col>1</xdr:col>
      <xdr:colOff>0</xdr:colOff>
      <xdr:row>48</xdr:row>
      <xdr:rowOff>2269</xdr:rowOff>
    </xdr:from>
    <xdr:to>
      <xdr:col>2</xdr:col>
      <xdr:colOff>1006108</xdr:colOff>
      <xdr:row>48</xdr:row>
      <xdr:rowOff>377146</xdr:rowOff>
    </xdr:to>
    <xdr:sp macro="" textlink="">
      <xdr:nvSpPr>
        <xdr:cNvPr id="101" name="Rettangolo arrotondato NORD-E">
          <a:extLst>
            <a:ext uri="{FF2B5EF4-FFF2-40B4-BE49-F238E27FC236}">
              <a16:creationId xmlns:a16="http://schemas.microsoft.com/office/drawing/2014/main" id="{FB33CB36-44CD-DA33-B51C-110B193D7D73}"/>
            </a:ext>
          </a:extLst>
        </xdr:cNvPr>
        <xdr:cNvSpPr/>
      </xdr:nvSpPr>
      <xdr:spPr>
        <a:xfrm>
          <a:off x="114300" y="11197319"/>
          <a:ext cx="2619375" cy="361950"/>
        </a:xfrm>
        <a:prstGeom prst="roundRect">
          <a:avLst/>
        </a:prstGeom>
        <a:gradFill>
          <a:gsLst>
            <a:gs pos="0">
              <a:schemeClr val="bg2">
                <a:lumMod val="75000"/>
              </a:schemeClr>
            </a:gs>
            <a:gs pos="35000">
              <a:schemeClr val="bg2">
                <a:lumMod val="9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Presenze</a:t>
          </a:r>
        </a:p>
      </xdr:txBody>
    </xdr:sp>
    <xdr:clientData/>
  </xdr:twoCellAnchor>
  <xdr:twoCellAnchor editAs="oneCell">
    <xdr:from>
      <xdr:col>1</xdr:col>
      <xdr:colOff>0</xdr:colOff>
      <xdr:row>92</xdr:row>
      <xdr:rowOff>12248</xdr:rowOff>
    </xdr:from>
    <xdr:to>
      <xdr:col>2</xdr:col>
      <xdr:colOff>1006108</xdr:colOff>
      <xdr:row>92</xdr:row>
      <xdr:rowOff>375848</xdr:rowOff>
    </xdr:to>
    <xdr:sp macro="" textlink="">
      <xdr:nvSpPr>
        <xdr:cNvPr id="102" name="Rettangolo arrotondato CENTRO">
          <a:extLst>
            <a:ext uri="{FF2B5EF4-FFF2-40B4-BE49-F238E27FC236}">
              <a16:creationId xmlns:a16="http://schemas.microsoft.com/office/drawing/2014/main" id="{8D74C4C2-0DA3-5D39-1984-0387CDA0C55A}"/>
            </a:ext>
          </a:extLst>
        </xdr:cNvPr>
        <xdr:cNvSpPr/>
      </xdr:nvSpPr>
      <xdr:spPr>
        <a:xfrm>
          <a:off x="114300" y="21586373"/>
          <a:ext cx="2619375" cy="363600"/>
        </a:xfrm>
        <a:prstGeom prst="roundRect">
          <a:avLst/>
        </a:prstGeom>
        <a:gradFill>
          <a:gsLst>
            <a:gs pos="0">
              <a:schemeClr val="bg2">
                <a:lumMod val="75000"/>
              </a:schemeClr>
            </a:gs>
            <a:gs pos="35000">
              <a:schemeClr val="bg2">
                <a:lumMod val="9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Presenze</a:t>
          </a:r>
        </a:p>
      </xdr:txBody>
    </xdr:sp>
    <xdr:clientData/>
  </xdr:twoCellAnchor>
  <xdr:twoCellAnchor editAs="oneCell">
    <xdr:from>
      <xdr:col>1</xdr:col>
      <xdr:colOff>0</xdr:colOff>
      <xdr:row>136</xdr:row>
      <xdr:rowOff>4762</xdr:rowOff>
    </xdr:from>
    <xdr:to>
      <xdr:col>2</xdr:col>
      <xdr:colOff>1006108</xdr:colOff>
      <xdr:row>136</xdr:row>
      <xdr:rowOff>380319</xdr:rowOff>
    </xdr:to>
    <xdr:sp macro="" textlink="">
      <xdr:nvSpPr>
        <xdr:cNvPr id="103" name="Rettangolo arrotondato SUD">
          <a:extLst>
            <a:ext uri="{FF2B5EF4-FFF2-40B4-BE49-F238E27FC236}">
              <a16:creationId xmlns:a16="http://schemas.microsoft.com/office/drawing/2014/main" id="{A9A7B066-032D-E277-CA06-7A863762FE2A}"/>
            </a:ext>
          </a:extLst>
        </xdr:cNvPr>
        <xdr:cNvSpPr/>
      </xdr:nvSpPr>
      <xdr:spPr>
        <a:xfrm>
          <a:off x="114300" y="32065912"/>
          <a:ext cx="2619375" cy="375557"/>
        </a:xfrm>
        <a:prstGeom prst="roundRect">
          <a:avLst/>
        </a:prstGeom>
        <a:gradFill>
          <a:gsLst>
            <a:gs pos="0">
              <a:schemeClr val="bg2">
                <a:lumMod val="75000"/>
              </a:schemeClr>
            </a:gs>
            <a:gs pos="35000">
              <a:schemeClr val="bg2">
                <a:lumMod val="9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Presenze</a:t>
          </a:r>
        </a:p>
      </xdr:txBody>
    </xdr:sp>
    <xdr:clientData/>
  </xdr:twoCellAnchor>
  <xdr:twoCellAnchor editAs="oneCell">
    <xdr:from>
      <xdr:col>1</xdr:col>
      <xdr:colOff>0</xdr:colOff>
      <xdr:row>198</xdr:row>
      <xdr:rowOff>9525</xdr:rowOff>
    </xdr:from>
    <xdr:to>
      <xdr:col>2</xdr:col>
      <xdr:colOff>1006108</xdr:colOff>
      <xdr:row>198</xdr:row>
      <xdr:rowOff>376238</xdr:rowOff>
    </xdr:to>
    <xdr:sp macro="" textlink="">
      <xdr:nvSpPr>
        <xdr:cNvPr id="104" name="Rettangolo arrotondato ISOLE">
          <a:extLst>
            <a:ext uri="{FF2B5EF4-FFF2-40B4-BE49-F238E27FC236}">
              <a16:creationId xmlns:a16="http://schemas.microsoft.com/office/drawing/2014/main" id="{2B6B5A17-BFD2-7EF0-9133-20079A87FFFA}"/>
            </a:ext>
          </a:extLst>
        </xdr:cNvPr>
        <xdr:cNvSpPr/>
      </xdr:nvSpPr>
      <xdr:spPr>
        <a:xfrm>
          <a:off x="114300" y="43767375"/>
          <a:ext cx="2619375" cy="366713"/>
        </a:xfrm>
        <a:prstGeom prst="roundRect">
          <a:avLst/>
        </a:prstGeom>
        <a:gradFill>
          <a:gsLst>
            <a:gs pos="0">
              <a:schemeClr val="bg2">
                <a:lumMod val="75000"/>
              </a:schemeClr>
            </a:gs>
            <a:gs pos="35000">
              <a:schemeClr val="bg2">
                <a:lumMod val="9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Presenze</a:t>
          </a:r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1136650</xdr:colOff>
      <xdr:row>0</xdr:row>
      <xdr:rowOff>311150</xdr:rowOff>
    </xdr:from>
    <xdr:to>
      <xdr:col>6</xdr:col>
      <xdr:colOff>119224</xdr:colOff>
      <xdr:row>1</xdr:row>
      <xdr:rowOff>77927</xdr:rowOff>
    </xdr:to>
    <xdr:sp macro="" textlink="">
      <xdr:nvSpPr>
        <xdr:cNvPr id="68" name="Freccia a destra 6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F1448A-FF95-0D25-9365-451DCEB38E12}"/>
            </a:ext>
          </a:extLst>
        </xdr:cNvPr>
        <xdr:cNvSpPr/>
      </xdr:nvSpPr>
      <xdr:spPr bwMode="auto">
        <a:xfrm>
          <a:off x="6181725" y="323850"/>
          <a:ext cx="1070638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 editAs="oneCell">
    <xdr:from>
      <xdr:col>1</xdr:col>
      <xdr:colOff>0</xdr:colOff>
      <xdr:row>4</xdr:row>
      <xdr:rowOff>9525</xdr:rowOff>
    </xdr:from>
    <xdr:to>
      <xdr:col>2</xdr:col>
      <xdr:colOff>1006108</xdr:colOff>
      <xdr:row>4</xdr:row>
      <xdr:rowOff>371475</xdr:rowOff>
    </xdr:to>
    <xdr:sp macro="" textlink="">
      <xdr:nvSpPr>
        <xdr:cNvPr id="158" name="Rettangolo arrotondato NORD-O">
          <a:extLst>
            <a:ext uri="{FF2B5EF4-FFF2-40B4-BE49-F238E27FC236}">
              <a16:creationId xmlns:a16="http://schemas.microsoft.com/office/drawing/2014/main" id="{9301C482-04A0-207D-427A-67709EB54FCF}"/>
            </a:ext>
          </a:extLst>
        </xdr:cNvPr>
        <xdr:cNvSpPr/>
      </xdr:nvSpPr>
      <xdr:spPr>
        <a:xfrm>
          <a:off x="114300" y="800100"/>
          <a:ext cx="2619375" cy="361950"/>
        </a:xfrm>
        <a:prstGeom prst="roundRect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35000">
              <a:schemeClr val="accent3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Spesa al botteghino</a:t>
          </a:r>
        </a:p>
      </xdr:txBody>
    </xdr:sp>
    <xdr:clientData/>
  </xdr:twoCellAnchor>
  <xdr:twoCellAnchor editAs="oneCell">
    <xdr:from>
      <xdr:col>1</xdr:col>
      <xdr:colOff>0</xdr:colOff>
      <xdr:row>48</xdr:row>
      <xdr:rowOff>2269</xdr:rowOff>
    </xdr:from>
    <xdr:to>
      <xdr:col>2</xdr:col>
      <xdr:colOff>1006108</xdr:colOff>
      <xdr:row>48</xdr:row>
      <xdr:rowOff>377146</xdr:rowOff>
    </xdr:to>
    <xdr:sp macro="" textlink="">
      <xdr:nvSpPr>
        <xdr:cNvPr id="159" name="Rettangolo arrotondato NORD-E">
          <a:extLst>
            <a:ext uri="{FF2B5EF4-FFF2-40B4-BE49-F238E27FC236}">
              <a16:creationId xmlns:a16="http://schemas.microsoft.com/office/drawing/2014/main" id="{B9DEE039-8A17-6D52-6E98-1C89FE177477}"/>
            </a:ext>
          </a:extLst>
        </xdr:cNvPr>
        <xdr:cNvSpPr/>
      </xdr:nvSpPr>
      <xdr:spPr>
        <a:xfrm>
          <a:off x="114300" y="11197319"/>
          <a:ext cx="2619375" cy="361950"/>
        </a:xfrm>
        <a:prstGeom prst="roundRect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35000">
              <a:schemeClr val="accent3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Spesa al botteghino</a:t>
          </a:r>
        </a:p>
      </xdr:txBody>
    </xdr:sp>
    <xdr:clientData/>
  </xdr:twoCellAnchor>
  <xdr:twoCellAnchor editAs="oneCell">
    <xdr:from>
      <xdr:col>1</xdr:col>
      <xdr:colOff>0</xdr:colOff>
      <xdr:row>92</xdr:row>
      <xdr:rowOff>12248</xdr:rowOff>
    </xdr:from>
    <xdr:to>
      <xdr:col>2</xdr:col>
      <xdr:colOff>1006108</xdr:colOff>
      <xdr:row>92</xdr:row>
      <xdr:rowOff>375848</xdr:rowOff>
    </xdr:to>
    <xdr:sp macro="" textlink="">
      <xdr:nvSpPr>
        <xdr:cNvPr id="160" name="Rettangolo arrotondato CENTRO">
          <a:extLst>
            <a:ext uri="{FF2B5EF4-FFF2-40B4-BE49-F238E27FC236}">
              <a16:creationId xmlns:a16="http://schemas.microsoft.com/office/drawing/2014/main" id="{A4D7E9D2-B41D-6938-1C3D-AAE8DCC0CB6B}"/>
            </a:ext>
          </a:extLst>
        </xdr:cNvPr>
        <xdr:cNvSpPr/>
      </xdr:nvSpPr>
      <xdr:spPr>
        <a:xfrm>
          <a:off x="114300" y="21586373"/>
          <a:ext cx="2619375" cy="363600"/>
        </a:xfrm>
        <a:prstGeom prst="roundRect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35000">
              <a:schemeClr val="accent3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Spesa al botteghino</a:t>
          </a:r>
        </a:p>
      </xdr:txBody>
    </xdr:sp>
    <xdr:clientData/>
  </xdr:twoCellAnchor>
  <xdr:twoCellAnchor editAs="oneCell">
    <xdr:from>
      <xdr:col>1</xdr:col>
      <xdr:colOff>0</xdr:colOff>
      <xdr:row>136</xdr:row>
      <xdr:rowOff>4762</xdr:rowOff>
    </xdr:from>
    <xdr:to>
      <xdr:col>2</xdr:col>
      <xdr:colOff>1006108</xdr:colOff>
      <xdr:row>136</xdr:row>
      <xdr:rowOff>380319</xdr:rowOff>
    </xdr:to>
    <xdr:sp macro="" textlink="">
      <xdr:nvSpPr>
        <xdr:cNvPr id="164" name="Rettangolo arrotondato SUD">
          <a:extLst>
            <a:ext uri="{FF2B5EF4-FFF2-40B4-BE49-F238E27FC236}">
              <a16:creationId xmlns:a16="http://schemas.microsoft.com/office/drawing/2014/main" id="{513BEFDB-8EFE-8D77-1AA0-5886E88F7F35}"/>
            </a:ext>
          </a:extLst>
        </xdr:cNvPr>
        <xdr:cNvSpPr/>
      </xdr:nvSpPr>
      <xdr:spPr>
        <a:xfrm>
          <a:off x="114300" y="32065912"/>
          <a:ext cx="2619375" cy="375557"/>
        </a:xfrm>
        <a:prstGeom prst="roundRect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35000">
              <a:schemeClr val="accent3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Spesa al botteghino</a:t>
          </a:r>
        </a:p>
      </xdr:txBody>
    </xdr:sp>
    <xdr:clientData/>
  </xdr:twoCellAnchor>
  <xdr:twoCellAnchor editAs="oneCell">
    <xdr:from>
      <xdr:col>1</xdr:col>
      <xdr:colOff>0</xdr:colOff>
      <xdr:row>198</xdr:row>
      <xdr:rowOff>9525</xdr:rowOff>
    </xdr:from>
    <xdr:to>
      <xdr:col>2</xdr:col>
      <xdr:colOff>1006108</xdr:colOff>
      <xdr:row>198</xdr:row>
      <xdr:rowOff>376238</xdr:rowOff>
    </xdr:to>
    <xdr:sp macro="" textlink="">
      <xdr:nvSpPr>
        <xdr:cNvPr id="165" name="Rettangolo arrotondato ISOLE">
          <a:extLst>
            <a:ext uri="{FF2B5EF4-FFF2-40B4-BE49-F238E27FC236}">
              <a16:creationId xmlns:a16="http://schemas.microsoft.com/office/drawing/2014/main" id="{55DC43B1-AB7D-1440-4B11-0C6C7922D5BC}"/>
            </a:ext>
          </a:extLst>
        </xdr:cNvPr>
        <xdr:cNvSpPr/>
      </xdr:nvSpPr>
      <xdr:spPr>
        <a:xfrm>
          <a:off x="114300" y="43767375"/>
          <a:ext cx="2619375" cy="366713"/>
        </a:xfrm>
        <a:prstGeom prst="roundRect">
          <a:avLst/>
        </a:prstGeom>
        <a:gradFill>
          <a:gsLst>
            <a:gs pos="0">
              <a:schemeClr val="accent3">
                <a:lumMod val="60000"/>
                <a:lumOff val="40000"/>
              </a:schemeClr>
            </a:gs>
            <a:gs pos="35000">
              <a:schemeClr val="accent3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400" b="0" noProof="0">
              <a:solidFill>
                <a:sysClr val="windowText" lastClr="000000"/>
              </a:solidFill>
              <a:latin typeface="Dosis" panose="02010503020202060003" pitchFamily="2" charset="0"/>
              <a:ea typeface="+mn-ea"/>
              <a:cs typeface="+mn-cs"/>
            </a:rPr>
            <a:t>Spesa al botteghino</a:t>
          </a:r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1136650</xdr:colOff>
      <xdr:row>0</xdr:row>
      <xdr:rowOff>295275</xdr:rowOff>
    </xdr:from>
    <xdr:to>
      <xdr:col>6</xdr:col>
      <xdr:colOff>119224</xdr:colOff>
      <xdr:row>1</xdr:row>
      <xdr:rowOff>55362</xdr:rowOff>
    </xdr:to>
    <xdr:sp macro="" textlink="">
      <xdr:nvSpPr>
        <xdr:cNvPr id="38" name="Freccia a destra 3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9443A2-62C5-C3CD-2DA8-23F2F7A8971E}"/>
            </a:ext>
          </a:extLst>
        </xdr:cNvPr>
        <xdr:cNvSpPr/>
      </xdr:nvSpPr>
      <xdr:spPr bwMode="auto">
        <a:xfrm>
          <a:off x="6181725" y="295275"/>
          <a:ext cx="1070638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 editAs="oneCell">
    <xdr:from>
      <xdr:col>1</xdr:col>
      <xdr:colOff>0</xdr:colOff>
      <xdr:row>4</xdr:row>
      <xdr:rowOff>9525</xdr:rowOff>
    </xdr:from>
    <xdr:to>
      <xdr:col>2</xdr:col>
      <xdr:colOff>1006108</xdr:colOff>
      <xdr:row>4</xdr:row>
      <xdr:rowOff>371475</xdr:rowOff>
    </xdr:to>
    <xdr:sp macro="" textlink="">
      <xdr:nvSpPr>
        <xdr:cNvPr id="39" name="Rettangolo arrotondato NORD-O">
          <a:extLst>
            <a:ext uri="{FF2B5EF4-FFF2-40B4-BE49-F238E27FC236}">
              <a16:creationId xmlns:a16="http://schemas.microsoft.com/office/drawing/2014/main" id="{A98CC447-47B6-9AA3-C56B-5C78AD8B0D68}"/>
            </a:ext>
          </a:extLst>
        </xdr:cNvPr>
        <xdr:cNvSpPr/>
      </xdr:nvSpPr>
      <xdr:spPr>
        <a:xfrm>
          <a:off x="114300" y="800100"/>
          <a:ext cx="2619375" cy="361950"/>
        </a:xfrm>
        <a:prstGeom prst="roundRect">
          <a:avLst/>
        </a:prstGeom>
        <a:gradFill>
          <a:gsLst>
            <a:gs pos="0">
              <a:srgbClr val="F79646">
                <a:lumMod val="60000"/>
                <a:lumOff val="40000"/>
              </a:srgbClr>
            </a:gs>
            <a:gs pos="35000">
              <a:srgbClr val="F79646">
                <a:lumMod val="40000"/>
                <a:lumOff val="60000"/>
              </a:srgbClr>
            </a:gs>
            <a:gs pos="100000">
              <a:sysClr val="window" lastClr="FFFFFF"/>
            </a:gs>
          </a:gsLst>
          <a:lin ang="16200000" scaled="1"/>
        </a:gradFill>
        <a:ln w="25400" cap="flat" cmpd="sng" algn="ctr">
          <a:noFill/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Dosis" panose="02010503020202060003" pitchFamily="2" charset="0"/>
              <a:ea typeface="+mn-ea"/>
              <a:cs typeface="+mn-cs"/>
            </a:rPr>
            <a:t>Spesa del pubblico</a:t>
          </a:r>
        </a:p>
      </xdr:txBody>
    </xdr:sp>
    <xdr:clientData/>
  </xdr:twoCellAnchor>
  <xdr:twoCellAnchor editAs="oneCell">
    <xdr:from>
      <xdr:col>1</xdr:col>
      <xdr:colOff>0</xdr:colOff>
      <xdr:row>48</xdr:row>
      <xdr:rowOff>2269</xdr:rowOff>
    </xdr:from>
    <xdr:to>
      <xdr:col>2</xdr:col>
      <xdr:colOff>1006108</xdr:colOff>
      <xdr:row>48</xdr:row>
      <xdr:rowOff>377146</xdr:rowOff>
    </xdr:to>
    <xdr:sp macro="" textlink="">
      <xdr:nvSpPr>
        <xdr:cNvPr id="40" name="Rettangolo arrotondato NORD-E">
          <a:extLst>
            <a:ext uri="{FF2B5EF4-FFF2-40B4-BE49-F238E27FC236}">
              <a16:creationId xmlns:a16="http://schemas.microsoft.com/office/drawing/2014/main" id="{BC00C79C-EA1B-3532-B7C0-B7429F5CECB3}"/>
            </a:ext>
          </a:extLst>
        </xdr:cNvPr>
        <xdr:cNvSpPr/>
      </xdr:nvSpPr>
      <xdr:spPr>
        <a:xfrm>
          <a:off x="114300" y="11197319"/>
          <a:ext cx="2619375" cy="361950"/>
        </a:xfrm>
        <a:prstGeom prst="roundRect">
          <a:avLst/>
        </a:prstGeom>
        <a:gradFill>
          <a:gsLst>
            <a:gs pos="0">
              <a:srgbClr val="F79646">
                <a:lumMod val="60000"/>
                <a:lumOff val="40000"/>
              </a:srgbClr>
            </a:gs>
            <a:gs pos="35000">
              <a:srgbClr val="F79646">
                <a:lumMod val="40000"/>
                <a:lumOff val="60000"/>
              </a:srgbClr>
            </a:gs>
            <a:gs pos="100000">
              <a:sysClr val="window" lastClr="FFFFFF"/>
            </a:gs>
          </a:gsLst>
          <a:lin ang="16200000" scaled="1"/>
        </a:gradFill>
        <a:ln w="25400" cap="flat" cmpd="sng" algn="ctr">
          <a:noFill/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Dosis" panose="02010503020202060003" pitchFamily="2" charset="0"/>
              <a:ea typeface="+mn-ea"/>
              <a:cs typeface="+mn-cs"/>
            </a:rPr>
            <a:t>Spesa del pubblico</a:t>
          </a:r>
        </a:p>
      </xdr:txBody>
    </xdr:sp>
    <xdr:clientData/>
  </xdr:twoCellAnchor>
  <xdr:twoCellAnchor editAs="oneCell">
    <xdr:from>
      <xdr:col>1</xdr:col>
      <xdr:colOff>0</xdr:colOff>
      <xdr:row>92</xdr:row>
      <xdr:rowOff>12248</xdr:rowOff>
    </xdr:from>
    <xdr:to>
      <xdr:col>2</xdr:col>
      <xdr:colOff>1006108</xdr:colOff>
      <xdr:row>92</xdr:row>
      <xdr:rowOff>375848</xdr:rowOff>
    </xdr:to>
    <xdr:sp macro="" textlink="">
      <xdr:nvSpPr>
        <xdr:cNvPr id="41" name="Rettangolo arrotondato CENTRO">
          <a:extLst>
            <a:ext uri="{FF2B5EF4-FFF2-40B4-BE49-F238E27FC236}">
              <a16:creationId xmlns:a16="http://schemas.microsoft.com/office/drawing/2014/main" id="{099FF785-7ED1-ED08-9232-401B1EABD738}"/>
            </a:ext>
          </a:extLst>
        </xdr:cNvPr>
        <xdr:cNvSpPr/>
      </xdr:nvSpPr>
      <xdr:spPr>
        <a:xfrm>
          <a:off x="114300" y="21586373"/>
          <a:ext cx="2619375" cy="363600"/>
        </a:xfrm>
        <a:prstGeom prst="roundRect">
          <a:avLst/>
        </a:prstGeom>
        <a:gradFill>
          <a:gsLst>
            <a:gs pos="0">
              <a:srgbClr val="F79646">
                <a:lumMod val="60000"/>
                <a:lumOff val="40000"/>
              </a:srgbClr>
            </a:gs>
            <a:gs pos="35000">
              <a:srgbClr val="F79646">
                <a:lumMod val="40000"/>
                <a:lumOff val="60000"/>
              </a:srgbClr>
            </a:gs>
            <a:gs pos="100000">
              <a:sysClr val="window" lastClr="FFFFFF"/>
            </a:gs>
          </a:gsLst>
          <a:lin ang="16200000" scaled="1"/>
        </a:gradFill>
        <a:ln w="25400" cap="flat" cmpd="sng" algn="ctr">
          <a:noFill/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Dosis" panose="02010503020202060003" pitchFamily="2" charset="0"/>
              <a:ea typeface="+mn-ea"/>
              <a:cs typeface="+mn-cs"/>
            </a:rPr>
            <a:t>Spesa del pubblico</a:t>
          </a:r>
        </a:p>
      </xdr:txBody>
    </xdr:sp>
    <xdr:clientData/>
  </xdr:twoCellAnchor>
  <xdr:twoCellAnchor editAs="oneCell">
    <xdr:from>
      <xdr:col>1</xdr:col>
      <xdr:colOff>0</xdr:colOff>
      <xdr:row>136</xdr:row>
      <xdr:rowOff>4762</xdr:rowOff>
    </xdr:from>
    <xdr:to>
      <xdr:col>2</xdr:col>
      <xdr:colOff>1006108</xdr:colOff>
      <xdr:row>136</xdr:row>
      <xdr:rowOff>380319</xdr:rowOff>
    </xdr:to>
    <xdr:sp macro="" textlink="">
      <xdr:nvSpPr>
        <xdr:cNvPr id="42" name="Rettangolo arrotondato SUD">
          <a:extLst>
            <a:ext uri="{FF2B5EF4-FFF2-40B4-BE49-F238E27FC236}">
              <a16:creationId xmlns:a16="http://schemas.microsoft.com/office/drawing/2014/main" id="{1A3F3C9E-EA67-9A08-0483-B6B813D544E9}"/>
            </a:ext>
          </a:extLst>
        </xdr:cNvPr>
        <xdr:cNvSpPr/>
      </xdr:nvSpPr>
      <xdr:spPr>
        <a:xfrm>
          <a:off x="114300" y="32065912"/>
          <a:ext cx="2619375" cy="375557"/>
        </a:xfrm>
        <a:prstGeom prst="roundRect">
          <a:avLst/>
        </a:prstGeom>
        <a:gradFill>
          <a:gsLst>
            <a:gs pos="0">
              <a:srgbClr val="F79646">
                <a:lumMod val="60000"/>
                <a:lumOff val="40000"/>
              </a:srgbClr>
            </a:gs>
            <a:gs pos="35000">
              <a:srgbClr val="F79646">
                <a:lumMod val="40000"/>
                <a:lumOff val="60000"/>
              </a:srgbClr>
            </a:gs>
            <a:gs pos="100000">
              <a:sysClr val="window" lastClr="FFFFFF"/>
            </a:gs>
          </a:gsLst>
          <a:lin ang="16200000" scaled="1"/>
        </a:gradFill>
        <a:ln w="25400" cap="flat" cmpd="sng" algn="ctr">
          <a:noFill/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Dosis" panose="02010503020202060003" pitchFamily="2" charset="0"/>
              <a:ea typeface="+mn-ea"/>
              <a:cs typeface="+mn-cs"/>
            </a:rPr>
            <a:t>Spesa del pubblico</a:t>
          </a:r>
        </a:p>
      </xdr:txBody>
    </xdr:sp>
    <xdr:clientData/>
  </xdr:twoCellAnchor>
  <xdr:twoCellAnchor editAs="oneCell">
    <xdr:from>
      <xdr:col>1</xdr:col>
      <xdr:colOff>0</xdr:colOff>
      <xdr:row>198</xdr:row>
      <xdr:rowOff>9525</xdr:rowOff>
    </xdr:from>
    <xdr:to>
      <xdr:col>2</xdr:col>
      <xdr:colOff>1006108</xdr:colOff>
      <xdr:row>198</xdr:row>
      <xdr:rowOff>376238</xdr:rowOff>
    </xdr:to>
    <xdr:sp macro="" textlink="">
      <xdr:nvSpPr>
        <xdr:cNvPr id="43" name="Rettangolo arrotondato ISOLE">
          <a:extLst>
            <a:ext uri="{FF2B5EF4-FFF2-40B4-BE49-F238E27FC236}">
              <a16:creationId xmlns:a16="http://schemas.microsoft.com/office/drawing/2014/main" id="{26DFD3CE-2E9A-E019-D8BC-A21AF2388492}"/>
            </a:ext>
          </a:extLst>
        </xdr:cNvPr>
        <xdr:cNvSpPr/>
      </xdr:nvSpPr>
      <xdr:spPr>
        <a:xfrm>
          <a:off x="114300" y="43767375"/>
          <a:ext cx="2619375" cy="366713"/>
        </a:xfrm>
        <a:prstGeom prst="roundRect">
          <a:avLst/>
        </a:prstGeom>
        <a:gradFill>
          <a:gsLst>
            <a:gs pos="0">
              <a:srgbClr val="F79646">
                <a:lumMod val="60000"/>
                <a:lumOff val="40000"/>
              </a:srgbClr>
            </a:gs>
            <a:gs pos="35000">
              <a:srgbClr val="F79646">
                <a:lumMod val="40000"/>
                <a:lumOff val="60000"/>
              </a:srgbClr>
            </a:gs>
            <a:gs pos="100000">
              <a:sysClr val="window" lastClr="FFFFFF"/>
            </a:gs>
          </a:gsLst>
          <a:lin ang="16200000" scaled="1"/>
        </a:gradFill>
        <a:ln w="25400" cap="flat" cmpd="sng" algn="ctr">
          <a:noFill/>
          <a:prstDash val="solid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Dosis" panose="02010503020202060003" pitchFamily="2" charset="0"/>
              <a:ea typeface="+mn-ea"/>
              <a:cs typeface="+mn-cs"/>
            </a:rPr>
            <a:t>Spesa del pubblico</a:t>
          </a:r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0</xdr:row>
      <xdr:rowOff>114300</xdr:rowOff>
    </xdr:from>
    <xdr:to>
      <xdr:col>6</xdr:col>
      <xdr:colOff>292139</xdr:colOff>
      <xdr:row>0</xdr:row>
      <xdr:rowOff>498526</xdr:rowOff>
    </xdr:to>
    <xdr:sp macro="" textlink="">
      <xdr:nvSpPr>
        <xdr:cNvPr id="5" name="Freccia a destra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DB1CB0-AB32-7715-8CE9-AE0F2FBAE148}"/>
            </a:ext>
          </a:extLst>
        </xdr:cNvPr>
        <xdr:cNvSpPr/>
      </xdr:nvSpPr>
      <xdr:spPr bwMode="auto">
        <a:xfrm>
          <a:off x="5753100" y="114300"/>
          <a:ext cx="1362075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170815</xdr:colOff>
      <xdr:row>0</xdr:row>
      <xdr:rowOff>155575</xdr:rowOff>
    </xdr:from>
    <xdr:to>
      <xdr:col>13</xdr:col>
      <xdr:colOff>571367</xdr:colOff>
      <xdr:row>0</xdr:row>
      <xdr:rowOff>457269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AE5D29-06A0-D0E4-CA25-892BD82DCC94}"/>
            </a:ext>
          </a:extLst>
        </xdr:cNvPr>
        <xdr:cNvSpPr/>
      </xdr:nvSpPr>
      <xdr:spPr bwMode="auto">
        <a:xfrm>
          <a:off x="7911465" y="161925"/>
          <a:ext cx="1403985" cy="29527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170815</xdr:colOff>
      <xdr:row>0</xdr:row>
      <xdr:rowOff>155575</xdr:rowOff>
    </xdr:from>
    <xdr:to>
      <xdr:col>13</xdr:col>
      <xdr:colOff>571367</xdr:colOff>
      <xdr:row>0</xdr:row>
      <xdr:rowOff>457269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9DEE4C-24EF-AAAD-D843-19B55FE92BBC}"/>
            </a:ext>
          </a:extLst>
        </xdr:cNvPr>
        <xdr:cNvSpPr/>
      </xdr:nvSpPr>
      <xdr:spPr bwMode="auto">
        <a:xfrm>
          <a:off x="7911465" y="161925"/>
          <a:ext cx="1403985" cy="29527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129684" name="Rectangle 1">
          <a:extLst>
            <a:ext uri="{FF2B5EF4-FFF2-40B4-BE49-F238E27FC236}">
              <a16:creationId xmlns:a16="http://schemas.microsoft.com/office/drawing/2014/main" id="{E3EE9015-D394-E967-B516-7890F64740AC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1628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129685" name="Rectangle 1">
          <a:extLst>
            <a:ext uri="{FF2B5EF4-FFF2-40B4-BE49-F238E27FC236}">
              <a16:creationId xmlns:a16="http://schemas.microsoft.com/office/drawing/2014/main" id="{339D8119-7711-CDB4-F402-EFD74FD119B9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1628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29686" name="Rectangle 1025">
          <a:extLst>
            <a:ext uri="{FF2B5EF4-FFF2-40B4-BE49-F238E27FC236}">
              <a16:creationId xmlns:a16="http://schemas.microsoft.com/office/drawing/2014/main" id="{3161DC37-08CA-6CA5-9EA9-B6B6495CC994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1628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129687" name="Rectangle 1025">
          <a:extLst>
            <a:ext uri="{FF2B5EF4-FFF2-40B4-BE49-F238E27FC236}">
              <a16:creationId xmlns:a16="http://schemas.microsoft.com/office/drawing/2014/main" id="{9C0D2744-627C-50FA-230A-A82E378F87BE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1628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129688" name="Rectangle 1025">
          <a:extLst>
            <a:ext uri="{FF2B5EF4-FFF2-40B4-BE49-F238E27FC236}">
              <a16:creationId xmlns:a16="http://schemas.microsoft.com/office/drawing/2014/main" id="{B5F9CFF7-53B6-3330-992E-CA849D34FB87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1628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29689" name="Rectangle 1025">
          <a:extLst>
            <a:ext uri="{FF2B5EF4-FFF2-40B4-BE49-F238E27FC236}">
              <a16:creationId xmlns:a16="http://schemas.microsoft.com/office/drawing/2014/main" id="{DB7D209F-961C-9E49-583F-A63DAD084ED4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1628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129690" name="Rectangle 1025">
          <a:extLst>
            <a:ext uri="{FF2B5EF4-FFF2-40B4-BE49-F238E27FC236}">
              <a16:creationId xmlns:a16="http://schemas.microsoft.com/office/drawing/2014/main" id="{DB2F863B-DB82-4922-90DA-A0309AF88E0E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1628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129691" name="Rectangle 1025">
          <a:extLst>
            <a:ext uri="{FF2B5EF4-FFF2-40B4-BE49-F238E27FC236}">
              <a16:creationId xmlns:a16="http://schemas.microsoft.com/office/drawing/2014/main" id="{BDF0B612-DD2F-D372-9CBF-E78CD456A9F4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1628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29692" name="Rectangle 1025">
          <a:extLst>
            <a:ext uri="{FF2B5EF4-FFF2-40B4-BE49-F238E27FC236}">
              <a16:creationId xmlns:a16="http://schemas.microsoft.com/office/drawing/2014/main" id="{F1B8AD95-224B-F631-DEA9-C16963081C77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1628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129693" name="Rectangle 1025">
          <a:extLst>
            <a:ext uri="{FF2B5EF4-FFF2-40B4-BE49-F238E27FC236}">
              <a16:creationId xmlns:a16="http://schemas.microsoft.com/office/drawing/2014/main" id="{D97FF8C0-95F7-A759-CE4D-BFCD9471EDD2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1628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129694" name="Rectangle 1025">
          <a:extLst>
            <a:ext uri="{FF2B5EF4-FFF2-40B4-BE49-F238E27FC236}">
              <a16:creationId xmlns:a16="http://schemas.microsoft.com/office/drawing/2014/main" id="{F35F16D2-AECB-14A4-EA3C-DF671C1F3DD8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1628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57151</xdr:colOff>
      <xdr:row>1</xdr:row>
      <xdr:rowOff>3175</xdr:rowOff>
    </xdr:from>
    <xdr:to>
      <xdr:col>6</xdr:col>
      <xdr:colOff>1</xdr:colOff>
      <xdr:row>1</xdr:row>
      <xdr:rowOff>349634</xdr:rowOff>
    </xdr:to>
    <xdr:sp macro="" textlink="">
      <xdr:nvSpPr>
        <xdr:cNvPr id="14" name="Freccia a destra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B3F9A1-C734-9C86-CBA8-043783FD9956}"/>
            </a:ext>
          </a:extLst>
        </xdr:cNvPr>
        <xdr:cNvSpPr/>
      </xdr:nvSpPr>
      <xdr:spPr bwMode="auto">
        <a:xfrm>
          <a:off x="4883151" y="638175"/>
          <a:ext cx="1041400" cy="358833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13945" name="Rectangle 1">
          <a:extLst>
            <a:ext uri="{FF2B5EF4-FFF2-40B4-BE49-F238E27FC236}">
              <a16:creationId xmlns:a16="http://schemas.microsoft.com/office/drawing/2014/main" id="{4FDCB80A-6F88-7B01-FFC2-57F97C0654C2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113946" name="Rectangle 1">
          <a:extLst>
            <a:ext uri="{FF2B5EF4-FFF2-40B4-BE49-F238E27FC236}">
              <a16:creationId xmlns:a16="http://schemas.microsoft.com/office/drawing/2014/main" id="{E1E518A3-7FC0-B31D-A6D9-024BA5576C8E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113947" name="Rectangle 1">
          <a:extLst>
            <a:ext uri="{FF2B5EF4-FFF2-40B4-BE49-F238E27FC236}">
              <a16:creationId xmlns:a16="http://schemas.microsoft.com/office/drawing/2014/main" id="{548010EF-C082-1BBE-C02A-A5FB1CCC72F4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113948" name="Rectangle 1">
          <a:extLst>
            <a:ext uri="{FF2B5EF4-FFF2-40B4-BE49-F238E27FC236}">
              <a16:creationId xmlns:a16="http://schemas.microsoft.com/office/drawing/2014/main" id="{CA290D57-75C1-399D-F9D8-009676395C2C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50801</xdr:colOff>
      <xdr:row>1</xdr:row>
      <xdr:rowOff>3175</xdr:rowOff>
    </xdr:from>
    <xdr:to>
      <xdr:col>6</xdr:col>
      <xdr:colOff>1</xdr:colOff>
      <xdr:row>1</xdr:row>
      <xdr:rowOff>342961</xdr:rowOff>
    </xdr:to>
    <xdr:sp macro="" textlink="">
      <xdr:nvSpPr>
        <xdr:cNvPr id="8" name="Freccia a destra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425EEB-768E-0789-5487-21536F6288C5}"/>
            </a:ext>
          </a:extLst>
        </xdr:cNvPr>
        <xdr:cNvSpPr/>
      </xdr:nvSpPr>
      <xdr:spPr bwMode="auto">
        <a:xfrm>
          <a:off x="5041901" y="638175"/>
          <a:ext cx="1047750" cy="33978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13950" name="Rectangle 1025">
          <a:extLst>
            <a:ext uri="{FF2B5EF4-FFF2-40B4-BE49-F238E27FC236}">
              <a16:creationId xmlns:a16="http://schemas.microsoft.com/office/drawing/2014/main" id="{66184996-D31E-5772-14B5-03E28369D4E4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113951" name="Rectangle 1025">
          <a:extLst>
            <a:ext uri="{FF2B5EF4-FFF2-40B4-BE49-F238E27FC236}">
              <a16:creationId xmlns:a16="http://schemas.microsoft.com/office/drawing/2014/main" id="{01237ED8-1D16-4C85-EF7D-03AB5592F673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113952" name="Rectangle 1025">
          <a:extLst>
            <a:ext uri="{FF2B5EF4-FFF2-40B4-BE49-F238E27FC236}">
              <a16:creationId xmlns:a16="http://schemas.microsoft.com/office/drawing/2014/main" id="{8B06A36F-697A-AB68-F6B1-F3B78D4A0240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113953" name="Rectangle 1025">
          <a:extLst>
            <a:ext uri="{FF2B5EF4-FFF2-40B4-BE49-F238E27FC236}">
              <a16:creationId xmlns:a16="http://schemas.microsoft.com/office/drawing/2014/main" id="{105EEBBC-0BF9-1E9A-7DA9-D6D68C46BC94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13954" name="Rectangle 1025">
          <a:extLst>
            <a:ext uri="{FF2B5EF4-FFF2-40B4-BE49-F238E27FC236}">
              <a16:creationId xmlns:a16="http://schemas.microsoft.com/office/drawing/2014/main" id="{1BEBDEA5-799F-547E-0970-96CDDD00CA1E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113955" name="Rectangle 1025">
          <a:extLst>
            <a:ext uri="{FF2B5EF4-FFF2-40B4-BE49-F238E27FC236}">
              <a16:creationId xmlns:a16="http://schemas.microsoft.com/office/drawing/2014/main" id="{CEDA0EA8-A770-B2D3-A7EA-E1D75EC705EF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113956" name="Rectangle 1025">
          <a:extLst>
            <a:ext uri="{FF2B5EF4-FFF2-40B4-BE49-F238E27FC236}">
              <a16:creationId xmlns:a16="http://schemas.microsoft.com/office/drawing/2014/main" id="{855290F8-4F7C-67D7-307D-A348F3CF7118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113957" name="Rectangle 1025">
          <a:extLst>
            <a:ext uri="{FF2B5EF4-FFF2-40B4-BE49-F238E27FC236}">
              <a16:creationId xmlns:a16="http://schemas.microsoft.com/office/drawing/2014/main" id="{65D504D2-F6BB-B78F-3685-1075460DD6B9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13958" name="Rectangle 1025">
          <a:extLst>
            <a:ext uri="{FF2B5EF4-FFF2-40B4-BE49-F238E27FC236}">
              <a16:creationId xmlns:a16="http://schemas.microsoft.com/office/drawing/2014/main" id="{A3188856-A264-507F-CE0E-BE619EEB86E3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113959" name="Rectangle 1025">
          <a:extLst>
            <a:ext uri="{FF2B5EF4-FFF2-40B4-BE49-F238E27FC236}">
              <a16:creationId xmlns:a16="http://schemas.microsoft.com/office/drawing/2014/main" id="{188BA5EB-0907-8D0E-3677-F4F125681313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113960" name="Rectangle 1025">
          <a:extLst>
            <a:ext uri="{FF2B5EF4-FFF2-40B4-BE49-F238E27FC236}">
              <a16:creationId xmlns:a16="http://schemas.microsoft.com/office/drawing/2014/main" id="{22A1927B-79A1-2661-DC11-817B2AF204F4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113961" name="Rectangle 1025">
          <a:extLst>
            <a:ext uri="{FF2B5EF4-FFF2-40B4-BE49-F238E27FC236}">
              <a16:creationId xmlns:a16="http://schemas.microsoft.com/office/drawing/2014/main" id="{F284DBEF-2690-A07C-A2C0-BAC72812A30A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633730</xdr:rowOff>
    </xdr:from>
    <xdr:to>
      <xdr:col>6</xdr:col>
      <xdr:colOff>0</xdr:colOff>
      <xdr:row>1</xdr:row>
      <xdr:rowOff>343166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C0A92B-FBDF-62DE-E8E6-848104C3614E}"/>
            </a:ext>
          </a:extLst>
        </xdr:cNvPr>
        <xdr:cNvSpPr/>
      </xdr:nvSpPr>
      <xdr:spPr bwMode="auto">
        <a:xfrm>
          <a:off x="5664200" y="633730"/>
          <a:ext cx="1060450" cy="34443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19576" name="Rectangle 1025">
          <a:extLst>
            <a:ext uri="{FF2B5EF4-FFF2-40B4-BE49-F238E27FC236}">
              <a16:creationId xmlns:a16="http://schemas.microsoft.com/office/drawing/2014/main" id="{D7F4C15D-5AB0-DA2E-2C39-06A9D647F565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119577" name="Rectangle 1025">
          <a:extLst>
            <a:ext uri="{FF2B5EF4-FFF2-40B4-BE49-F238E27FC236}">
              <a16:creationId xmlns:a16="http://schemas.microsoft.com/office/drawing/2014/main" id="{1577A27E-6EB1-A46B-AAA3-02BB8858F9D7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19578" name="Rectangle 1025">
          <a:extLst>
            <a:ext uri="{FF2B5EF4-FFF2-40B4-BE49-F238E27FC236}">
              <a16:creationId xmlns:a16="http://schemas.microsoft.com/office/drawing/2014/main" id="{D737863E-5656-5836-6683-F525BE8F200E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119579" name="Rectangle 1025">
          <a:extLst>
            <a:ext uri="{FF2B5EF4-FFF2-40B4-BE49-F238E27FC236}">
              <a16:creationId xmlns:a16="http://schemas.microsoft.com/office/drawing/2014/main" id="{CBE1C5C7-6DF2-C377-EE05-A86EB4230944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19580" name="Rectangle 1025">
          <a:extLst>
            <a:ext uri="{FF2B5EF4-FFF2-40B4-BE49-F238E27FC236}">
              <a16:creationId xmlns:a16="http://schemas.microsoft.com/office/drawing/2014/main" id="{7B46E708-3AC5-79C5-F66E-FF5E5081156A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119581" name="Rectangle 1025">
          <a:extLst>
            <a:ext uri="{FF2B5EF4-FFF2-40B4-BE49-F238E27FC236}">
              <a16:creationId xmlns:a16="http://schemas.microsoft.com/office/drawing/2014/main" id="{92AE5DD5-6E7E-6638-E057-C306D3CC869F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084415" name="Rectangle 1">
          <a:extLst>
            <a:ext uri="{FF2B5EF4-FFF2-40B4-BE49-F238E27FC236}">
              <a16:creationId xmlns:a16="http://schemas.microsoft.com/office/drawing/2014/main" id="{7E53C34D-0B28-1E13-5826-C3FE321F251B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132544" name="Rectangle 1">
          <a:extLst>
            <a:ext uri="{FF2B5EF4-FFF2-40B4-BE49-F238E27FC236}">
              <a16:creationId xmlns:a16="http://schemas.microsoft.com/office/drawing/2014/main" id="{660B949F-8898-2849-1803-191592052933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38101</xdr:colOff>
      <xdr:row>1</xdr:row>
      <xdr:rowOff>3175</xdr:rowOff>
    </xdr:from>
    <xdr:to>
      <xdr:col>6</xdr:col>
      <xdr:colOff>1</xdr:colOff>
      <xdr:row>2</xdr:row>
      <xdr:rowOff>6698</xdr:rowOff>
    </xdr:to>
    <xdr:sp macro="" textlink="">
      <xdr:nvSpPr>
        <xdr:cNvPr id="4" name="Freccia a destr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F2DEC2-5B87-EC57-DE20-AD0781D80422}"/>
            </a:ext>
          </a:extLst>
        </xdr:cNvPr>
        <xdr:cNvSpPr/>
      </xdr:nvSpPr>
      <xdr:spPr bwMode="auto">
        <a:xfrm>
          <a:off x="4711701" y="638175"/>
          <a:ext cx="1060450" cy="39692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32546" name="Rectangle 1025">
          <a:extLst>
            <a:ext uri="{FF2B5EF4-FFF2-40B4-BE49-F238E27FC236}">
              <a16:creationId xmlns:a16="http://schemas.microsoft.com/office/drawing/2014/main" id="{64F8A25F-27B3-C299-1B23-33C8753A38C3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132547" name="Rectangle 1025">
          <a:extLst>
            <a:ext uri="{FF2B5EF4-FFF2-40B4-BE49-F238E27FC236}">
              <a16:creationId xmlns:a16="http://schemas.microsoft.com/office/drawing/2014/main" id="{94CFD6DE-8263-4789-C44D-98EBDA689AA4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32548" name="Rectangle 1025">
          <a:extLst>
            <a:ext uri="{FF2B5EF4-FFF2-40B4-BE49-F238E27FC236}">
              <a16:creationId xmlns:a16="http://schemas.microsoft.com/office/drawing/2014/main" id="{308E86FD-A379-A67B-FE09-B3582FFC2908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132549" name="Rectangle 1025">
          <a:extLst>
            <a:ext uri="{FF2B5EF4-FFF2-40B4-BE49-F238E27FC236}">
              <a16:creationId xmlns:a16="http://schemas.microsoft.com/office/drawing/2014/main" id="{EF5D6C84-4B1E-B7BA-B43C-33D9E75A0798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132550" name="Rectangle 1025">
          <a:extLst>
            <a:ext uri="{FF2B5EF4-FFF2-40B4-BE49-F238E27FC236}">
              <a16:creationId xmlns:a16="http://schemas.microsoft.com/office/drawing/2014/main" id="{15397721-2946-027C-E041-3351D22BF1FA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132551" name="Rectangle 1025">
          <a:extLst>
            <a:ext uri="{FF2B5EF4-FFF2-40B4-BE49-F238E27FC236}">
              <a16:creationId xmlns:a16="http://schemas.microsoft.com/office/drawing/2014/main" id="{101A02AD-25C0-94EF-E1BD-5917D2029757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769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>
    <tabColor indexed="12"/>
    <pageSetUpPr fitToPage="1"/>
  </sheetPr>
  <dimension ref="A1:L102"/>
  <sheetViews>
    <sheetView tabSelected="1" zoomScaleNormal="100" workbookViewId="0"/>
  </sheetViews>
  <sheetFormatPr baseColWidth="10" defaultColWidth="9.1640625" defaultRowHeight="18.75" customHeight="1" x14ac:dyDescent="0.15"/>
  <cols>
    <col min="1" max="1" width="4" style="55" customWidth="1"/>
    <col min="2" max="2" width="63.83203125" style="65" customWidth="1"/>
    <col min="3" max="3" width="13.33203125" style="55" customWidth="1"/>
    <col min="4" max="8" width="9.1640625" style="55"/>
    <col min="9" max="9" width="27.83203125" style="55" customWidth="1"/>
    <col min="10" max="10" width="4.5" style="51" customWidth="1"/>
    <col min="11" max="11" width="9.1640625" style="51"/>
    <col min="12" max="16384" width="9.1640625" style="55"/>
  </cols>
  <sheetData>
    <row r="1" spans="1:12" s="49" customFormat="1" ht="53.25" customHeight="1" x14ac:dyDescent="0.45">
      <c r="B1" s="428"/>
      <c r="C1" s="429"/>
      <c r="D1" s="429"/>
      <c r="E1" s="429"/>
      <c r="F1" s="429"/>
      <c r="G1" s="429"/>
      <c r="H1" s="429"/>
      <c r="I1" s="429"/>
      <c r="J1" s="430"/>
      <c r="K1" s="50"/>
    </row>
    <row r="2" spans="1:12" s="51" customFormat="1" ht="12" customHeight="1" thickBot="1" x14ac:dyDescent="0.2">
      <c r="B2" s="52"/>
      <c r="C2" s="53"/>
      <c r="D2" s="53"/>
      <c r="E2" s="53"/>
      <c r="F2" s="53"/>
      <c r="G2" s="53"/>
      <c r="H2" s="53"/>
      <c r="I2" s="53"/>
      <c r="J2" s="54"/>
      <c r="K2" s="54"/>
    </row>
    <row r="3" spans="1:12" ht="30" customHeight="1" thickTop="1" thickBot="1" x14ac:dyDescent="0.2">
      <c r="B3" s="425" t="s">
        <v>191</v>
      </c>
      <c r="C3" s="426"/>
      <c r="D3" s="426"/>
      <c r="E3" s="426"/>
      <c r="F3" s="426"/>
      <c r="G3" s="426"/>
      <c r="H3" s="426"/>
      <c r="I3" s="426"/>
      <c r="J3" s="427"/>
      <c r="K3" s="54"/>
    </row>
    <row r="4" spans="1:12" s="67" customFormat="1" ht="30" customHeight="1" thickTop="1" thickBot="1" x14ac:dyDescent="0.2">
      <c r="A4" s="423" t="s">
        <v>192</v>
      </c>
      <c r="B4" s="423"/>
      <c r="C4" s="423"/>
      <c r="D4" s="423"/>
      <c r="E4" s="423"/>
      <c r="F4" s="423"/>
      <c r="G4" s="423"/>
      <c r="H4" s="423"/>
      <c r="I4" s="423"/>
      <c r="J4" s="423"/>
      <c r="K4" s="66"/>
    </row>
    <row r="5" spans="1:12" s="51" customFormat="1" ht="30" customHeight="1" thickTop="1" thickBot="1" x14ac:dyDescent="0.2">
      <c r="B5" s="70" t="s">
        <v>327</v>
      </c>
      <c r="C5" s="421" t="s">
        <v>456</v>
      </c>
      <c r="D5" s="421"/>
      <c r="E5" s="421"/>
      <c r="F5" s="421"/>
      <c r="G5" s="421"/>
      <c r="H5" s="421"/>
      <c r="I5" s="421"/>
      <c r="J5" s="422"/>
      <c r="K5" s="56"/>
      <c r="L5" s="56"/>
    </row>
    <row r="6" spans="1:12" s="69" customFormat="1" ht="30" customHeight="1" thickTop="1" thickBot="1" x14ac:dyDescent="0.2">
      <c r="A6" s="423" t="s">
        <v>193</v>
      </c>
      <c r="B6" s="423"/>
      <c r="C6" s="423"/>
      <c r="D6" s="423"/>
      <c r="E6" s="423"/>
      <c r="F6" s="423"/>
      <c r="G6" s="423"/>
      <c r="H6" s="423"/>
      <c r="I6" s="423"/>
      <c r="J6" s="423"/>
      <c r="K6" s="68"/>
      <c r="L6" s="68"/>
    </row>
    <row r="7" spans="1:12" s="51" customFormat="1" ht="30" customHeight="1" thickTop="1" thickBot="1" x14ac:dyDescent="0.2">
      <c r="A7" s="57"/>
      <c r="B7" s="70" t="s">
        <v>328</v>
      </c>
      <c r="C7" s="421" t="s">
        <v>457</v>
      </c>
      <c r="D7" s="421"/>
      <c r="E7" s="421"/>
      <c r="F7" s="421"/>
      <c r="G7" s="421"/>
      <c r="H7" s="421"/>
      <c r="I7" s="421"/>
      <c r="J7" s="422"/>
      <c r="K7" s="56"/>
    </row>
    <row r="8" spans="1:12" s="51" customFormat="1" ht="30" customHeight="1" thickTop="1" thickBot="1" x14ac:dyDescent="0.2">
      <c r="A8" s="57"/>
      <c r="B8" s="70" t="s">
        <v>332</v>
      </c>
      <c r="C8" s="421" t="s">
        <v>457</v>
      </c>
      <c r="D8" s="421"/>
      <c r="E8" s="421"/>
      <c r="F8" s="421"/>
      <c r="G8" s="421"/>
      <c r="H8" s="421"/>
      <c r="I8" s="421"/>
      <c r="J8" s="422"/>
      <c r="K8" s="56"/>
    </row>
    <row r="9" spans="1:12" s="51" customFormat="1" ht="30" customHeight="1" thickTop="1" thickBot="1" x14ac:dyDescent="0.2">
      <c r="B9" s="70" t="s">
        <v>285</v>
      </c>
      <c r="C9" s="421" t="s">
        <v>457</v>
      </c>
      <c r="D9" s="421"/>
      <c r="E9" s="421"/>
      <c r="F9" s="421"/>
      <c r="G9" s="421"/>
      <c r="H9" s="421"/>
      <c r="I9" s="421"/>
      <c r="J9" s="422"/>
      <c r="K9" s="56"/>
    </row>
    <row r="10" spans="1:12" s="51" customFormat="1" ht="30" customHeight="1" thickTop="1" thickBot="1" x14ac:dyDescent="0.2">
      <c r="B10" s="70" t="s">
        <v>286</v>
      </c>
      <c r="C10" s="421" t="s">
        <v>457</v>
      </c>
      <c r="D10" s="421"/>
      <c r="E10" s="421"/>
      <c r="F10" s="421"/>
      <c r="G10" s="421"/>
      <c r="H10" s="421"/>
      <c r="I10" s="421"/>
      <c r="J10" s="422"/>
      <c r="K10" s="56"/>
    </row>
    <row r="11" spans="1:12" s="51" customFormat="1" ht="30" customHeight="1" thickTop="1" thickBot="1" x14ac:dyDescent="0.2">
      <c r="B11" s="70" t="s">
        <v>284</v>
      </c>
      <c r="C11" s="421" t="s">
        <v>457</v>
      </c>
      <c r="D11" s="421"/>
      <c r="E11" s="421"/>
      <c r="F11" s="421"/>
      <c r="G11" s="421"/>
      <c r="H11" s="421"/>
      <c r="I11" s="421"/>
      <c r="J11" s="422"/>
      <c r="K11" s="56"/>
    </row>
    <row r="12" spans="1:12" s="51" customFormat="1" ht="30" customHeight="1" thickTop="1" thickBot="1" x14ac:dyDescent="0.2">
      <c r="B12" s="70" t="s">
        <v>462</v>
      </c>
      <c r="C12" s="421" t="s">
        <v>457</v>
      </c>
      <c r="D12" s="421"/>
      <c r="E12" s="421"/>
      <c r="F12" s="421"/>
      <c r="G12" s="421"/>
      <c r="H12" s="421"/>
      <c r="I12" s="421"/>
      <c r="J12" s="422"/>
      <c r="K12" s="56"/>
    </row>
    <row r="13" spans="1:12" s="51" customFormat="1" ht="30" customHeight="1" thickTop="1" thickBot="1" x14ac:dyDescent="0.2">
      <c r="B13" s="70" t="s">
        <v>287</v>
      </c>
      <c r="C13" s="421" t="s">
        <v>457</v>
      </c>
      <c r="D13" s="421"/>
      <c r="E13" s="421"/>
      <c r="F13" s="421"/>
      <c r="G13" s="421"/>
      <c r="H13" s="421"/>
      <c r="I13" s="421"/>
      <c r="J13" s="422"/>
      <c r="K13" s="56"/>
    </row>
    <row r="14" spans="1:12" s="51" customFormat="1" ht="30" customHeight="1" thickTop="1" thickBot="1" x14ac:dyDescent="0.2">
      <c r="B14" s="70" t="s">
        <v>288</v>
      </c>
      <c r="C14" s="421" t="s">
        <v>457</v>
      </c>
      <c r="D14" s="421"/>
      <c r="E14" s="421"/>
      <c r="F14" s="421"/>
      <c r="G14" s="421"/>
      <c r="H14" s="421"/>
      <c r="I14" s="421"/>
      <c r="J14" s="422"/>
      <c r="K14" s="56"/>
    </row>
    <row r="15" spans="1:12" s="51" customFormat="1" ht="30" customHeight="1" thickTop="1" thickBot="1" x14ac:dyDescent="0.2">
      <c r="B15" s="70" t="s">
        <v>289</v>
      </c>
      <c r="C15" s="421" t="s">
        <v>457</v>
      </c>
      <c r="D15" s="421"/>
      <c r="E15" s="421"/>
      <c r="F15" s="421"/>
      <c r="G15" s="421"/>
      <c r="H15" s="421"/>
      <c r="I15" s="421"/>
      <c r="J15" s="422"/>
      <c r="K15" s="56"/>
    </row>
    <row r="16" spans="1:12" ht="30" customHeight="1" thickTop="1" thickBot="1" x14ac:dyDescent="0.2">
      <c r="B16" s="58"/>
      <c r="C16" s="59"/>
      <c r="D16" s="59"/>
      <c r="E16" s="59"/>
      <c r="F16" s="59"/>
      <c r="G16" s="59"/>
      <c r="H16" s="59"/>
      <c r="I16" s="59"/>
      <c r="J16" s="59"/>
    </row>
    <row r="17" spans="1:11" ht="30" customHeight="1" thickTop="1" thickBot="1" x14ac:dyDescent="0.2">
      <c r="B17" s="425" t="s">
        <v>190</v>
      </c>
      <c r="C17" s="426"/>
      <c r="D17" s="426"/>
      <c r="E17" s="426"/>
      <c r="F17" s="426"/>
      <c r="G17" s="426"/>
      <c r="H17" s="426"/>
      <c r="I17" s="426"/>
      <c r="J17" s="427"/>
    </row>
    <row r="18" spans="1:11" s="67" customFormat="1" ht="30" customHeight="1" thickTop="1" thickBot="1" x14ac:dyDescent="0.2">
      <c r="A18" s="423" t="s">
        <v>194</v>
      </c>
      <c r="B18" s="423"/>
      <c r="C18" s="423"/>
      <c r="D18" s="423"/>
      <c r="E18" s="423"/>
      <c r="F18" s="423"/>
      <c r="G18" s="423"/>
      <c r="H18" s="423"/>
      <c r="I18" s="423"/>
      <c r="J18" s="423"/>
      <c r="K18" s="69"/>
    </row>
    <row r="19" spans="1:11" ht="30" customHeight="1" thickTop="1" thickBot="1" x14ac:dyDescent="0.2">
      <c r="B19" s="70" t="s">
        <v>341</v>
      </c>
      <c r="C19" s="421" t="s">
        <v>458</v>
      </c>
      <c r="D19" s="421"/>
      <c r="E19" s="421"/>
      <c r="F19" s="421"/>
      <c r="G19" s="421"/>
      <c r="H19" s="421"/>
      <c r="I19" s="421"/>
      <c r="J19" s="422"/>
    </row>
    <row r="20" spans="1:11" s="67" customFormat="1" ht="30" customHeight="1" thickTop="1" thickBot="1" x14ac:dyDescent="0.2">
      <c r="A20" s="423" t="s">
        <v>228</v>
      </c>
      <c r="B20" s="423"/>
      <c r="C20" s="423"/>
      <c r="D20" s="423"/>
      <c r="E20" s="423"/>
      <c r="F20" s="423"/>
      <c r="G20" s="423"/>
      <c r="H20" s="423"/>
      <c r="I20" s="423"/>
      <c r="J20" s="423"/>
      <c r="K20" s="69"/>
    </row>
    <row r="21" spans="1:11" ht="30" customHeight="1" thickTop="1" thickBot="1" x14ac:dyDescent="0.2">
      <c r="B21" s="70" t="s">
        <v>299</v>
      </c>
      <c r="C21" s="421" t="s">
        <v>458</v>
      </c>
      <c r="D21" s="421"/>
      <c r="E21" s="421"/>
      <c r="F21" s="421"/>
      <c r="G21" s="421"/>
      <c r="H21" s="421"/>
      <c r="I21" s="421"/>
      <c r="J21" s="422"/>
    </row>
    <row r="22" spans="1:11" ht="30" customHeight="1" thickTop="1" thickBot="1" x14ac:dyDescent="0.2">
      <c r="B22" s="70" t="s">
        <v>300</v>
      </c>
      <c r="C22" s="421" t="s">
        <v>458</v>
      </c>
      <c r="D22" s="421"/>
      <c r="E22" s="421"/>
      <c r="F22" s="421"/>
      <c r="G22" s="421"/>
      <c r="H22" s="421"/>
      <c r="I22" s="421"/>
      <c r="J22" s="422"/>
    </row>
    <row r="23" spans="1:11" ht="30" customHeight="1" thickTop="1" thickBot="1" x14ac:dyDescent="0.2">
      <c r="B23" s="70" t="s">
        <v>290</v>
      </c>
      <c r="C23" s="421" t="s">
        <v>458</v>
      </c>
      <c r="D23" s="421"/>
      <c r="E23" s="421"/>
      <c r="F23" s="421"/>
      <c r="G23" s="421"/>
      <c r="H23" s="421"/>
      <c r="I23" s="421"/>
      <c r="J23" s="422"/>
    </row>
    <row r="24" spans="1:11" ht="30" customHeight="1" thickTop="1" thickBot="1" x14ac:dyDescent="0.2">
      <c r="B24" s="70" t="s">
        <v>291</v>
      </c>
      <c r="C24" s="421" t="s">
        <v>458</v>
      </c>
      <c r="D24" s="421"/>
      <c r="E24" s="421"/>
      <c r="F24" s="421"/>
      <c r="G24" s="421"/>
      <c r="H24" s="421"/>
      <c r="I24" s="421"/>
      <c r="J24" s="422"/>
    </row>
    <row r="25" spans="1:11" ht="30" customHeight="1" thickTop="1" thickBot="1" x14ac:dyDescent="0.2">
      <c r="B25" s="70" t="s">
        <v>292</v>
      </c>
      <c r="C25" s="421" t="s">
        <v>458</v>
      </c>
      <c r="D25" s="421"/>
      <c r="E25" s="421"/>
      <c r="F25" s="421"/>
      <c r="G25" s="421"/>
      <c r="H25" s="421"/>
      <c r="I25" s="421"/>
      <c r="J25" s="422"/>
    </row>
    <row r="26" spans="1:11" ht="30" customHeight="1" thickTop="1" thickBot="1" x14ac:dyDescent="0.2">
      <c r="B26" s="70" t="s">
        <v>293</v>
      </c>
      <c r="C26" s="421" t="s">
        <v>458</v>
      </c>
      <c r="D26" s="421"/>
      <c r="E26" s="421"/>
      <c r="F26" s="421"/>
      <c r="G26" s="421"/>
      <c r="H26" s="421"/>
      <c r="I26" s="421"/>
      <c r="J26" s="422"/>
    </row>
    <row r="27" spans="1:11" ht="30" customHeight="1" thickTop="1" thickBot="1" x14ac:dyDescent="0.2">
      <c r="B27" s="70" t="s">
        <v>294</v>
      </c>
      <c r="C27" s="421" t="s">
        <v>458</v>
      </c>
      <c r="D27" s="421"/>
      <c r="E27" s="421"/>
      <c r="F27" s="421"/>
      <c r="G27" s="421"/>
      <c r="H27" s="421"/>
      <c r="I27" s="421"/>
      <c r="J27" s="422"/>
    </row>
    <row r="28" spans="1:11" ht="30" customHeight="1" thickTop="1" thickBot="1" x14ac:dyDescent="0.2">
      <c r="B28" s="70" t="s">
        <v>295</v>
      </c>
      <c r="C28" s="421" t="s">
        <v>458</v>
      </c>
      <c r="D28" s="421"/>
      <c r="E28" s="421"/>
      <c r="F28" s="421"/>
      <c r="G28" s="421"/>
      <c r="H28" s="421"/>
      <c r="I28" s="421"/>
      <c r="J28" s="422"/>
    </row>
    <row r="29" spans="1:11" ht="30" customHeight="1" thickTop="1" thickBot="1" x14ac:dyDescent="0.2">
      <c r="B29" s="70" t="s">
        <v>296</v>
      </c>
      <c r="C29" s="421" t="s">
        <v>458</v>
      </c>
      <c r="D29" s="421"/>
      <c r="E29" s="421"/>
      <c r="F29" s="421"/>
      <c r="G29" s="421"/>
      <c r="H29" s="421"/>
      <c r="I29" s="421"/>
      <c r="J29" s="422"/>
    </row>
    <row r="30" spans="1:11" ht="30" customHeight="1" thickTop="1" thickBot="1" x14ac:dyDescent="0.2">
      <c r="B30" s="71" t="s">
        <v>301</v>
      </c>
      <c r="C30" s="421" t="s">
        <v>458</v>
      </c>
      <c r="D30" s="421"/>
      <c r="E30" s="421"/>
      <c r="F30" s="421"/>
      <c r="G30" s="421"/>
      <c r="H30" s="421"/>
      <c r="I30" s="421"/>
      <c r="J30" s="422"/>
    </row>
    <row r="31" spans="1:11" ht="30" customHeight="1" thickTop="1" thickBot="1" x14ac:dyDescent="0.2">
      <c r="B31" s="71" t="s">
        <v>298</v>
      </c>
      <c r="C31" s="421" t="s">
        <v>458</v>
      </c>
      <c r="D31" s="421"/>
      <c r="E31" s="421"/>
      <c r="F31" s="421"/>
      <c r="G31" s="421"/>
      <c r="H31" s="421"/>
      <c r="I31" s="421"/>
      <c r="J31" s="422"/>
    </row>
    <row r="32" spans="1:11" ht="30" customHeight="1" thickTop="1" thickBot="1" x14ac:dyDescent="0.2">
      <c r="B32" s="71" t="s">
        <v>297</v>
      </c>
      <c r="C32" s="421" t="s">
        <v>458</v>
      </c>
      <c r="D32" s="421"/>
      <c r="E32" s="421"/>
      <c r="F32" s="421"/>
      <c r="G32" s="421"/>
      <c r="H32" s="421"/>
      <c r="I32" s="421"/>
      <c r="J32" s="422"/>
    </row>
    <row r="33" spans="2:10" ht="30" customHeight="1" thickTop="1" thickBot="1" x14ac:dyDescent="0.2">
      <c r="B33" s="71" t="s">
        <v>302</v>
      </c>
      <c r="C33" s="421" t="s">
        <v>458</v>
      </c>
      <c r="D33" s="421"/>
      <c r="E33" s="421"/>
      <c r="F33" s="421"/>
      <c r="G33" s="421"/>
      <c r="H33" s="421"/>
      <c r="I33" s="421"/>
      <c r="J33" s="422"/>
    </row>
    <row r="34" spans="2:10" ht="30" customHeight="1" thickTop="1" thickBot="1" x14ac:dyDescent="0.2">
      <c r="B34" s="71" t="s">
        <v>303</v>
      </c>
      <c r="C34" s="421" t="s">
        <v>458</v>
      </c>
      <c r="D34" s="421"/>
      <c r="E34" s="421"/>
      <c r="F34" s="421"/>
      <c r="G34" s="421"/>
      <c r="H34" s="421"/>
      <c r="I34" s="421"/>
      <c r="J34" s="422"/>
    </row>
    <row r="35" spans="2:10" ht="30" customHeight="1" thickTop="1" thickBot="1" x14ac:dyDescent="0.2">
      <c r="B35" s="71" t="s">
        <v>304</v>
      </c>
      <c r="C35" s="421" t="s">
        <v>458</v>
      </c>
      <c r="D35" s="421"/>
      <c r="E35" s="421"/>
      <c r="F35" s="421"/>
      <c r="G35" s="421"/>
      <c r="H35" s="421"/>
      <c r="I35" s="421"/>
      <c r="J35" s="422"/>
    </row>
    <row r="36" spans="2:10" ht="30" customHeight="1" thickTop="1" thickBot="1" x14ac:dyDescent="0.2">
      <c r="B36" s="71" t="s">
        <v>305</v>
      </c>
      <c r="C36" s="421" t="s">
        <v>458</v>
      </c>
      <c r="D36" s="421"/>
      <c r="E36" s="421"/>
      <c r="F36" s="421"/>
      <c r="G36" s="421"/>
      <c r="H36" s="421"/>
      <c r="I36" s="421"/>
      <c r="J36" s="422"/>
    </row>
    <row r="37" spans="2:10" ht="30" customHeight="1" thickTop="1" thickBot="1" x14ac:dyDescent="0.2">
      <c r="B37" s="71" t="s">
        <v>306</v>
      </c>
      <c r="C37" s="421" t="s">
        <v>458</v>
      </c>
      <c r="D37" s="421"/>
      <c r="E37" s="421"/>
      <c r="F37" s="421"/>
      <c r="G37" s="421"/>
      <c r="H37" s="421"/>
      <c r="I37" s="421"/>
      <c r="J37" s="422"/>
    </row>
    <row r="38" spans="2:10" ht="30" customHeight="1" thickTop="1" thickBot="1" x14ac:dyDescent="0.2">
      <c r="B38" s="71" t="s">
        <v>307</v>
      </c>
      <c r="C38" s="421" t="s">
        <v>458</v>
      </c>
      <c r="D38" s="421"/>
      <c r="E38" s="421"/>
      <c r="F38" s="421"/>
      <c r="G38" s="421"/>
      <c r="H38" s="421"/>
      <c r="I38" s="421"/>
      <c r="J38" s="422"/>
    </row>
    <row r="39" spans="2:10" ht="30" customHeight="1" thickTop="1" thickBot="1" x14ac:dyDescent="0.2">
      <c r="B39" s="70" t="s">
        <v>461</v>
      </c>
      <c r="C39" s="421" t="s">
        <v>458</v>
      </c>
      <c r="D39" s="421"/>
      <c r="E39" s="421"/>
      <c r="F39" s="421"/>
      <c r="G39" s="421"/>
      <c r="H39" s="421"/>
      <c r="I39" s="421"/>
      <c r="J39" s="422"/>
    </row>
    <row r="40" spans="2:10" ht="30" customHeight="1" thickTop="1" thickBot="1" x14ac:dyDescent="0.2">
      <c r="B40" s="70" t="s">
        <v>308</v>
      </c>
      <c r="C40" s="421" t="s">
        <v>458</v>
      </c>
      <c r="D40" s="421"/>
      <c r="E40" s="421"/>
      <c r="F40" s="421"/>
      <c r="G40" s="421"/>
      <c r="H40" s="421"/>
      <c r="I40" s="421"/>
      <c r="J40" s="422"/>
    </row>
    <row r="41" spans="2:10" ht="30" customHeight="1" thickTop="1" thickBot="1" x14ac:dyDescent="0.2">
      <c r="B41" s="70" t="s">
        <v>460</v>
      </c>
      <c r="C41" s="421" t="s">
        <v>458</v>
      </c>
      <c r="D41" s="421"/>
      <c r="E41" s="421"/>
      <c r="F41" s="421"/>
      <c r="G41" s="421"/>
      <c r="H41" s="421"/>
      <c r="I41" s="421"/>
      <c r="J41" s="422"/>
    </row>
    <row r="42" spans="2:10" ht="30" customHeight="1" thickTop="1" thickBot="1" x14ac:dyDescent="0.2">
      <c r="B42" s="71" t="s">
        <v>311</v>
      </c>
      <c r="C42" s="421" t="s">
        <v>458</v>
      </c>
      <c r="D42" s="421"/>
      <c r="E42" s="421"/>
      <c r="F42" s="421"/>
      <c r="G42" s="421"/>
      <c r="H42" s="421"/>
      <c r="I42" s="421"/>
      <c r="J42" s="422"/>
    </row>
    <row r="43" spans="2:10" ht="30" customHeight="1" thickTop="1" thickBot="1" x14ac:dyDescent="0.2">
      <c r="B43" s="70" t="s">
        <v>309</v>
      </c>
      <c r="C43" s="421" t="s">
        <v>458</v>
      </c>
      <c r="D43" s="421"/>
      <c r="E43" s="421"/>
      <c r="F43" s="421"/>
      <c r="G43" s="421"/>
      <c r="H43" s="421"/>
      <c r="I43" s="421"/>
      <c r="J43" s="422"/>
    </row>
    <row r="44" spans="2:10" ht="30" customHeight="1" thickTop="1" thickBot="1" x14ac:dyDescent="0.2">
      <c r="B44" s="70" t="s">
        <v>310</v>
      </c>
      <c r="C44" s="421" t="s">
        <v>458</v>
      </c>
      <c r="D44" s="421"/>
      <c r="E44" s="421"/>
      <c r="F44" s="421"/>
      <c r="G44" s="421"/>
      <c r="H44" s="421"/>
      <c r="I44" s="421"/>
      <c r="J44" s="422"/>
    </row>
    <row r="45" spans="2:10" ht="30" customHeight="1" thickTop="1" thickBot="1" x14ac:dyDescent="0.2">
      <c r="B45" s="70" t="s">
        <v>312</v>
      </c>
      <c r="C45" s="421" t="s">
        <v>458</v>
      </c>
      <c r="D45" s="421"/>
      <c r="E45" s="421"/>
      <c r="F45" s="421"/>
      <c r="G45" s="421"/>
      <c r="H45" s="421"/>
      <c r="I45" s="421"/>
      <c r="J45" s="422"/>
    </row>
    <row r="46" spans="2:10" ht="30" customHeight="1" thickTop="1" thickBot="1" x14ac:dyDescent="0.2">
      <c r="B46" s="70" t="s">
        <v>313</v>
      </c>
      <c r="C46" s="421" t="s">
        <v>458</v>
      </c>
      <c r="D46" s="421"/>
      <c r="E46" s="421"/>
      <c r="F46" s="421"/>
      <c r="G46" s="421"/>
      <c r="H46" s="421"/>
      <c r="I46" s="421"/>
      <c r="J46" s="422"/>
    </row>
    <row r="47" spans="2:10" ht="30" customHeight="1" thickTop="1" thickBot="1" x14ac:dyDescent="0.2">
      <c r="B47" s="70" t="s">
        <v>314</v>
      </c>
      <c r="C47" s="421" t="s">
        <v>458</v>
      </c>
      <c r="D47" s="421"/>
      <c r="E47" s="421"/>
      <c r="F47" s="421"/>
      <c r="G47" s="421"/>
      <c r="H47" s="421"/>
      <c r="I47" s="421"/>
      <c r="J47" s="422"/>
    </row>
    <row r="48" spans="2:10" ht="30" customHeight="1" thickTop="1" thickBot="1" x14ac:dyDescent="0.2">
      <c r="B48" s="70" t="s">
        <v>315</v>
      </c>
      <c r="C48" s="421" t="s">
        <v>458</v>
      </c>
      <c r="D48" s="421"/>
      <c r="E48" s="421"/>
      <c r="F48" s="421"/>
      <c r="G48" s="421"/>
      <c r="H48" s="421"/>
      <c r="I48" s="421"/>
      <c r="J48" s="422"/>
    </row>
    <row r="49" spans="1:11" s="67" customFormat="1" ht="30" customHeight="1" thickTop="1" thickBot="1" x14ac:dyDescent="0.2">
      <c r="A49" s="423" t="s">
        <v>229</v>
      </c>
      <c r="B49" s="423"/>
      <c r="C49" s="423"/>
      <c r="D49" s="423"/>
      <c r="E49" s="423"/>
      <c r="F49" s="423"/>
      <c r="G49" s="423"/>
      <c r="H49" s="423"/>
      <c r="I49" s="423"/>
      <c r="J49" s="423"/>
      <c r="K49" s="69"/>
    </row>
    <row r="50" spans="1:11" ht="30" customHeight="1" thickTop="1" thickBot="1" x14ac:dyDescent="0.2">
      <c r="B50" s="70" t="s">
        <v>248</v>
      </c>
      <c r="C50" s="421" t="s">
        <v>459</v>
      </c>
      <c r="D50" s="421"/>
      <c r="E50" s="421"/>
      <c r="F50" s="421"/>
      <c r="G50" s="421"/>
      <c r="H50" s="421"/>
      <c r="I50" s="421"/>
      <c r="J50" s="422"/>
    </row>
    <row r="51" spans="1:11" ht="30" customHeight="1" thickTop="1" thickBot="1" x14ac:dyDescent="0.2">
      <c r="B51" s="70" t="s">
        <v>249</v>
      </c>
      <c r="C51" s="421" t="s">
        <v>459</v>
      </c>
      <c r="D51" s="421"/>
      <c r="E51" s="421"/>
      <c r="F51" s="421"/>
      <c r="G51" s="421"/>
      <c r="H51" s="421"/>
      <c r="I51" s="421"/>
      <c r="J51" s="422"/>
    </row>
    <row r="52" spans="1:11" ht="30" customHeight="1" thickTop="1" thickBot="1" x14ac:dyDescent="0.2">
      <c r="B52" s="70" t="s">
        <v>250</v>
      </c>
      <c r="C52" s="421" t="s">
        <v>459</v>
      </c>
      <c r="D52" s="421"/>
      <c r="E52" s="421"/>
      <c r="F52" s="421"/>
      <c r="G52" s="421"/>
      <c r="H52" s="421"/>
      <c r="I52" s="421"/>
      <c r="J52" s="422"/>
    </row>
    <row r="53" spans="1:11" ht="30" customHeight="1" thickTop="1" thickBot="1" x14ac:dyDescent="0.2">
      <c r="B53" s="70" t="s">
        <v>251</v>
      </c>
      <c r="C53" s="421" t="s">
        <v>459</v>
      </c>
      <c r="D53" s="421"/>
      <c r="E53" s="421"/>
      <c r="F53" s="421"/>
      <c r="G53" s="421"/>
      <c r="H53" s="421"/>
      <c r="I53" s="421"/>
      <c r="J53" s="422"/>
    </row>
    <row r="54" spans="1:11" ht="30" customHeight="1" thickTop="1" thickBot="1" x14ac:dyDescent="0.2">
      <c r="B54" s="70" t="s">
        <v>252</v>
      </c>
      <c r="C54" s="421" t="s">
        <v>459</v>
      </c>
      <c r="D54" s="421"/>
      <c r="E54" s="421"/>
      <c r="F54" s="421"/>
      <c r="G54" s="421"/>
      <c r="H54" s="421"/>
      <c r="I54" s="421"/>
      <c r="J54" s="422"/>
    </row>
    <row r="55" spans="1:11" s="51" customFormat="1" ht="30" customHeight="1" thickTop="1" thickBot="1" x14ac:dyDescent="0.2">
      <c r="B55" s="60"/>
      <c r="C55" s="61"/>
      <c r="D55" s="61"/>
      <c r="E55" s="61"/>
      <c r="F55" s="61"/>
      <c r="G55" s="61"/>
      <c r="H55" s="61"/>
      <c r="I55" s="61"/>
      <c r="J55" s="61"/>
    </row>
    <row r="56" spans="1:11" ht="30" customHeight="1" thickTop="1" thickBot="1" x14ac:dyDescent="0.2">
      <c r="B56" s="425" t="s">
        <v>389</v>
      </c>
      <c r="C56" s="426"/>
      <c r="D56" s="426"/>
      <c r="E56" s="426"/>
      <c r="F56" s="426"/>
      <c r="G56" s="426"/>
      <c r="H56" s="426"/>
      <c r="I56" s="426"/>
      <c r="J56" s="427"/>
    </row>
    <row r="57" spans="1:11" s="67" customFormat="1" ht="30" customHeight="1" thickTop="1" thickBot="1" x14ac:dyDescent="0.2">
      <c r="A57" s="423" t="s">
        <v>234</v>
      </c>
      <c r="B57" s="423"/>
      <c r="C57" s="423"/>
      <c r="D57" s="423"/>
      <c r="E57" s="423"/>
      <c r="F57" s="423"/>
      <c r="G57" s="423"/>
      <c r="H57" s="423"/>
      <c r="I57" s="423"/>
      <c r="J57" s="423"/>
      <c r="K57" s="69"/>
    </row>
    <row r="58" spans="1:11" ht="30" customHeight="1" thickTop="1" thickBot="1" x14ac:dyDescent="0.2">
      <c r="B58" s="71" t="s">
        <v>264</v>
      </c>
      <c r="C58" s="421" t="s">
        <v>200</v>
      </c>
      <c r="D58" s="421"/>
      <c r="E58" s="421"/>
      <c r="F58" s="421"/>
      <c r="G58" s="421"/>
      <c r="H58" s="421"/>
      <c r="I58" s="421"/>
      <c r="J58" s="422"/>
    </row>
    <row r="59" spans="1:11" ht="30" customHeight="1" thickTop="1" thickBot="1" x14ac:dyDescent="0.2">
      <c r="B59" s="71" t="s">
        <v>265</v>
      </c>
      <c r="C59" s="421" t="s">
        <v>200</v>
      </c>
      <c r="D59" s="421"/>
      <c r="E59" s="421"/>
      <c r="F59" s="421"/>
      <c r="G59" s="421"/>
      <c r="H59" s="421"/>
      <c r="I59" s="421"/>
      <c r="J59" s="422"/>
    </row>
    <row r="60" spans="1:11" ht="30" customHeight="1" thickTop="1" thickBot="1" x14ac:dyDescent="0.2">
      <c r="B60" s="71" t="s">
        <v>266</v>
      </c>
      <c r="C60" s="421" t="s">
        <v>200</v>
      </c>
      <c r="D60" s="421"/>
      <c r="E60" s="421"/>
      <c r="F60" s="421"/>
      <c r="G60" s="421"/>
      <c r="H60" s="421"/>
      <c r="I60" s="421"/>
      <c r="J60" s="422"/>
    </row>
    <row r="61" spans="1:11" ht="30" customHeight="1" thickTop="1" thickBot="1" x14ac:dyDescent="0.2">
      <c r="B61" s="71" t="s">
        <v>267</v>
      </c>
      <c r="C61" s="421" t="s">
        <v>200</v>
      </c>
      <c r="D61" s="421"/>
      <c r="E61" s="421"/>
      <c r="F61" s="421"/>
      <c r="G61" s="421"/>
      <c r="H61" s="421"/>
      <c r="I61" s="421"/>
      <c r="J61" s="422"/>
    </row>
    <row r="62" spans="1:11" ht="30" customHeight="1" thickTop="1" thickBot="1" x14ac:dyDescent="0.2">
      <c r="B62" s="71" t="s">
        <v>268</v>
      </c>
      <c r="C62" s="421" t="s">
        <v>200</v>
      </c>
      <c r="D62" s="421"/>
      <c r="E62" s="421"/>
      <c r="F62" s="421"/>
      <c r="G62" s="421"/>
      <c r="H62" s="421"/>
      <c r="I62" s="421"/>
      <c r="J62" s="422"/>
    </row>
    <row r="63" spans="1:11" s="67" customFormat="1" ht="30" customHeight="1" thickTop="1" thickBot="1" x14ac:dyDescent="0.2">
      <c r="A63" s="423" t="s">
        <v>230</v>
      </c>
      <c r="B63" s="423"/>
      <c r="C63" s="423"/>
      <c r="D63" s="423"/>
      <c r="E63" s="423"/>
      <c r="F63" s="423"/>
      <c r="G63" s="423"/>
      <c r="H63" s="423"/>
      <c r="I63" s="423"/>
      <c r="J63" s="423"/>
      <c r="K63" s="69"/>
    </row>
    <row r="64" spans="1:11" ht="30" customHeight="1" thickTop="1" thickBot="1" x14ac:dyDescent="0.2">
      <c r="B64" s="71" t="s">
        <v>391</v>
      </c>
      <c r="C64" s="421" t="s">
        <v>235</v>
      </c>
      <c r="D64" s="421"/>
      <c r="E64" s="421"/>
      <c r="F64" s="421"/>
      <c r="G64" s="421"/>
      <c r="H64" s="421"/>
      <c r="I64" s="421"/>
      <c r="J64" s="422"/>
    </row>
    <row r="65" spans="1:11" ht="30" customHeight="1" thickTop="1" thickBot="1" x14ac:dyDescent="0.2">
      <c r="B65" s="71" t="s">
        <v>392</v>
      </c>
      <c r="C65" s="421" t="s">
        <v>235</v>
      </c>
      <c r="D65" s="421"/>
      <c r="E65" s="421"/>
      <c r="F65" s="421"/>
      <c r="G65" s="421"/>
      <c r="H65" s="421"/>
      <c r="I65" s="421"/>
      <c r="J65" s="422"/>
    </row>
    <row r="66" spans="1:11" ht="30" customHeight="1" thickTop="1" thickBot="1" x14ac:dyDescent="0.2">
      <c r="B66" s="71" t="s">
        <v>393</v>
      </c>
      <c r="C66" s="421" t="s">
        <v>235</v>
      </c>
      <c r="D66" s="421"/>
      <c r="E66" s="421"/>
      <c r="F66" s="421"/>
      <c r="G66" s="421"/>
      <c r="H66" s="421"/>
      <c r="I66" s="421"/>
      <c r="J66" s="422"/>
    </row>
    <row r="67" spans="1:11" ht="30" customHeight="1" thickTop="1" thickBot="1" x14ac:dyDescent="0.2">
      <c r="B67" s="71" t="s">
        <v>394</v>
      </c>
      <c r="C67" s="421" t="s">
        <v>235</v>
      </c>
      <c r="D67" s="421"/>
      <c r="E67" s="421"/>
      <c r="F67" s="421"/>
      <c r="G67" s="421"/>
      <c r="H67" s="421"/>
      <c r="I67" s="421"/>
      <c r="J67" s="422"/>
    </row>
    <row r="68" spans="1:11" ht="30" customHeight="1" thickTop="1" thickBot="1" x14ac:dyDescent="0.2">
      <c r="B68" s="71" t="s">
        <v>395</v>
      </c>
      <c r="C68" s="421" t="s">
        <v>235</v>
      </c>
      <c r="D68" s="421"/>
      <c r="E68" s="421"/>
      <c r="F68" s="421"/>
      <c r="G68" s="421"/>
      <c r="H68" s="421"/>
      <c r="I68" s="421"/>
      <c r="J68" s="422"/>
    </row>
    <row r="69" spans="1:11" s="67" customFormat="1" ht="30" customHeight="1" thickTop="1" thickBot="1" x14ac:dyDescent="0.2">
      <c r="A69" s="423" t="s">
        <v>231</v>
      </c>
      <c r="B69" s="423"/>
      <c r="C69" s="423"/>
      <c r="D69" s="423"/>
      <c r="E69" s="423"/>
      <c r="F69" s="423"/>
      <c r="G69" s="423"/>
      <c r="H69" s="423"/>
      <c r="I69" s="423"/>
      <c r="J69" s="423"/>
      <c r="K69" s="69"/>
    </row>
    <row r="70" spans="1:11" ht="30" customHeight="1" thickTop="1" thickBot="1" x14ac:dyDescent="0.2">
      <c r="B70" s="71" t="s">
        <v>396</v>
      </c>
      <c r="C70" s="421" t="s">
        <v>235</v>
      </c>
      <c r="D70" s="421"/>
      <c r="E70" s="421"/>
      <c r="F70" s="421"/>
      <c r="G70" s="421"/>
      <c r="H70" s="421"/>
      <c r="I70" s="421"/>
      <c r="J70" s="422"/>
    </row>
    <row r="71" spans="1:11" ht="30" customHeight="1" thickTop="1" thickBot="1" x14ac:dyDescent="0.2">
      <c r="B71" s="71" t="s">
        <v>397</v>
      </c>
      <c r="C71" s="421" t="s">
        <v>235</v>
      </c>
      <c r="D71" s="421"/>
      <c r="E71" s="421"/>
      <c r="F71" s="421"/>
      <c r="G71" s="421"/>
      <c r="H71" s="421"/>
      <c r="I71" s="421"/>
      <c r="J71" s="422"/>
    </row>
    <row r="72" spans="1:11" ht="30" customHeight="1" thickTop="1" thickBot="1" x14ac:dyDescent="0.2">
      <c r="B72" s="71" t="s">
        <v>398</v>
      </c>
      <c r="C72" s="421" t="s">
        <v>235</v>
      </c>
      <c r="D72" s="421"/>
      <c r="E72" s="421"/>
      <c r="F72" s="421"/>
      <c r="G72" s="421"/>
      <c r="H72" s="421"/>
      <c r="I72" s="421"/>
      <c r="J72" s="422"/>
    </row>
    <row r="73" spans="1:11" ht="30" customHeight="1" thickTop="1" thickBot="1" x14ac:dyDescent="0.2">
      <c r="B73" s="71" t="s">
        <v>399</v>
      </c>
      <c r="C73" s="421" t="s">
        <v>235</v>
      </c>
      <c r="D73" s="421"/>
      <c r="E73" s="421"/>
      <c r="F73" s="421"/>
      <c r="G73" s="421"/>
      <c r="H73" s="421"/>
      <c r="I73" s="421"/>
      <c r="J73" s="422"/>
    </row>
    <row r="74" spans="1:11" ht="30" customHeight="1" thickTop="1" thickBot="1" x14ac:dyDescent="0.2">
      <c r="B74" s="71" t="s">
        <v>400</v>
      </c>
      <c r="C74" s="421" t="s">
        <v>235</v>
      </c>
      <c r="D74" s="421"/>
      <c r="E74" s="421"/>
      <c r="F74" s="421"/>
      <c r="G74" s="421"/>
      <c r="H74" s="421"/>
      <c r="I74" s="421"/>
      <c r="J74" s="422"/>
    </row>
    <row r="75" spans="1:11" s="67" customFormat="1" ht="30" customHeight="1" thickTop="1" thickBot="1" x14ac:dyDescent="0.2">
      <c r="A75" s="423" t="s">
        <v>239</v>
      </c>
      <c r="B75" s="423"/>
      <c r="C75" s="423"/>
      <c r="D75" s="423"/>
      <c r="E75" s="423"/>
      <c r="F75" s="423"/>
      <c r="G75" s="423"/>
      <c r="H75" s="423"/>
      <c r="I75" s="423"/>
      <c r="J75" s="423"/>
      <c r="K75" s="69"/>
    </row>
    <row r="76" spans="1:11" ht="30" customHeight="1" thickTop="1" thickBot="1" x14ac:dyDescent="0.2">
      <c r="B76" s="71" t="s">
        <v>401</v>
      </c>
      <c r="C76" s="421" t="s">
        <v>235</v>
      </c>
      <c r="D76" s="421"/>
      <c r="E76" s="421"/>
      <c r="F76" s="421"/>
      <c r="G76" s="421"/>
      <c r="H76" s="421"/>
      <c r="I76" s="421"/>
      <c r="J76" s="422"/>
    </row>
    <row r="77" spans="1:11" ht="30" customHeight="1" thickTop="1" thickBot="1" x14ac:dyDescent="0.2">
      <c r="B77" s="71" t="s">
        <v>402</v>
      </c>
      <c r="C77" s="421" t="s">
        <v>235</v>
      </c>
      <c r="D77" s="421"/>
      <c r="E77" s="421"/>
      <c r="F77" s="421"/>
      <c r="G77" s="421"/>
      <c r="H77" s="421"/>
      <c r="I77" s="421"/>
      <c r="J77" s="422"/>
    </row>
    <row r="78" spans="1:11" ht="30" customHeight="1" thickTop="1" thickBot="1" x14ac:dyDescent="0.2">
      <c r="B78" s="71" t="s">
        <v>403</v>
      </c>
      <c r="C78" s="421" t="s">
        <v>235</v>
      </c>
      <c r="D78" s="421"/>
      <c r="E78" s="421"/>
      <c r="F78" s="421"/>
      <c r="G78" s="421"/>
      <c r="H78" s="421"/>
      <c r="I78" s="421"/>
      <c r="J78" s="422"/>
    </row>
    <row r="79" spans="1:11" ht="30" customHeight="1" thickTop="1" thickBot="1" x14ac:dyDescent="0.2">
      <c r="B79" s="71" t="s">
        <v>404</v>
      </c>
      <c r="C79" s="421" t="s">
        <v>235</v>
      </c>
      <c r="D79" s="421"/>
      <c r="E79" s="421"/>
      <c r="F79" s="421"/>
      <c r="G79" s="421"/>
      <c r="H79" s="421"/>
      <c r="I79" s="421"/>
      <c r="J79" s="422"/>
    </row>
    <row r="80" spans="1:11" ht="30" customHeight="1" thickTop="1" thickBot="1" x14ac:dyDescent="0.2">
      <c r="B80" s="71" t="s">
        <v>405</v>
      </c>
      <c r="C80" s="421" t="s">
        <v>235</v>
      </c>
      <c r="D80" s="421"/>
      <c r="E80" s="421"/>
      <c r="F80" s="421"/>
      <c r="G80" s="421"/>
      <c r="H80" s="421"/>
      <c r="I80" s="421"/>
      <c r="J80" s="422"/>
    </row>
    <row r="81" spans="1:11" s="67" customFormat="1" ht="30" customHeight="1" thickTop="1" thickBot="1" x14ac:dyDescent="0.2">
      <c r="A81" s="423" t="s">
        <v>232</v>
      </c>
      <c r="B81" s="423"/>
      <c r="C81" s="423"/>
      <c r="D81" s="423"/>
      <c r="E81" s="423"/>
      <c r="F81" s="423"/>
      <c r="G81" s="423"/>
      <c r="H81" s="423"/>
      <c r="I81" s="423"/>
      <c r="J81" s="423"/>
      <c r="K81" s="69"/>
    </row>
    <row r="82" spans="1:11" ht="30" customHeight="1" thickTop="1" thickBot="1" x14ac:dyDescent="0.2">
      <c r="B82" s="71" t="s">
        <v>406</v>
      </c>
      <c r="C82" s="421" t="s">
        <v>235</v>
      </c>
      <c r="D82" s="421"/>
      <c r="E82" s="421"/>
      <c r="F82" s="421"/>
      <c r="G82" s="421"/>
      <c r="H82" s="421"/>
      <c r="I82" s="421"/>
      <c r="J82" s="422"/>
    </row>
    <row r="83" spans="1:11" ht="30" customHeight="1" thickTop="1" thickBot="1" x14ac:dyDescent="0.2">
      <c r="B83" s="71" t="s">
        <v>407</v>
      </c>
      <c r="C83" s="421" t="s">
        <v>235</v>
      </c>
      <c r="D83" s="421"/>
      <c r="E83" s="421"/>
      <c r="F83" s="421"/>
      <c r="G83" s="421"/>
      <c r="H83" s="421"/>
      <c r="I83" s="421"/>
      <c r="J83" s="422"/>
    </row>
    <row r="84" spans="1:11" ht="30" customHeight="1" thickTop="1" thickBot="1" x14ac:dyDescent="0.2">
      <c r="B84" s="71" t="s">
        <v>408</v>
      </c>
      <c r="C84" s="421" t="s">
        <v>235</v>
      </c>
      <c r="D84" s="421"/>
      <c r="E84" s="421"/>
      <c r="F84" s="421"/>
      <c r="G84" s="421"/>
      <c r="H84" s="421"/>
      <c r="I84" s="421"/>
      <c r="J84" s="422"/>
    </row>
    <row r="85" spans="1:11" ht="30" customHeight="1" thickTop="1" thickBot="1" x14ac:dyDescent="0.2">
      <c r="B85" s="71" t="s">
        <v>409</v>
      </c>
      <c r="C85" s="421" t="s">
        <v>235</v>
      </c>
      <c r="D85" s="421"/>
      <c r="E85" s="421"/>
      <c r="F85" s="421"/>
      <c r="G85" s="421"/>
      <c r="H85" s="421"/>
      <c r="I85" s="421"/>
      <c r="J85" s="422"/>
    </row>
    <row r="86" spans="1:11" ht="30" customHeight="1" thickTop="1" thickBot="1" x14ac:dyDescent="0.2">
      <c r="B86" s="71" t="s">
        <v>410</v>
      </c>
      <c r="C86" s="421" t="s">
        <v>235</v>
      </c>
      <c r="D86" s="421"/>
      <c r="E86" s="421"/>
      <c r="F86" s="421"/>
      <c r="G86" s="421"/>
      <c r="H86" s="421"/>
      <c r="I86" s="421"/>
      <c r="J86" s="422"/>
    </row>
    <row r="87" spans="1:11" s="67" customFormat="1" ht="30" customHeight="1" thickTop="1" thickBot="1" x14ac:dyDescent="0.2">
      <c r="A87" s="423" t="s">
        <v>233</v>
      </c>
      <c r="B87" s="423"/>
      <c r="C87" s="423"/>
      <c r="D87" s="423"/>
      <c r="E87" s="423"/>
      <c r="F87" s="423"/>
      <c r="G87" s="423"/>
      <c r="H87" s="423"/>
      <c r="I87" s="423"/>
      <c r="J87" s="423"/>
      <c r="K87" s="69"/>
    </row>
    <row r="88" spans="1:11" ht="30" customHeight="1" thickTop="1" thickBot="1" x14ac:dyDescent="0.2">
      <c r="B88" s="71" t="s">
        <v>411</v>
      </c>
      <c r="C88" s="421" t="s">
        <v>235</v>
      </c>
      <c r="D88" s="421"/>
      <c r="E88" s="421"/>
      <c r="F88" s="421"/>
      <c r="G88" s="421"/>
      <c r="H88" s="421"/>
      <c r="I88" s="421"/>
      <c r="J88" s="422"/>
    </row>
    <row r="89" spans="1:11" ht="30" customHeight="1" thickTop="1" thickBot="1" x14ac:dyDescent="0.2">
      <c r="B89" s="71" t="s">
        <v>412</v>
      </c>
      <c r="C89" s="421" t="s">
        <v>235</v>
      </c>
      <c r="D89" s="421"/>
      <c r="E89" s="421"/>
      <c r="F89" s="421"/>
      <c r="G89" s="421"/>
      <c r="H89" s="421"/>
      <c r="I89" s="421"/>
      <c r="J89" s="422"/>
    </row>
    <row r="90" spans="1:11" ht="30" customHeight="1" thickTop="1" thickBot="1" x14ac:dyDescent="0.2">
      <c r="B90" s="71" t="s">
        <v>413</v>
      </c>
      <c r="C90" s="421" t="s">
        <v>235</v>
      </c>
      <c r="D90" s="421"/>
      <c r="E90" s="421"/>
      <c r="F90" s="421"/>
      <c r="G90" s="421"/>
      <c r="H90" s="421"/>
      <c r="I90" s="421"/>
      <c r="J90" s="422"/>
    </row>
    <row r="91" spans="1:11" ht="30" customHeight="1" thickTop="1" thickBot="1" x14ac:dyDescent="0.2">
      <c r="B91" s="71" t="s">
        <v>414</v>
      </c>
      <c r="C91" s="421" t="s">
        <v>235</v>
      </c>
      <c r="D91" s="421"/>
      <c r="E91" s="421"/>
      <c r="F91" s="421"/>
      <c r="G91" s="421"/>
      <c r="H91" s="421"/>
      <c r="I91" s="421"/>
      <c r="J91" s="422"/>
    </row>
    <row r="92" spans="1:11" ht="30" customHeight="1" thickTop="1" thickBot="1" x14ac:dyDescent="0.2">
      <c r="B92" s="71" t="s">
        <v>415</v>
      </c>
      <c r="C92" s="421" t="s">
        <v>235</v>
      </c>
      <c r="D92" s="421"/>
      <c r="E92" s="421"/>
      <c r="F92" s="421"/>
      <c r="G92" s="421"/>
      <c r="H92" s="421"/>
      <c r="I92" s="421"/>
      <c r="J92" s="422"/>
    </row>
    <row r="93" spans="1:11" ht="30" customHeight="1" thickTop="1" thickBot="1" x14ac:dyDescent="0.2">
      <c r="B93" s="60"/>
      <c r="C93" s="61"/>
      <c r="D93" s="61"/>
      <c r="E93" s="61"/>
      <c r="F93" s="61"/>
      <c r="G93" s="61"/>
      <c r="H93" s="61"/>
      <c r="I93" s="61"/>
      <c r="J93" s="61"/>
    </row>
    <row r="94" spans="1:11" ht="30" customHeight="1" thickTop="1" thickBot="1" x14ac:dyDescent="0.2">
      <c r="B94" s="425" t="s">
        <v>390</v>
      </c>
      <c r="C94" s="426"/>
      <c r="D94" s="426"/>
      <c r="E94" s="426"/>
      <c r="F94" s="426"/>
      <c r="G94" s="426"/>
      <c r="H94" s="426"/>
      <c r="I94" s="426"/>
      <c r="J94" s="427"/>
    </row>
    <row r="95" spans="1:11" ht="30" customHeight="1" thickTop="1" thickBot="1" x14ac:dyDescent="0.2">
      <c r="A95" s="424"/>
      <c r="B95" s="424"/>
      <c r="C95" s="424"/>
      <c r="D95" s="424"/>
      <c r="E95" s="424"/>
      <c r="F95" s="424"/>
      <c r="G95" s="424"/>
      <c r="H95" s="424"/>
      <c r="I95" s="424"/>
      <c r="J95" s="424"/>
    </row>
    <row r="96" spans="1:11" ht="30" customHeight="1" thickTop="1" thickBot="1" x14ac:dyDescent="0.2">
      <c r="B96" s="71" t="s">
        <v>420</v>
      </c>
      <c r="C96" s="421" t="s">
        <v>421</v>
      </c>
      <c r="D96" s="421"/>
      <c r="E96" s="421"/>
      <c r="F96" s="421"/>
      <c r="G96" s="421"/>
      <c r="H96" s="421"/>
      <c r="I96" s="421"/>
      <c r="J96" s="422"/>
    </row>
    <row r="97" spans="2:10" s="51" customFormat="1" ht="30" customHeight="1" thickTop="1" thickBot="1" x14ac:dyDescent="0.2">
      <c r="B97" s="62"/>
      <c r="C97" s="63"/>
      <c r="D97" s="63"/>
      <c r="E97" s="63"/>
      <c r="F97" s="63"/>
      <c r="G97" s="63"/>
      <c r="H97" s="63"/>
      <c r="I97" s="63"/>
      <c r="J97" s="63"/>
    </row>
    <row r="98" spans="2:10" ht="30" customHeight="1" thickTop="1" thickBot="1" x14ac:dyDescent="0.2">
      <c r="B98" s="425" t="s">
        <v>369</v>
      </c>
      <c r="C98" s="426"/>
      <c r="D98" s="426"/>
      <c r="E98" s="426"/>
      <c r="F98" s="426"/>
      <c r="G98" s="426"/>
      <c r="H98" s="426"/>
      <c r="I98" s="426"/>
      <c r="J98" s="427"/>
    </row>
    <row r="99" spans="2:10" ht="30" customHeight="1" thickTop="1" thickBot="1" x14ac:dyDescent="0.2">
      <c r="B99" s="58"/>
      <c r="C99" s="64"/>
      <c r="D99" s="64"/>
      <c r="E99" s="64"/>
      <c r="F99" s="64"/>
      <c r="G99" s="64"/>
      <c r="H99" s="64"/>
      <c r="I99" s="64"/>
      <c r="J99" s="64"/>
    </row>
    <row r="100" spans="2:10" ht="30" customHeight="1" thickTop="1" thickBot="1" x14ac:dyDescent="0.2">
      <c r="B100" s="71" t="s">
        <v>416</v>
      </c>
      <c r="C100" s="421" t="s">
        <v>257</v>
      </c>
      <c r="D100" s="421"/>
      <c r="E100" s="421"/>
      <c r="F100" s="421"/>
      <c r="G100" s="421"/>
      <c r="H100" s="421"/>
      <c r="I100" s="421"/>
      <c r="J100" s="422"/>
    </row>
    <row r="101" spans="2:10" ht="30" customHeight="1" thickTop="1" thickBot="1" x14ac:dyDescent="0.2">
      <c r="B101" s="71" t="s">
        <v>417</v>
      </c>
      <c r="C101" s="421" t="s">
        <v>257</v>
      </c>
      <c r="D101" s="421"/>
      <c r="E101" s="421"/>
      <c r="F101" s="421"/>
      <c r="G101" s="421"/>
      <c r="H101" s="421"/>
      <c r="I101" s="421"/>
      <c r="J101" s="422"/>
    </row>
    <row r="102" spans="2:10" ht="18.75" customHeight="1" thickTop="1" x14ac:dyDescent="0.15"/>
  </sheetData>
  <mergeCells count="95">
    <mergeCell ref="A49:J49"/>
    <mergeCell ref="B56:J56"/>
    <mergeCell ref="A57:J57"/>
    <mergeCell ref="C46:J46"/>
    <mergeCell ref="C47:J47"/>
    <mergeCell ref="C48:J48"/>
    <mergeCell ref="C53:J53"/>
    <mergeCell ref="C50:J50"/>
    <mergeCell ref="C52:J52"/>
    <mergeCell ref="C101:J101"/>
    <mergeCell ref="C54:J54"/>
    <mergeCell ref="C58:J58"/>
    <mergeCell ref="C64:J64"/>
    <mergeCell ref="C96:J96"/>
    <mergeCell ref="A63:J63"/>
    <mergeCell ref="A69:J69"/>
    <mergeCell ref="C89:J89"/>
    <mergeCell ref="B94:J94"/>
    <mergeCell ref="C80:J80"/>
    <mergeCell ref="C25:J25"/>
    <mergeCell ref="C15:J15"/>
    <mergeCell ref="C30:J30"/>
    <mergeCell ref="C23:J23"/>
    <mergeCell ref="C19:J19"/>
    <mergeCell ref="C24:J24"/>
    <mergeCell ref="C21:J21"/>
    <mergeCell ref="C26:J26"/>
    <mergeCell ref="C22:J22"/>
    <mergeCell ref="C27:J27"/>
    <mergeCell ref="C8:J8"/>
    <mergeCell ref="C9:J9"/>
    <mergeCell ref="A20:J20"/>
    <mergeCell ref="C11:J11"/>
    <mergeCell ref="C12:J12"/>
    <mergeCell ref="C13:J13"/>
    <mergeCell ref="B17:J17"/>
    <mergeCell ref="A18:J18"/>
    <mergeCell ref="C10:J10"/>
    <mergeCell ref="C35:J35"/>
    <mergeCell ref="C39:J39"/>
    <mergeCell ref="B1:J1"/>
    <mergeCell ref="C45:J45"/>
    <mergeCell ref="B3:J3"/>
    <mergeCell ref="A4:J4"/>
    <mergeCell ref="A6:J6"/>
    <mergeCell ref="C14:J14"/>
    <mergeCell ref="C5:J5"/>
    <mergeCell ref="C7:J7"/>
    <mergeCell ref="C73:J73"/>
    <mergeCell ref="C83:J83"/>
    <mergeCell ref="C84:J84"/>
    <mergeCell ref="C77:J77"/>
    <mergeCell ref="A81:J81"/>
    <mergeCell ref="C88:J88"/>
    <mergeCell ref="C76:J76"/>
    <mergeCell ref="A95:J95"/>
    <mergeCell ref="C100:J100"/>
    <mergeCell ref="C90:J90"/>
    <mergeCell ref="B98:J98"/>
    <mergeCell ref="C92:J92"/>
    <mergeCell ref="C78:J78"/>
    <mergeCell ref="C79:J79"/>
    <mergeCell ref="C86:J86"/>
    <mergeCell ref="C91:J91"/>
    <mergeCell ref="A87:J87"/>
    <mergeCell ref="C72:J72"/>
    <mergeCell ref="A75:J75"/>
    <mergeCell ref="C85:J85"/>
    <mergeCell ref="C38:J38"/>
    <mergeCell ref="C65:J65"/>
    <mergeCell ref="C74:J74"/>
    <mergeCell ref="C70:J70"/>
    <mergeCell ref="C82:J82"/>
    <mergeCell ref="C66:J66"/>
    <mergeCell ref="C40:J40"/>
    <mergeCell ref="C32:J32"/>
    <mergeCell ref="C31:J31"/>
    <mergeCell ref="C36:J36"/>
    <mergeCell ref="C71:J71"/>
    <mergeCell ref="C41:J41"/>
    <mergeCell ref="C60:J60"/>
    <mergeCell ref="C51:J51"/>
    <mergeCell ref="C62:J62"/>
    <mergeCell ref="C34:J34"/>
    <mergeCell ref="C61:J61"/>
    <mergeCell ref="C67:J67"/>
    <mergeCell ref="C68:J68"/>
    <mergeCell ref="C37:J37"/>
    <mergeCell ref="C29:J29"/>
    <mergeCell ref="C28:J28"/>
    <mergeCell ref="C59:J59"/>
    <mergeCell ref="C42:J42"/>
    <mergeCell ref="C43:J43"/>
    <mergeCell ref="C44:J44"/>
    <mergeCell ref="C33:J33"/>
  </mergeCells>
  <phoneticPr fontId="6" type="noConversion"/>
  <hyperlinks>
    <hyperlink ref="B7" location="'TAVOLA 9'!A1" display="TAV. 9 Tutti gli Aggregati."/>
    <hyperlink ref="B8" location="'TAVOLA 10'!A1" display="TAV.10  A - Spettacolo Cinematografico."/>
    <hyperlink ref="B5" location="'TAVOLA 1'!A1" display="TAV. 1 Territorio Nazionale. "/>
    <hyperlink ref="B9" location="'TAVOLA 11-17'!A1" display="TAV.11-17  B  Attività Teatrale."/>
    <hyperlink ref="B10" location="'TAVOLA 18-20'!A1" display="TAV.18-20  C  Attività Concertistica."/>
    <hyperlink ref="B11" location="'TAVOLA 21-24'!A1" display="TAV.21-24  D  Attività Sportiva"/>
    <hyperlink ref="B12" location="'TAVOLA 25-26'!A1" display="TAV.25-26  E  Attività di Ballo e Concertini."/>
    <hyperlink ref="B14" location="'TAVOLA 29-30'!A1" display="TAV.29-30  G  Mostre ed Esposizioni"/>
    <hyperlink ref="B15" location="'TAVOLA 31'!A1" display="TAV.31  H  Attività con Pluralità di Genere."/>
    <hyperlink ref="B19" location="'TAVOLA 34'!A1" display="TAV. 34 Tutte le Attività - tutte le Macroaree"/>
    <hyperlink ref="B21" location="'TAVOLA 40'!A1" display="TAV. 40 A Attività cinematografica"/>
    <hyperlink ref="B22" location="'TAVOLA 41'!A1" display="TAV. 41 B Attività teatrale"/>
    <hyperlink ref="B23" location="'TAVOLA 42'!A1" display="TAV. 42 B1 - Teatro"/>
    <hyperlink ref="B24" location="'TAVOLA 43'!A1" display="TAV. 43 B2 - Lirica"/>
    <hyperlink ref="B25" location="'TAVOLA 44'!A1" display="TAV. 44 B3 - Rivista e Commedia Musicale"/>
    <hyperlink ref="B26" location="'TAVOLA 45'!A1" display="TAV. 45 B4 - balletto"/>
    <hyperlink ref="B27" location="'TAVOLA 46'!A1" display="TAV. 46 B5 - Burattini e Marionette"/>
    <hyperlink ref="B28" location="'TAVOLA 47'!A1" display="TAV. 47 B6 - Arte Varia"/>
    <hyperlink ref="B29" location="'TAVOLA 48'!A1" display="TAV. 48   Circo"/>
    <hyperlink ref="B39" location="'TAVOLA 58'!A1" display="TAV. 58 E - Attività di ballo e Concertini"/>
    <hyperlink ref="B40" location="'TAVOLA 59'!A1" display="TAV. 59 E1 - Ballo"/>
    <hyperlink ref="B41" location="'TAVOLA 60'!A1" display="TAV. 60 E2 - Concertini"/>
    <hyperlink ref="B38" location="'TAVOLA 57'!A1" display="TAV. 57    D4 - Altri sport"/>
    <hyperlink ref="B43" location="'TAVOLA 62'!A1" display="TAV. 62 F1 - Attrazioni viaggianti"/>
    <hyperlink ref="B44" location="'TAVOLA 63'!A1" display="TAV. 63 F2 - Parchi da divertimento"/>
    <hyperlink ref="B45" location="'TAVOLA 64'!A1" display="TAV. 64 G Mostre ed Esposizioni"/>
    <hyperlink ref="B48" location="'TAVOLA 67'!A1" display="TAV. 67 H1 - Manifestazioni all'aperto"/>
    <hyperlink ref="B50" location="'TAVOLA 68'!A1" display="TAV. 68 Nord-ovest: Tutte le Regioni"/>
    <hyperlink ref="B64" location="'TAVOLE 97-98-99-100-101'!C3" display="TAV. 97 Nord-ovest"/>
    <hyperlink ref="B100" location="'TAVOLA 130'!A1" display="TAV. 130 Numero dei luohi di spettacolo nelle Regioni"/>
    <hyperlink ref="B51" location="'TAVOLA 72'!A1" display="TAV. 72 Nord-est: Tutte le Regioni"/>
    <hyperlink ref="B52" location="'TAVOLA 77'!A1" display="TAV. 77 Centro: Tutte le Regioni"/>
    <hyperlink ref="B53" location="'TAVOLA 82'!A1" display="TAV. 82 Sud: Tutte le Regioni"/>
    <hyperlink ref="B54" location="'TAVOLA 89'!A1" display="TAV. 89 Isole: Tutte le Regioni"/>
    <hyperlink ref="B59" location="'TAV93 Ingressi'!A1" display="TAV. 93 Ingressi"/>
    <hyperlink ref="B61" location="'TAV95 SpBotteghino'!A1" display="TAV. 95 Spesa al botteghino"/>
    <hyperlink ref="B62" location="'TAV96 SpPubblico'!A1" display="TAV. 96 Spesa del pubblico"/>
    <hyperlink ref="B65" location="'TAVOLE 97-98-99-100-101'!C47" display="TAV. 98 Nord-est"/>
    <hyperlink ref="B66" location="'TAVOLE 97-98-99-100-101'!C91" display="TAV. 99 Centro"/>
    <hyperlink ref="B67" location="'TAVOLE 97-98-99-100-101'!C135" display="TAV. 100 Sud"/>
    <hyperlink ref="B68" location="'TAVOLE 97-98-99-100-101'!C197" display="TAV. 101 Isole"/>
    <hyperlink ref="B71" location="'TAVOLE 102-103-104-105-106'!C47" display="TAV. 103 Nord-est"/>
    <hyperlink ref="B72" location="'TAVOLE 102-103-104-105-106'!C91" display="TAV. 104 Centro"/>
    <hyperlink ref="B73" location="'TAVOLE 102-103-104-105-106'!C135" display="TAV. 105 Sud"/>
    <hyperlink ref="B74" location="'TAVOLE 102-103-104-105-106'!C197" display="TAV. 106 Isole"/>
    <hyperlink ref="B76" location="'TAVOLE 107-108-109-110-111'!C3" display="TAV. 107 Nord-ovest"/>
    <hyperlink ref="B77" location="'TAVOLE 107-108-109-110-111'!C47" display="TAV. 108 Nord-est"/>
    <hyperlink ref="B78" location="'TAVOLE 107-108-109-110-111'!C91" display="TAV. 109 Centro"/>
    <hyperlink ref="B79" location="'TAVOLE 107-108-109-110-111'!C135" display="TAV. 110 Sud"/>
    <hyperlink ref="B80" location="'TAVOLE 107-108-109-110-111'!C197" display="TAV. 111 Isole"/>
    <hyperlink ref="B88" location="'TAVOLE 117-118-119-120-121'!C3" display="TAV. 117 Nord-ovest"/>
    <hyperlink ref="B89" location="'TAVOLE 117-118-119-120-121'!C47" display="TAV. 118 Nord-est"/>
    <hyperlink ref="B90" location="'TAVOLE 117-118-119-120-121'!C91" display="TAV. 119 Centro"/>
    <hyperlink ref="B91" location="'TAVOLE 117-118-119-120-121'!C135" display="TAV. 120 Sud"/>
    <hyperlink ref="B92" location="'TAVOLE 117-118-119-120-121'!C197" display="TAV. 121 Isole"/>
    <hyperlink ref="B13" location="'TAVOLA 27-28'!A1" display="TAV.27-28  F  Attrazioni dello Spettacolo viaggiante."/>
    <hyperlink ref="B60" location="'TAV94 Presenze'!A1" display="TAV. 94 Presenze"/>
    <hyperlink ref="B82" location="'TAVOLE 112-113-114-115-116'!C3" display="TAV. 112 Nord-ovest"/>
    <hyperlink ref="B83" location="'TAVOLE 112-113-114-115-116'!C47" display="TAV. 113 Nord-est"/>
    <hyperlink ref="B84" location="'TAVOLE 112-113-114-115-116'!C91" display="TAV. 114 Centro"/>
    <hyperlink ref="B85" location="'TAVOLE 112-113-114-115-116'!C135" display="TAV. 115 Sud"/>
    <hyperlink ref="B86" location="'TAVOLE 112-113-114-115-116'!C197" display="TAV. 116 Isole"/>
    <hyperlink ref="B96" location="'TAVOLA 127'!A1" display="TAV. 127 Costo medio d'ingresso - Valori assoluti e variazioni percentuali"/>
    <hyperlink ref="B58" location="'TAV92 Spettacoli'!A1" display="TAV. 92 Numero di spettacoli"/>
    <hyperlink ref="B46" location="'TAVOLA 65'!A1" display="TAV. 65 G1 Fiere"/>
    <hyperlink ref="B47" location="'TAVOLA 66'!A1" display="TAV. 66 G2 Mostre"/>
    <hyperlink ref="B101" location="'TAVOLA 131'!A1" display="TAV. 131 Numero degli organizzatori di spettacolo nelle Regioni"/>
    <hyperlink ref="B30" location="'TAVOLA 49'!A1" display="TAV. 49  C Attività concertistica"/>
    <hyperlink ref="B34" location="'TAVOLA 53'!A1" display="TAV. 53  D Attività sportiva"/>
    <hyperlink ref="B42" location="'TAVOLA 61'!A1" display="TAV. 61  F Attrazioni dello Spettacolo Viaggiante"/>
    <hyperlink ref="B31" location="'TAVOLA 50'!A1" display="TAV. 50    C1 - Concerti classici"/>
    <hyperlink ref="B32" location="'TAVOLA 51'!A1" display="TAV. 51    C2 - Concerti di Musica leggera"/>
    <hyperlink ref="B33" location="'TAVOLA 52'!A1" display="TAV. 52    C3 - Concerti Jazz"/>
    <hyperlink ref="B35" location="'TAVOLA 54'!A1" display="TAV. 54    D1 - Sport calcio"/>
    <hyperlink ref="B36" location="'TAVOLA 55'!A1" display="TAV. 55    D2 - Sport di squadra non calcio"/>
    <hyperlink ref="B37" location="'TAVOLA 56'!A1" display="TAV. 56    D3 - Sport individuali"/>
    <hyperlink ref="B70" location="'TAVOLE 102-103-104-105-106'!C3" display="TAV. 102 Nord-ovest"/>
  </hyperlinks>
  <pageMargins left="0.28999999999999998" right="0.25" top="0.74803149606299213" bottom="0.74803149606299213" header="0.31496062992125984" footer="0.31496062992125984"/>
  <pageSetup paperSize="9" scale="67" fitToHeight="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">
    <tabColor rgb="FFFF0000"/>
  </sheetPr>
  <dimension ref="A1:K34"/>
  <sheetViews>
    <sheetView workbookViewId="0">
      <selection activeCell="E6" sqref="E6"/>
    </sheetView>
  </sheetViews>
  <sheetFormatPr baseColWidth="10" defaultColWidth="9.1640625" defaultRowHeight="18.75" customHeight="1" x14ac:dyDescent="0.15"/>
  <cols>
    <col min="1" max="1" width="10.5" style="6" bestFit="1" customWidth="1"/>
    <col min="2" max="6" width="15.6640625" style="6" customWidth="1"/>
    <col min="7" max="7" width="1.6640625" style="6" customWidth="1"/>
    <col min="8" max="10" width="9.1640625" style="6"/>
    <col min="11" max="11" width="1.33203125" style="6" bestFit="1" customWidth="1"/>
    <col min="12" max="16384" width="9.1640625" style="6"/>
  </cols>
  <sheetData>
    <row r="1" spans="1:6" ht="50" customHeight="1" x14ac:dyDescent="0.15">
      <c r="A1" s="447" t="s">
        <v>330</v>
      </c>
      <c r="B1" s="448"/>
      <c r="C1" s="431" t="s">
        <v>374</v>
      </c>
      <c r="D1" s="431"/>
      <c r="E1" s="431"/>
      <c r="F1" s="431"/>
    </row>
    <row r="2" spans="1:6" ht="30" customHeight="1" x14ac:dyDescent="0.15"/>
    <row r="3" spans="1:6" ht="21" customHeight="1" x14ac:dyDescent="0.15">
      <c r="A3" s="436" t="s">
        <v>253</v>
      </c>
      <c r="B3" s="437"/>
      <c r="C3" s="437"/>
      <c r="D3" s="437"/>
      <c r="F3" s="7" t="s">
        <v>62</v>
      </c>
    </row>
    <row r="4" spans="1:6" ht="21" customHeight="1" x14ac:dyDescent="0.15">
      <c r="A4" s="120" t="s">
        <v>13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1" customHeight="1" x14ac:dyDescent="0.15">
      <c r="A5" s="9" t="s">
        <v>14</v>
      </c>
      <c r="B5" s="73">
        <v>352</v>
      </c>
      <c r="C5" s="73">
        <v>734873</v>
      </c>
      <c r="D5" s="73">
        <v>2773</v>
      </c>
      <c r="E5" s="72">
        <v>4857144.1999999993</v>
      </c>
      <c r="F5" s="72">
        <v>40654126.080000006</v>
      </c>
    </row>
    <row r="6" spans="1:6" ht="21" customHeight="1" x14ac:dyDescent="0.15">
      <c r="A6" s="9" t="s">
        <v>15</v>
      </c>
      <c r="B6" s="73">
        <v>309</v>
      </c>
      <c r="C6" s="73">
        <v>599707</v>
      </c>
      <c r="D6" s="73">
        <v>5647</v>
      </c>
      <c r="E6" s="72">
        <v>4234738.129999999</v>
      </c>
      <c r="F6" s="72">
        <v>9636806.1499999985</v>
      </c>
    </row>
    <row r="7" spans="1:6" ht="21" customHeight="1" x14ac:dyDescent="0.15">
      <c r="A7" s="9" t="s">
        <v>16</v>
      </c>
      <c r="B7" s="73">
        <v>20</v>
      </c>
      <c r="C7" s="73">
        <v>1988</v>
      </c>
      <c r="D7" s="73">
        <v>654</v>
      </c>
      <c r="E7" s="72">
        <v>51723.199999999997</v>
      </c>
      <c r="F7" s="72">
        <v>98476.499999999985</v>
      </c>
    </row>
    <row r="8" spans="1:6" ht="21" customHeight="1" x14ac:dyDescent="0.15">
      <c r="A8" s="9" t="s">
        <v>17</v>
      </c>
      <c r="B8" s="73">
        <v>0</v>
      </c>
      <c r="C8" s="73">
        <v>0</v>
      </c>
      <c r="D8" s="73">
        <v>0</v>
      </c>
      <c r="E8" s="72">
        <v>348</v>
      </c>
      <c r="F8" s="72">
        <v>734996.91</v>
      </c>
    </row>
    <row r="9" spans="1:6" ht="21" customHeight="1" x14ac:dyDescent="0.15">
      <c r="A9" s="9" t="s">
        <v>18</v>
      </c>
      <c r="B9" s="73">
        <v>0</v>
      </c>
      <c r="C9" s="73">
        <v>0</v>
      </c>
      <c r="D9" s="73">
        <v>0</v>
      </c>
      <c r="E9" s="72">
        <v>7305</v>
      </c>
      <c r="F9" s="72">
        <v>30423.85</v>
      </c>
    </row>
    <row r="10" spans="1:6" ht="21" customHeight="1" x14ac:dyDescent="0.15">
      <c r="A10" s="9" t="s">
        <v>19</v>
      </c>
      <c r="B10" s="73">
        <v>27</v>
      </c>
      <c r="C10" s="73">
        <v>5701</v>
      </c>
      <c r="D10" s="73">
        <v>0</v>
      </c>
      <c r="E10" s="72">
        <v>34320.199999999997</v>
      </c>
      <c r="F10" s="72">
        <v>59911.9</v>
      </c>
    </row>
    <row r="11" spans="1:6" ht="21" customHeight="1" x14ac:dyDescent="0.15">
      <c r="A11" s="9" t="s">
        <v>20</v>
      </c>
      <c r="B11" s="73">
        <v>49</v>
      </c>
      <c r="C11" s="73">
        <v>7876</v>
      </c>
      <c r="D11" s="73">
        <v>390</v>
      </c>
      <c r="E11" s="72">
        <v>57825.8</v>
      </c>
      <c r="F11" s="72">
        <v>171100.69999999998</v>
      </c>
    </row>
    <row r="12" spans="1:6" ht="21" customHeight="1" x14ac:dyDescent="0.15">
      <c r="A12" s="9" t="s">
        <v>21</v>
      </c>
      <c r="B12" s="73">
        <v>88</v>
      </c>
      <c r="C12" s="73">
        <v>3824</v>
      </c>
      <c r="D12" s="73">
        <v>925</v>
      </c>
      <c r="E12" s="72">
        <v>116009</v>
      </c>
      <c r="F12" s="72">
        <v>503213.11000000004</v>
      </c>
    </row>
    <row r="13" spans="1:6" ht="21" customHeight="1" x14ac:dyDescent="0.15">
      <c r="A13" s="9" t="s">
        <v>22</v>
      </c>
      <c r="B13" s="73">
        <v>146</v>
      </c>
      <c r="C13" s="73">
        <v>163262</v>
      </c>
      <c r="D13" s="73">
        <v>50</v>
      </c>
      <c r="E13" s="72">
        <v>1297714.06</v>
      </c>
      <c r="F13" s="72">
        <v>1994080.8</v>
      </c>
    </row>
    <row r="14" spans="1:6" ht="21" customHeight="1" x14ac:dyDescent="0.15">
      <c r="A14" s="9" t="s">
        <v>23</v>
      </c>
      <c r="B14" s="73">
        <v>198</v>
      </c>
      <c r="C14" s="73">
        <v>310408</v>
      </c>
      <c r="D14" s="73">
        <v>0</v>
      </c>
      <c r="E14" s="72">
        <v>2072865.04</v>
      </c>
      <c r="F14" s="72">
        <v>2828873.87</v>
      </c>
    </row>
    <row r="15" spans="1:6" ht="21" customHeight="1" x14ac:dyDescent="0.15">
      <c r="A15" s="9" t="s">
        <v>24</v>
      </c>
      <c r="B15" s="73">
        <v>0</v>
      </c>
      <c r="C15" s="73">
        <v>0</v>
      </c>
      <c r="D15" s="73">
        <v>0</v>
      </c>
      <c r="E15" s="72">
        <v>0</v>
      </c>
      <c r="F15" s="72">
        <v>13182.94</v>
      </c>
    </row>
    <row r="16" spans="1:6" ht="21" customHeight="1" x14ac:dyDescent="0.15">
      <c r="A16" s="9" t="s">
        <v>25</v>
      </c>
      <c r="B16" s="73">
        <v>0</v>
      </c>
      <c r="C16" s="73">
        <v>0</v>
      </c>
      <c r="D16" s="73">
        <v>0</v>
      </c>
      <c r="E16" s="72">
        <v>0</v>
      </c>
      <c r="F16" s="72">
        <v>0</v>
      </c>
    </row>
    <row r="17" spans="1:11" ht="21" customHeight="1" x14ac:dyDescent="0.15">
      <c r="A17" s="4" t="s">
        <v>12</v>
      </c>
      <c r="B17" s="74">
        <f>SUM(B5:B16)</f>
        <v>1189</v>
      </c>
      <c r="C17" s="74">
        <f>SUM(C5:C16)</f>
        <v>1827639</v>
      </c>
      <c r="D17" s="74">
        <f>SUM(D5:D16)</f>
        <v>10439</v>
      </c>
      <c r="E17" s="15">
        <f>SUM(E5:E16)</f>
        <v>12729992.629999999</v>
      </c>
      <c r="F17" s="15">
        <f>SUM(F5:F16)</f>
        <v>56725192.809999995</v>
      </c>
    </row>
    <row r="18" spans="1:11" ht="21" customHeight="1" x14ac:dyDescent="0.15"/>
    <row r="19" spans="1:11" ht="21" customHeight="1" x14ac:dyDescent="0.15">
      <c r="K19" s="6" t="s">
        <v>258</v>
      </c>
    </row>
    <row r="20" spans="1:11" ht="21" customHeight="1" x14ac:dyDescent="0.15">
      <c r="A20" s="436" t="s">
        <v>254</v>
      </c>
      <c r="B20" s="437"/>
      <c r="C20" s="437"/>
      <c r="D20" s="437"/>
      <c r="F20" s="7" t="s">
        <v>255</v>
      </c>
    </row>
    <row r="21" spans="1:11" ht="21" customHeight="1" x14ac:dyDescent="0.15">
      <c r="A21" s="120" t="s">
        <v>13</v>
      </c>
      <c r="B21" s="101" t="s">
        <v>10</v>
      </c>
      <c r="C21" s="101" t="s">
        <v>2</v>
      </c>
      <c r="D21" s="101" t="s">
        <v>195</v>
      </c>
      <c r="E21" s="101" t="s">
        <v>1</v>
      </c>
      <c r="F21" s="101" t="s">
        <v>0</v>
      </c>
    </row>
    <row r="22" spans="1:11" ht="21" customHeight="1" x14ac:dyDescent="0.15">
      <c r="A22" s="9" t="s">
        <v>14</v>
      </c>
      <c r="B22" s="73">
        <v>6287</v>
      </c>
      <c r="C22" s="73">
        <v>1370190</v>
      </c>
      <c r="D22" s="73">
        <v>10303</v>
      </c>
      <c r="E22" s="72">
        <v>11505879.989999998</v>
      </c>
      <c r="F22" s="72">
        <v>12112844.490000002</v>
      </c>
    </row>
    <row r="23" spans="1:11" ht="21" customHeight="1" x14ac:dyDescent="0.15">
      <c r="A23" s="9" t="s">
        <v>15</v>
      </c>
      <c r="B23" s="73">
        <v>4688</v>
      </c>
      <c r="C23" s="73">
        <v>892280</v>
      </c>
      <c r="D23" s="73">
        <v>11274</v>
      </c>
      <c r="E23" s="72">
        <v>7317296.5199999996</v>
      </c>
      <c r="F23" s="72">
        <v>7911811.080000001</v>
      </c>
    </row>
    <row r="24" spans="1:11" ht="21" customHeight="1" x14ac:dyDescent="0.15">
      <c r="A24" s="9" t="s">
        <v>16</v>
      </c>
      <c r="B24" s="73">
        <v>255</v>
      </c>
      <c r="C24" s="73">
        <v>23297</v>
      </c>
      <c r="D24" s="73">
        <v>1430</v>
      </c>
      <c r="E24" s="72">
        <v>195616.7</v>
      </c>
      <c r="F24" s="72">
        <v>272101.09000000003</v>
      </c>
    </row>
    <row r="25" spans="1:11" ht="21" customHeight="1" x14ac:dyDescent="0.15">
      <c r="A25" s="9" t="s">
        <v>17</v>
      </c>
      <c r="B25" s="73">
        <v>0</v>
      </c>
      <c r="C25" s="73">
        <v>0</v>
      </c>
      <c r="D25" s="73">
        <v>0</v>
      </c>
      <c r="E25" s="72">
        <v>3507.2</v>
      </c>
      <c r="F25" s="72">
        <v>29151.11</v>
      </c>
    </row>
    <row r="26" spans="1:11" ht="21" customHeight="1" x14ac:dyDescent="0.15">
      <c r="A26" s="9" t="s">
        <v>18</v>
      </c>
      <c r="B26" s="73">
        <v>408</v>
      </c>
      <c r="C26" s="73">
        <v>27448</v>
      </c>
      <c r="D26" s="73">
        <v>101</v>
      </c>
      <c r="E26" s="72">
        <v>255307.1</v>
      </c>
      <c r="F26" s="72">
        <v>320617.99</v>
      </c>
    </row>
    <row r="27" spans="1:11" ht="21" customHeight="1" x14ac:dyDescent="0.15">
      <c r="A27" s="9" t="s">
        <v>19</v>
      </c>
      <c r="B27" s="73">
        <v>2088</v>
      </c>
      <c r="C27" s="73">
        <v>238041</v>
      </c>
      <c r="D27" s="73">
        <v>10876</v>
      </c>
      <c r="E27" s="72">
        <v>1964332.9500000002</v>
      </c>
      <c r="F27" s="72">
        <v>2491588.61</v>
      </c>
    </row>
    <row r="28" spans="1:11" ht="21" customHeight="1" x14ac:dyDescent="0.15">
      <c r="A28" s="9" t="s">
        <v>20</v>
      </c>
      <c r="B28" s="73">
        <v>3163</v>
      </c>
      <c r="C28" s="73">
        <v>319530</v>
      </c>
      <c r="D28" s="73">
        <v>18173</v>
      </c>
      <c r="E28" s="72">
        <v>2729307.76</v>
      </c>
      <c r="F28" s="72">
        <v>3143935.8600000003</v>
      </c>
    </row>
    <row r="29" spans="1:11" ht="21" customHeight="1" x14ac:dyDescent="0.15">
      <c r="A29" s="9" t="s">
        <v>21</v>
      </c>
      <c r="B29" s="73">
        <v>3662</v>
      </c>
      <c r="C29" s="73">
        <v>472395</v>
      </c>
      <c r="D29" s="73">
        <v>36158</v>
      </c>
      <c r="E29" s="72">
        <v>4159367.2699999996</v>
      </c>
      <c r="F29" s="72">
        <v>4715734.8</v>
      </c>
    </row>
    <row r="30" spans="1:11" ht="21" customHeight="1" x14ac:dyDescent="0.15">
      <c r="A30" s="9" t="s">
        <v>22</v>
      </c>
      <c r="B30" s="73">
        <v>3846</v>
      </c>
      <c r="C30" s="73">
        <v>469915</v>
      </c>
      <c r="D30" s="73">
        <v>20586</v>
      </c>
      <c r="E30" s="72">
        <v>3242244.99</v>
      </c>
      <c r="F30" s="72">
        <v>3550535.0100000002</v>
      </c>
    </row>
    <row r="31" spans="1:11" ht="21" customHeight="1" x14ac:dyDescent="0.15">
      <c r="A31" s="9" t="s">
        <v>23</v>
      </c>
      <c r="B31" s="73">
        <v>4245</v>
      </c>
      <c r="C31" s="73">
        <v>452049</v>
      </c>
      <c r="D31" s="73">
        <v>1080</v>
      </c>
      <c r="E31" s="72">
        <v>3224119.21</v>
      </c>
      <c r="F31" s="72">
        <v>3398639.3200000003</v>
      </c>
    </row>
    <row r="32" spans="1:11" ht="21" customHeight="1" x14ac:dyDescent="0.15">
      <c r="A32" s="9" t="s">
        <v>24</v>
      </c>
      <c r="B32" s="73">
        <v>518</v>
      </c>
      <c r="C32" s="73">
        <v>36884</v>
      </c>
      <c r="D32" s="73">
        <v>74</v>
      </c>
      <c r="E32" s="72">
        <v>260932.2</v>
      </c>
      <c r="F32" s="72">
        <v>270335.60000000003</v>
      </c>
    </row>
    <row r="33" spans="1:6" ht="21" customHeight="1" x14ac:dyDescent="0.15">
      <c r="A33" s="9" t="s">
        <v>25</v>
      </c>
      <c r="B33" s="73">
        <v>11</v>
      </c>
      <c r="C33" s="73">
        <v>568</v>
      </c>
      <c r="D33" s="73">
        <v>0</v>
      </c>
      <c r="E33" s="72">
        <v>1192</v>
      </c>
      <c r="F33" s="72">
        <v>1333</v>
      </c>
    </row>
    <row r="34" spans="1:6" ht="21" customHeight="1" x14ac:dyDescent="0.15">
      <c r="A34" s="4" t="s">
        <v>12</v>
      </c>
      <c r="B34" s="74">
        <f>SUM(B22:B33)</f>
        <v>29171</v>
      </c>
      <c r="C34" s="74">
        <f>SUM(C22:C33)</f>
        <v>4302597</v>
      </c>
      <c r="D34" s="74">
        <f>SUM(D22:D33)</f>
        <v>110055</v>
      </c>
      <c r="E34" s="15">
        <f>SUM(E22:E33)</f>
        <v>34859103.890000001</v>
      </c>
      <c r="F34" s="15">
        <f>SUM(F22:F33)</f>
        <v>38218627.960000001</v>
      </c>
    </row>
  </sheetData>
  <mergeCells count="4">
    <mergeCell ref="A3:D3"/>
    <mergeCell ref="C1:F1"/>
    <mergeCell ref="A20:D20"/>
    <mergeCell ref="A1:B1"/>
  </mergeCells>
  <phoneticPr fontId="2" type="noConversion"/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>
    <tabColor rgb="FFFF0000"/>
  </sheetPr>
  <dimension ref="A1:F17"/>
  <sheetViews>
    <sheetView zoomScaleNormal="100" workbookViewId="0">
      <selection activeCell="B2" sqref="B1:F65536"/>
    </sheetView>
  </sheetViews>
  <sheetFormatPr baseColWidth="10" defaultColWidth="9.1640625" defaultRowHeight="18.75" customHeight="1" x14ac:dyDescent="0.15"/>
  <cols>
    <col min="1" max="1" width="10.5" style="6" bestFit="1" customWidth="1"/>
    <col min="2" max="6" width="15.6640625" style="6" customWidth="1"/>
    <col min="7" max="16384" width="9.1640625" style="6"/>
  </cols>
  <sheetData>
    <row r="1" spans="1:6" ht="50" customHeight="1" x14ac:dyDescent="0.15">
      <c r="A1" s="449" t="s">
        <v>329</v>
      </c>
      <c r="B1" s="449"/>
      <c r="C1" s="431" t="s">
        <v>372</v>
      </c>
      <c r="D1" s="431"/>
      <c r="E1" s="431"/>
      <c r="F1" s="431"/>
    </row>
    <row r="2" spans="1:6" ht="30" customHeight="1" x14ac:dyDescent="0.15"/>
    <row r="3" spans="1:6" ht="21" customHeight="1" x14ac:dyDescent="0.15">
      <c r="A3" s="436" t="s">
        <v>29</v>
      </c>
      <c r="B3" s="437"/>
      <c r="C3" s="437"/>
      <c r="D3" s="437"/>
      <c r="F3" s="7" t="s">
        <v>256</v>
      </c>
    </row>
    <row r="4" spans="1:6" ht="21" customHeight="1" x14ac:dyDescent="0.15">
      <c r="A4" s="120" t="s">
        <v>13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1" customHeight="1" x14ac:dyDescent="0.15">
      <c r="A5" s="9" t="s">
        <v>14</v>
      </c>
      <c r="B5" s="73">
        <v>429</v>
      </c>
      <c r="C5" s="73">
        <v>23064</v>
      </c>
      <c r="D5" s="73">
        <v>79314</v>
      </c>
      <c r="E5" s="72">
        <v>281170</v>
      </c>
      <c r="F5" s="72">
        <v>1140010.1299999997</v>
      </c>
    </row>
    <row r="6" spans="1:6" ht="21" customHeight="1" x14ac:dyDescent="0.15">
      <c r="A6" s="9" t="s">
        <v>15</v>
      </c>
      <c r="B6" s="73">
        <v>727</v>
      </c>
      <c r="C6" s="73">
        <v>504722</v>
      </c>
      <c r="D6" s="73">
        <v>367672</v>
      </c>
      <c r="E6" s="72">
        <v>3390723.3</v>
      </c>
      <c r="F6" s="72">
        <v>5878814.6799999988</v>
      </c>
    </row>
    <row r="7" spans="1:6" ht="21" customHeight="1" x14ac:dyDescent="0.15">
      <c r="A7" s="9" t="s">
        <v>16</v>
      </c>
      <c r="B7" s="73">
        <v>42</v>
      </c>
      <c r="C7" s="73">
        <v>1449</v>
      </c>
      <c r="D7" s="73">
        <v>3781</v>
      </c>
      <c r="E7" s="72">
        <v>77020.540000000008</v>
      </c>
      <c r="F7" s="72">
        <v>144553.40000000002</v>
      </c>
    </row>
    <row r="8" spans="1:6" ht="21" customHeight="1" x14ac:dyDescent="0.15">
      <c r="A8" s="9" t="s">
        <v>17</v>
      </c>
      <c r="B8" s="73">
        <v>0</v>
      </c>
      <c r="C8" s="73">
        <v>0</v>
      </c>
      <c r="D8" s="73">
        <v>0</v>
      </c>
      <c r="E8" s="72">
        <v>5296</v>
      </c>
      <c r="F8" s="72">
        <v>10725.68</v>
      </c>
    </row>
    <row r="9" spans="1:6" ht="21" customHeight="1" x14ac:dyDescent="0.15">
      <c r="A9" s="9" t="s">
        <v>18</v>
      </c>
      <c r="B9" s="73">
        <v>10</v>
      </c>
      <c r="C9" s="73">
        <v>0</v>
      </c>
      <c r="D9" s="73">
        <v>7300</v>
      </c>
      <c r="E9" s="72">
        <v>0</v>
      </c>
      <c r="F9" s="72">
        <v>15479.46</v>
      </c>
    </row>
    <row r="10" spans="1:6" ht="21" customHeight="1" x14ac:dyDescent="0.15">
      <c r="A10" s="9" t="s">
        <v>19</v>
      </c>
      <c r="B10" s="73">
        <v>259</v>
      </c>
      <c r="C10" s="73">
        <v>7845</v>
      </c>
      <c r="D10" s="73">
        <v>22554</v>
      </c>
      <c r="E10" s="72">
        <v>14034</v>
      </c>
      <c r="F10" s="72">
        <v>362531.75999999995</v>
      </c>
    </row>
    <row r="11" spans="1:6" ht="21" customHeight="1" x14ac:dyDescent="0.15">
      <c r="A11" s="9" t="s">
        <v>20</v>
      </c>
      <c r="B11" s="73">
        <v>1605</v>
      </c>
      <c r="C11" s="73">
        <v>18977</v>
      </c>
      <c r="D11" s="73">
        <v>147396</v>
      </c>
      <c r="E11" s="72">
        <v>130772.38</v>
      </c>
      <c r="F11" s="72">
        <v>2103488.0800000005</v>
      </c>
    </row>
    <row r="12" spans="1:6" ht="21" customHeight="1" x14ac:dyDescent="0.15">
      <c r="A12" s="9" t="s">
        <v>21</v>
      </c>
      <c r="B12" s="73">
        <v>2348</v>
      </c>
      <c r="C12" s="73">
        <v>33109</v>
      </c>
      <c r="D12" s="73">
        <v>269806</v>
      </c>
      <c r="E12" s="72">
        <v>293697.3</v>
      </c>
      <c r="F12" s="72">
        <v>3329535.4299999997</v>
      </c>
    </row>
    <row r="13" spans="1:6" ht="21" customHeight="1" x14ac:dyDescent="0.15">
      <c r="A13" s="9" t="s">
        <v>22</v>
      </c>
      <c r="B13" s="73">
        <v>959</v>
      </c>
      <c r="C13" s="73">
        <v>25771</v>
      </c>
      <c r="D13" s="73">
        <v>94730</v>
      </c>
      <c r="E13" s="72">
        <v>147592.62</v>
      </c>
      <c r="F13" s="72">
        <v>1458983.31</v>
      </c>
    </row>
    <row r="14" spans="1:6" ht="21" customHeight="1" x14ac:dyDescent="0.15">
      <c r="A14" s="9" t="s">
        <v>23</v>
      </c>
      <c r="B14" s="73">
        <v>197</v>
      </c>
      <c r="C14" s="73">
        <v>6522</v>
      </c>
      <c r="D14" s="73">
        <v>108160</v>
      </c>
      <c r="E14" s="72">
        <v>16522</v>
      </c>
      <c r="F14" s="72">
        <v>375534.65</v>
      </c>
    </row>
    <row r="15" spans="1:6" ht="21" customHeight="1" x14ac:dyDescent="0.15">
      <c r="A15" s="9" t="s">
        <v>24</v>
      </c>
      <c r="B15" s="73">
        <v>8</v>
      </c>
      <c r="C15" s="73">
        <v>0</v>
      </c>
      <c r="D15" s="73">
        <v>95</v>
      </c>
      <c r="E15" s="72">
        <v>3080</v>
      </c>
      <c r="F15" s="72">
        <v>7683.67</v>
      </c>
    </row>
    <row r="16" spans="1:6" ht="21" customHeight="1" x14ac:dyDescent="0.15">
      <c r="A16" s="9" t="s">
        <v>25</v>
      </c>
      <c r="B16" s="73">
        <v>6</v>
      </c>
      <c r="C16" s="73">
        <v>0</v>
      </c>
      <c r="D16" s="73">
        <v>194</v>
      </c>
      <c r="E16" s="72">
        <v>3735</v>
      </c>
      <c r="F16" s="72">
        <v>6893.37</v>
      </c>
    </row>
    <row r="17" spans="1:6" ht="21" customHeight="1" x14ac:dyDescent="0.15">
      <c r="A17" s="4" t="s">
        <v>12</v>
      </c>
      <c r="B17" s="74">
        <f>SUM(B5:B16)</f>
        <v>6590</v>
      </c>
      <c r="C17" s="74">
        <f>SUM(C5:C16)</f>
        <v>621459</v>
      </c>
      <c r="D17" s="74">
        <f>SUM(D5:D16)</f>
        <v>1101002</v>
      </c>
      <c r="E17" s="15">
        <f>SUM(E5:E16)</f>
        <v>4363643.1399999997</v>
      </c>
      <c r="F17" s="15">
        <f>SUM(F5:F16)</f>
        <v>14834233.619999999</v>
      </c>
    </row>
  </sheetData>
  <mergeCells count="3">
    <mergeCell ref="A3:D3"/>
    <mergeCell ref="A1:B1"/>
    <mergeCell ref="C1:F1"/>
  </mergeCells>
  <phoneticPr fontId="2" type="noConversion"/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2">
    <tabColor rgb="FFFF0000"/>
  </sheetPr>
  <dimension ref="A1:Q44"/>
  <sheetViews>
    <sheetView zoomScaleNormal="100" workbookViewId="0">
      <selection activeCell="E6" sqref="E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17" ht="50" customHeight="1" x14ac:dyDescent="0.15">
      <c r="A1" s="451" t="s">
        <v>340</v>
      </c>
      <c r="B1" s="451"/>
      <c r="C1" s="450" t="s">
        <v>375</v>
      </c>
      <c r="D1" s="450"/>
      <c r="E1" s="450"/>
      <c r="F1" s="450"/>
    </row>
    <row r="2" spans="1:17" ht="40" customHeight="1" x14ac:dyDescent="0.15"/>
    <row r="3" spans="1:17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17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17" ht="20" customHeight="1" x14ac:dyDescent="0.15">
      <c r="A5" s="10" t="s">
        <v>65</v>
      </c>
      <c r="B5" s="73">
        <v>38608</v>
      </c>
      <c r="C5" s="73">
        <v>1643891</v>
      </c>
      <c r="D5" s="73">
        <v>400469</v>
      </c>
      <c r="E5" s="72">
        <v>14376846.040000001</v>
      </c>
      <c r="F5" s="72">
        <v>32300164.809999991</v>
      </c>
    </row>
    <row r="6" spans="1:17" ht="20" customHeight="1" x14ac:dyDescent="0.15">
      <c r="A6" s="10" t="s">
        <v>66</v>
      </c>
      <c r="B6" s="73">
        <v>230265</v>
      </c>
      <c r="C6" s="73">
        <v>12587659</v>
      </c>
      <c r="D6" s="73">
        <v>1811894</v>
      </c>
      <c r="E6" s="72">
        <v>129475843.06000002</v>
      </c>
      <c r="F6" s="72">
        <v>216835968.8699998</v>
      </c>
    </row>
    <row r="7" spans="1:17" ht="20" customHeight="1" x14ac:dyDescent="0.15">
      <c r="A7" s="10" t="s">
        <v>67</v>
      </c>
      <c r="B7" s="73">
        <v>94422</v>
      </c>
      <c r="C7" s="73">
        <v>5028296</v>
      </c>
      <c r="D7" s="73">
        <v>852973</v>
      </c>
      <c r="E7" s="72">
        <v>44007488.489999987</v>
      </c>
      <c r="F7" s="72">
        <v>97035871.269999906</v>
      </c>
    </row>
    <row r="8" spans="1:17" ht="20" customHeight="1" x14ac:dyDescent="0.15">
      <c r="A8" s="10" t="s">
        <v>68</v>
      </c>
      <c r="B8" s="73">
        <v>3900</v>
      </c>
      <c r="C8" s="73">
        <v>169217</v>
      </c>
      <c r="D8" s="73">
        <v>40037</v>
      </c>
      <c r="E8" s="72">
        <v>1349580.7</v>
      </c>
      <c r="F8" s="72">
        <v>2233883.98</v>
      </c>
    </row>
    <row r="9" spans="1:17" ht="20" customHeight="1" x14ac:dyDescent="0.15">
      <c r="A9" s="103" t="s">
        <v>12</v>
      </c>
      <c r="B9" s="44">
        <f>SUM(B5:B8)</f>
        <v>367195</v>
      </c>
      <c r="C9" s="44">
        <f>SUM(C5:C8)</f>
        <v>19429063</v>
      </c>
      <c r="D9" s="44">
        <f>SUM(D5:D8)</f>
        <v>3105373</v>
      </c>
      <c r="E9" s="43">
        <f>SUM(E5:E8)</f>
        <v>189209758.28999999</v>
      </c>
      <c r="F9" s="43">
        <f>SUM(F5:F8)</f>
        <v>348405888.92999971</v>
      </c>
      <c r="J9" s="27"/>
      <c r="K9" s="27"/>
      <c r="L9" s="27"/>
      <c r="M9" s="27"/>
      <c r="N9" s="27"/>
      <c r="O9" s="27"/>
      <c r="P9" s="27"/>
      <c r="Q9" s="27"/>
    </row>
    <row r="10" spans="1:17" ht="20" customHeight="1" x14ac:dyDescent="0.15"/>
    <row r="11" spans="1:17" s="27" customFormat="1" ht="20" customHeight="1" x14ac:dyDescent="0.15">
      <c r="A11" s="106" t="s">
        <v>69</v>
      </c>
      <c r="B11" s="75"/>
      <c r="C11" s="75"/>
      <c r="D11" s="75"/>
      <c r="E11" s="75"/>
      <c r="F11" s="75"/>
      <c r="J11" s="26"/>
      <c r="K11" s="26"/>
      <c r="L11" s="26"/>
      <c r="M11" s="26"/>
      <c r="N11" s="26"/>
      <c r="O11" s="26"/>
      <c r="P11" s="26"/>
      <c r="Q11" s="26"/>
    </row>
    <row r="12" spans="1:17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17" ht="20" customHeight="1" x14ac:dyDescent="0.15">
      <c r="A13" s="10" t="s">
        <v>70</v>
      </c>
      <c r="B13" s="73">
        <v>119373</v>
      </c>
      <c r="C13" s="73">
        <v>8128142</v>
      </c>
      <c r="D13" s="73">
        <v>1429476</v>
      </c>
      <c r="E13" s="72">
        <v>78120751.600000009</v>
      </c>
      <c r="F13" s="72">
        <v>163971890.71000004</v>
      </c>
    </row>
    <row r="14" spans="1:17" ht="20" customHeight="1" x14ac:dyDescent="0.15">
      <c r="A14" s="10" t="s">
        <v>71</v>
      </c>
      <c r="B14" s="73">
        <v>37056</v>
      </c>
      <c r="C14" s="73">
        <v>1541325</v>
      </c>
      <c r="D14" s="73">
        <v>343701</v>
      </c>
      <c r="E14" s="72">
        <v>12123220.460000001</v>
      </c>
      <c r="F14" s="72">
        <v>22035024.680000003</v>
      </c>
    </row>
    <row r="15" spans="1:17" ht="20" customHeight="1" x14ac:dyDescent="0.15">
      <c r="A15" s="10" t="s">
        <v>72</v>
      </c>
      <c r="B15" s="73">
        <v>20823</v>
      </c>
      <c r="C15" s="73">
        <v>1008108</v>
      </c>
      <c r="D15" s="73">
        <v>838532</v>
      </c>
      <c r="E15" s="72">
        <v>9253264.4499999993</v>
      </c>
      <c r="F15" s="72">
        <v>29182613.62000002</v>
      </c>
    </row>
    <row r="16" spans="1:17" ht="20" customHeight="1" x14ac:dyDescent="0.15">
      <c r="A16" s="10" t="s">
        <v>73</v>
      </c>
      <c r="B16" s="73">
        <v>104285</v>
      </c>
      <c r="C16" s="73">
        <v>6505595</v>
      </c>
      <c r="D16" s="73">
        <v>1160156</v>
      </c>
      <c r="E16" s="72">
        <v>75098381.910000026</v>
      </c>
      <c r="F16" s="72">
        <v>146205281.46999979</v>
      </c>
    </row>
    <row r="17" spans="1:17" ht="20" customHeight="1" x14ac:dyDescent="0.15">
      <c r="A17" s="103" t="s">
        <v>12</v>
      </c>
      <c r="B17" s="44">
        <f>SUM(B13:B16)</f>
        <v>281537</v>
      </c>
      <c r="C17" s="44">
        <f>SUM(C13:C16)</f>
        <v>17183170</v>
      </c>
      <c r="D17" s="44">
        <f>SUM(D13:D16)</f>
        <v>3771865</v>
      </c>
      <c r="E17" s="43">
        <f>SUM(E13:E16)</f>
        <v>174595618.42000002</v>
      </c>
      <c r="F17" s="43">
        <f>SUM(F13:F16)</f>
        <v>361394810.47999984</v>
      </c>
      <c r="J17" s="27"/>
      <c r="K17" s="27"/>
      <c r="L17" s="27"/>
      <c r="M17" s="27"/>
      <c r="N17" s="27"/>
      <c r="O17" s="27"/>
      <c r="P17" s="27"/>
      <c r="Q17" s="27"/>
    </row>
    <row r="18" spans="1:17" ht="20" customHeight="1" x14ac:dyDescent="0.15"/>
    <row r="19" spans="1:17" s="27" customFormat="1" ht="20" customHeight="1" x14ac:dyDescent="0.15">
      <c r="A19" s="107" t="s">
        <v>74</v>
      </c>
      <c r="B19" s="75"/>
      <c r="C19" s="75"/>
      <c r="D19" s="75"/>
      <c r="E19" s="75"/>
      <c r="F19" s="75"/>
      <c r="J19" s="26"/>
      <c r="K19" s="26"/>
      <c r="L19" s="26"/>
      <c r="M19" s="26"/>
      <c r="N19" s="26"/>
      <c r="O19" s="26"/>
      <c r="P19" s="26"/>
      <c r="Q19" s="26"/>
    </row>
    <row r="20" spans="1:17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17" ht="20" customHeight="1" x14ac:dyDescent="0.15">
      <c r="A21" s="10" t="s">
        <v>75</v>
      </c>
      <c r="B21" s="73">
        <v>161184</v>
      </c>
      <c r="C21" s="73">
        <v>7688652</v>
      </c>
      <c r="D21" s="73">
        <v>728870</v>
      </c>
      <c r="E21" s="72">
        <v>83699490.480000004</v>
      </c>
      <c r="F21" s="72">
        <v>106883622.19999999</v>
      </c>
    </row>
    <row r="22" spans="1:17" ht="20" customHeight="1" x14ac:dyDescent="0.15">
      <c r="A22" s="10" t="s">
        <v>76</v>
      </c>
      <c r="B22" s="73">
        <v>42332</v>
      </c>
      <c r="C22" s="73">
        <v>1782132</v>
      </c>
      <c r="D22" s="73">
        <v>589633</v>
      </c>
      <c r="E22" s="72">
        <v>14157398.190000001</v>
      </c>
      <c r="F22" s="72">
        <v>31383944.04999999</v>
      </c>
    </row>
    <row r="23" spans="1:17" ht="20" customHeight="1" x14ac:dyDescent="0.15">
      <c r="A23" s="10" t="s">
        <v>77</v>
      </c>
      <c r="B23" s="73">
        <v>105066</v>
      </c>
      <c r="C23" s="73">
        <v>5121254</v>
      </c>
      <c r="D23" s="73">
        <v>1066578</v>
      </c>
      <c r="E23" s="72">
        <v>44642658.229999952</v>
      </c>
      <c r="F23" s="72">
        <v>91816226.859999985</v>
      </c>
    </row>
    <row r="24" spans="1:17" ht="20" customHeight="1" x14ac:dyDescent="0.15">
      <c r="A24" s="10" t="s">
        <v>78</v>
      </c>
      <c r="B24" s="73">
        <v>25776</v>
      </c>
      <c r="C24" s="73">
        <v>1078039</v>
      </c>
      <c r="D24" s="73">
        <v>127073</v>
      </c>
      <c r="E24" s="72">
        <v>6672413.5200000005</v>
      </c>
      <c r="F24" s="72">
        <v>11689368.90000001</v>
      </c>
    </row>
    <row r="25" spans="1:17" ht="20" customHeight="1" x14ac:dyDescent="0.15">
      <c r="A25" s="103" t="s">
        <v>12</v>
      </c>
      <c r="B25" s="44">
        <f>SUM(B21:B24)</f>
        <v>334358</v>
      </c>
      <c r="C25" s="44">
        <f>SUM(C21:C24)</f>
        <v>15670077</v>
      </c>
      <c r="D25" s="44">
        <f>SUM(D21:D24)</f>
        <v>2512154</v>
      </c>
      <c r="E25" s="43">
        <f>SUM(E21:E24)</f>
        <v>149171960.41999996</v>
      </c>
      <c r="F25" s="43">
        <f>SUM(F21:F24)</f>
        <v>241773162.00999996</v>
      </c>
      <c r="J25" s="27"/>
      <c r="K25" s="27"/>
      <c r="L25" s="27"/>
      <c r="M25" s="27"/>
      <c r="N25" s="27"/>
      <c r="O25" s="27"/>
      <c r="P25" s="27"/>
      <c r="Q25" s="27"/>
    </row>
    <row r="26" spans="1:17" ht="20" customHeight="1" x14ac:dyDescent="0.15"/>
    <row r="27" spans="1:17" s="27" customFormat="1" ht="20" customHeight="1" x14ac:dyDescent="0.15">
      <c r="A27" s="108" t="s">
        <v>79</v>
      </c>
      <c r="B27" s="75"/>
      <c r="C27" s="75"/>
      <c r="D27" s="75"/>
      <c r="E27" s="75"/>
      <c r="F27" s="75"/>
      <c r="J27" s="26"/>
      <c r="K27" s="26"/>
      <c r="L27" s="26"/>
      <c r="M27" s="26"/>
      <c r="N27" s="26"/>
      <c r="O27" s="26"/>
      <c r="P27" s="26"/>
      <c r="Q27" s="26"/>
    </row>
    <row r="28" spans="1:17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17" ht="20" customHeight="1" x14ac:dyDescent="0.15">
      <c r="A29" s="10" t="s">
        <v>80</v>
      </c>
      <c r="B29" s="73">
        <v>35483</v>
      </c>
      <c r="C29" s="73">
        <v>1190885</v>
      </c>
      <c r="D29" s="73">
        <v>209281</v>
      </c>
      <c r="E29" s="72">
        <v>8191136.0699999975</v>
      </c>
      <c r="F29" s="72">
        <v>11998552.000000004</v>
      </c>
    </row>
    <row r="30" spans="1:17" ht="20" customHeight="1" x14ac:dyDescent="0.15">
      <c r="A30" s="10" t="s">
        <v>81</v>
      </c>
      <c r="B30" s="73">
        <v>8758</v>
      </c>
      <c r="C30" s="73">
        <v>315713</v>
      </c>
      <c r="D30" s="73">
        <v>53067</v>
      </c>
      <c r="E30" s="72">
        <v>2373672.8299999996</v>
      </c>
      <c r="F30" s="72">
        <v>5225780.47</v>
      </c>
    </row>
    <row r="31" spans="1:17" ht="20" customHeight="1" x14ac:dyDescent="0.15">
      <c r="A31" s="10" t="s">
        <v>82</v>
      </c>
      <c r="B31" s="73">
        <v>17313</v>
      </c>
      <c r="C31" s="73">
        <v>778051</v>
      </c>
      <c r="D31" s="73">
        <v>64029</v>
      </c>
      <c r="E31" s="72">
        <v>5702790.2999999998</v>
      </c>
      <c r="F31" s="72">
        <v>11731009.680000002</v>
      </c>
    </row>
    <row r="32" spans="1:17" ht="20" customHeight="1" x14ac:dyDescent="0.15">
      <c r="A32" s="10" t="s">
        <v>83</v>
      </c>
      <c r="B32" s="73">
        <v>86852</v>
      </c>
      <c r="C32" s="73">
        <v>4405653</v>
      </c>
      <c r="D32" s="73">
        <v>657327</v>
      </c>
      <c r="E32" s="72">
        <v>37555262.629999995</v>
      </c>
      <c r="F32" s="72">
        <v>60795726.670000002</v>
      </c>
    </row>
    <row r="33" spans="1:17" ht="20" customHeight="1" x14ac:dyDescent="0.15">
      <c r="A33" s="10" t="s">
        <v>84</v>
      </c>
      <c r="B33" s="73">
        <v>2939</v>
      </c>
      <c r="C33" s="73">
        <v>94692</v>
      </c>
      <c r="D33" s="73">
        <v>22630</v>
      </c>
      <c r="E33" s="72">
        <v>774289.04999999993</v>
      </c>
      <c r="F33" s="72">
        <v>1039659.5499999999</v>
      </c>
    </row>
    <row r="34" spans="1:17" ht="20" customHeight="1" x14ac:dyDescent="0.15">
      <c r="A34" s="10" t="s">
        <v>85</v>
      </c>
      <c r="B34" s="73">
        <v>85097</v>
      </c>
      <c r="C34" s="73">
        <v>3552156</v>
      </c>
      <c r="D34" s="73">
        <v>753348</v>
      </c>
      <c r="E34" s="72">
        <v>26010546.279999994</v>
      </c>
      <c r="F34" s="72">
        <v>61306944.579999983</v>
      </c>
    </row>
    <row r="35" spans="1:17" ht="20" customHeight="1" x14ac:dyDescent="0.15">
      <c r="A35" s="103" t="s">
        <v>12</v>
      </c>
      <c r="B35" s="44">
        <f>SUM(B29:B34)</f>
        <v>236442</v>
      </c>
      <c r="C35" s="44">
        <f>SUM(C29:C34)</f>
        <v>10337150</v>
      </c>
      <c r="D35" s="44">
        <f>SUM(D29:D34)</f>
        <v>1759682</v>
      </c>
      <c r="E35" s="43">
        <f>SUM(E29:E34)</f>
        <v>80607697.159999982</v>
      </c>
      <c r="F35" s="43">
        <f>SUM(F29:F34)</f>
        <v>152097672.94999999</v>
      </c>
      <c r="J35" s="27"/>
      <c r="K35" s="27"/>
      <c r="L35" s="27"/>
      <c r="M35" s="27"/>
      <c r="N35" s="27"/>
      <c r="O35" s="27"/>
      <c r="P35" s="27"/>
      <c r="Q35" s="27"/>
    </row>
    <row r="36" spans="1:17" ht="20" customHeight="1" x14ac:dyDescent="0.15"/>
    <row r="37" spans="1:17" s="27" customFormat="1" ht="20" customHeight="1" x14ac:dyDescent="0.15">
      <c r="A37" s="109" t="s">
        <v>86</v>
      </c>
      <c r="B37" s="75"/>
      <c r="C37" s="75"/>
      <c r="D37" s="75"/>
      <c r="E37" s="75"/>
      <c r="F37" s="75"/>
      <c r="J37" s="26"/>
      <c r="K37" s="26"/>
      <c r="L37" s="26"/>
      <c r="M37" s="26"/>
      <c r="N37" s="26"/>
      <c r="O37" s="26"/>
      <c r="P37" s="26"/>
      <c r="Q37" s="26"/>
    </row>
    <row r="38" spans="1:17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17" ht="20" customHeight="1" x14ac:dyDescent="0.15">
      <c r="A39" s="10" t="s">
        <v>87</v>
      </c>
      <c r="B39" s="73">
        <v>28292</v>
      </c>
      <c r="C39" s="73">
        <v>1192162</v>
      </c>
      <c r="D39" s="73">
        <v>761420</v>
      </c>
      <c r="E39" s="72">
        <v>11556511.890000001</v>
      </c>
      <c r="F39" s="72">
        <v>27325758.889999997</v>
      </c>
    </row>
    <row r="40" spans="1:17" ht="20" customHeight="1" x14ac:dyDescent="0.15">
      <c r="A40" s="10" t="s">
        <v>88</v>
      </c>
      <c r="B40" s="73">
        <v>87657</v>
      </c>
      <c r="C40" s="73">
        <v>3433483</v>
      </c>
      <c r="D40" s="73">
        <v>1339873</v>
      </c>
      <c r="E40" s="72">
        <v>23572721.040000003</v>
      </c>
      <c r="F40" s="72">
        <v>49630889.82</v>
      </c>
    </row>
    <row r="41" spans="1:17" ht="20" customHeight="1" x14ac:dyDescent="0.15">
      <c r="A41" s="103" t="s">
        <v>12</v>
      </c>
      <c r="B41" s="44">
        <f>SUM(B39:B40)</f>
        <v>115949</v>
      </c>
      <c r="C41" s="44">
        <f>SUM(C39:C40)</f>
        <v>4625645</v>
      </c>
      <c r="D41" s="44">
        <f>SUM(D39:D40)</f>
        <v>2101293</v>
      </c>
      <c r="E41" s="43">
        <f>SUM(E39:E40)</f>
        <v>35129232.930000007</v>
      </c>
      <c r="F41" s="43">
        <f>SUM(F39:F40)</f>
        <v>76956648.709999993</v>
      </c>
    </row>
    <row r="42" spans="1:17" ht="20" customHeight="1" thickBot="1" x14ac:dyDescent="0.2"/>
    <row r="43" spans="1:17" ht="20" customHeight="1" thickTop="1" thickBot="1" x14ac:dyDescent="0.2">
      <c r="A43" s="104" t="s">
        <v>51</v>
      </c>
      <c r="B43" s="99">
        <f>B9+B17+B25+B35+B41</f>
        <v>1335481</v>
      </c>
      <c r="C43" s="99">
        <f>C9+C17+C25+C35+C41</f>
        <v>67245105</v>
      </c>
      <c r="D43" s="99">
        <f>D9+D17+D25+D35+D41</f>
        <v>13250367</v>
      </c>
      <c r="E43" s="100">
        <f>E9+E17+E25+E35+E41</f>
        <v>628714267.22000003</v>
      </c>
      <c r="F43" s="100">
        <f>F9+F17+F25+F35+F41</f>
        <v>1180628183.0799997</v>
      </c>
    </row>
    <row r="44" spans="1:17" ht="15" customHeight="1" thickTop="1" x14ac:dyDescent="0.15"/>
  </sheetData>
  <mergeCells count="2">
    <mergeCell ref="C1:F1"/>
    <mergeCell ref="A1:B1"/>
  </mergeCells>
  <phoneticPr fontId="6" type="noConversion"/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4"/>
  <sheetViews>
    <sheetView zoomScale="110" zoomScaleNormal="110" workbookViewId="0">
      <selection activeCell="E7" sqref="E7"/>
    </sheetView>
  </sheetViews>
  <sheetFormatPr baseColWidth="10" defaultColWidth="9.1640625" defaultRowHeight="15" customHeight="1" x14ac:dyDescent="0.15"/>
  <cols>
    <col min="1" max="1" width="16.33203125" style="26" bestFit="1" customWidth="1"/>
    <col min="2" max="6" width="15.6640625" style="26" customWidth="1"/>
    <col min="7" max="16384" width="9.1640625" style="26"/>
  </cols>
  <sheetData>
    <row r="1" spans="1:10" ht="50" customHeight="1" x14ac:dyDescent="0.15">
      <c r="A1" s="452" t="s">
        <v>342</v>
      </c>
      <c r="B1" s="452"/>
      <c r="C1" s="450" t="s">
        <v>375</v>
      </c>
      <c r="D1" s="450"/>
      <c r="E1" s="450"/>
      <c r="F1" s="450"/>
    </row>
    <row r="2" spans="1:10" ht="40" customHeight="1" x14ac:dyDescent="0.15"/>
    <row r="3" spans="1:10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10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10" ht="20" customHeight="1" x14ac:dyDescent="0.15">
      <c r="A5" s="10" t="s">
        <v>65</v>
      </c>
      <c r="B5" s="73">
        <v>27448</v>
      </c>
      <c r="C5" s="73">
        <v>776840</v>
      </c>
      <c r="D5" s="73">
        <v>289</v>
      </c>
      <c r="E5" s="72">
        <v>4998711.4399999995</v>
      </c>
      <c r="F5" s="72">
        <v>5769516.4300000006</v>
      </c>
    </row>
    <row r="6" spans="1:10" ht="20" customHeight="1" x14ac:dyDescent="0.15">
      <c r="A6" s="10" t="s">
        <v>66</v>
      </c>
      <c r="B6" s="73">
        <v>172101</v>
      </c>
      <c r="C6" s="73">
        <v>5556581</v>
      </c>
      <c r="D6" s="73">
        <v>9093</v>
      </c>
      <c r="E6" s="72">
        <v>36965382.469999991</v>
      </c>
      <c r="F6" s="72">
        <v>43819877.130000062</v>
      </c>
    </row>
    <row r="7" spans="1:10" ht="20" customHeight="1" x14ac:dyDescent="0.15">
      <c r="A7" s="10" t="s">
        <v>67</v>
      </c>
      <c r="B7" s="73">
        <v>67141</v>
      </c>
      <c r="C7" s="73">
        <v>2212527</v>
      </c>
      <c r="D7" s="73">
        <v>19281</v>
      </c>
      <c r="E7" s="72">
        <v>14205492.370000003</v>
      </c>
      <c r="F7" s="72">
        <v>15777600.499999993</v>
      </c>
    </row>
    <row r="8" spans="1:10" ht="20" customHeight="1" x14ac:dyDescent="0.15">
      <c r="A8" s="10" t="s">
        <v>68</v>
      </c>
      <c r="B8" s="73">
        <v>2174</v>
      </c>
      <c r="C8" s="73">
        <v>66174</v>
      </c>
      <c r="D8" s="73">
        <v>0</v>
      </c>
      <c r="E8" s="72">
        <v>392238.69999999995</v>
      </c>
      <c r="F8" s="72">
        <v>501524.91000000003</v>
      </c>
    </row>
    <row r="9" spans="1:10" ht="20" customHeight="1" x14ac:dyDescent="0.15">
      <c r="A9" s="103" t="s">
        <v>12</v>
      </c>
      <c r="B9" s="44">
        <f>SUM(B5:B8)</f>
        <v>268864</v>
      </c>
      <c r="C9" s="44">
        <f>SUM(C5:C8)</f>
        <v>8612122</v>
      </c>
      <c r="D9" s="44">
        <f>SUM(D5:D8)</f>
        <v>28663</v>
      </c>
      <c r="E9" s="43">
        <f>SUM(E5:E8)</f>
        <v>56561824.979999997</v>
      </c>
      <c r="F9" s="43">
        <f>SUM(F5:F8)</f>
        <v>65868518.970000051</v>
      </c>
      <c r="I9" s="27"/>
      <c r="J9" s="27"/>
    </row>
    <row r="10" spans="1:10" ht="20" customHeight="1" x14ac:dyDescent="0.15"/>
    <row r="11" spans="1:10" s="27" customFormat="1" ht="20" customHeight="1" x14ac:dyDescent="0.15">
      <c r="A11" s="106" t="s">
        <v>69</v>
      </c>
      <c r="B11" s="75"/>
      <c r="C11" s="75"/>
      <c r="D11" s="75"/>
      <c r="E11" s="75"/>
      <c r="F11" s="75"/>
      <c r="I11" s="26"/>
      <c r="J11" s="26"/>
    </row>
    <row r="12" spans="1:10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10" ht="20" customHeight="1" x14ac:dyDescent="0.15">
      <c r="A13" s="10" t="s">
        <v>70</v>
      </c>
      <c r="B13" s="73">
        <v>80986</v>
      </c>
      <c r="C13" s="73">
        <v>3108878</v>
      </c>
      <c r="D13" s="73">
        <v>1525</v>
      </c>
      <c r="E13" s="72">
        <v>19191072.690000001</v>
      </c>
      <c r="F13" s="72">
        <v>21815738.029999997</v>
      </c>
    </row>
    <row r="14" spans="1:10" ht="20" customHeight="1" x14ac:dyDescent="0.15">
      <c r="A14" s="10" t="s">
        <v>71</v>
      </c>
      <c r="B14" s="73">
        <v>28135</v>
      </c>
      <c r="C14" s="73">
        <v>687099</v>
      </c>
      <c r="D14" s="73">
        <v>351</v>
      </c>
      <c r="E14" s="72">
        <v>3807881.97</v>
      </c>
      <c r="F14" s="72">
        <v>4337454.4000000004</v>
      </c>
    </row>
    <row r="15" spans="1:10" ht="20" customHeight="1" x14ac:dyDescent="0.15">
      <c r="A15" s="10" t="s">
        <v>72</v>
      </c>
      <c r="B15" s="73">
        <v>11554</v>
      </c>
      <c r="C15" s="73">
        <v>377635</v>
      </c>
      <c r="D15" s="73">
        <v>9221</v>
      </c>
      <c r="E15" s="72">
        <v>2612184.11</v>
      </c>
      <c r="F15" s="72">
        <v>3226095.5600000005</v>
      </c>
    </row>
    <row r="16" spans="1:10" ht="20" customHeight="1" x14ac:dyDescent="0.15">
      <c r="A16" s="10" t="s">
        <v>73</v>
      </c>
      <c r="B16" s="73">
        <v>74714</v>
      </c>
      <c r="C16" s="73">
        <v>2330701</v>
      </c>
      <c r="D16" s="73">
        <v>0</v>
      </c>
      <c r="E16" s="72">
        <v>14813181.889999999</v>
      </c>
      <c r="F16" s="72">
        <v>16343583.030000001</v>
      </c>
    </row>
    <row r="17" spans="1:10" ht="20" customHeight="1" x14ac:dyDescent="0.15">
      <c r="A17" s="103" t="s">
        <v>12</v>
      </c>
      <c r="B17" s="44">
        <f>SUM(B13:B16)</f>
        <v>195389</v>
      </c>
      <c r="C17" s="44">
        <f>SUM(C13:C16)</f>
        <v>6504313</v>
      </c>
      <c r="D17" s="44">
        <f>SUM(D13:D16)</f>
        <v>11097</v>
      </c>
      <c r="E17" s="43">
        <f>SUM(E13:E16)</f>
        <v>40424320.659999996</v>
      </c>
      <c r="F17" s="43">
        <f>SUM(F13:F16)</f>
        <v>45722871.020000003</v>
      </c>
      <c r="I17" s="27"/>
      <c r="J17" s="27"/>
    </row>
    <row r="18" spans="1:10" ht="20" customHeight="1" x14ac:dyDescent="0.15"/>
    <row r="19" spans="1:10" s="27" customFormat="1" ht="20" customHeight="1" x14ac:dyDescent="0.15">
      <c r="A19" s="107" t="s">
        <v>74</v>
      </c>
      <c r="B19" s="75"/>
      <c r="C19" s="75"/>
      <c r="D19" s="75"/>
      <c r="E19" s="75"/>
      <c r="F19" s="75"/>
      <c r="I19" s="26"/>
      <c r="J19" s="26"/>
    </row>
    <row r="20" spans="1:10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10" ht="20" customHeight="1" x14ac:dyDescent="0.15">
      <c r="A21" s="10" t="s">
        <v>75</v>
      </c>
      <c r="B21" s="73">
        <v>134303</v>
      </c>
      <c r="C21" s="73">
        <v>3639322</v>
      </c>
      <c r="D21" s="73">
        <v>727</v>
      </c>
      <c r="E21" s="72">
        <v>23401478.049999997</v>
      </c>
      <c r="F21" s="72">
        <v>25207687.670000002</v>
      </c>
    </row>
    <row r="22" spans="1:10" ht="20" customHeight="1" x14ac:dyDescent="0.15">
      <c r="A22" s="10" t="s">
        <v>76</v>
      </c>
      <c r="B22" s="73">
        <v>27898</v>
      </c>
      <c r="C22" s="73">
        <v>831444</v>
      </c>
      <c r="D22" s="73">
        <v>0</v>
      </c>
      <c r="E22" s="72">
        <v>5162982.4000000004</v>
      </c>
      <c r="F22" s="72">
        <v>5558481.8000000007</v>
      </c>
    </row>
    <row r="23" spans="1:10" ht="20" customHeight="1" x14ac:dyDescent="0.15">
      <c r="A23" s="10" t="s">
        <v>77</v>
      </c>
      <c r="B23" s="73">
        <v>70535</v>
      </c>
      <c r="C23" s="73">
        <v>2156717</v>
      </c>
      <c r="D23" s="73">
        <v>1982</v>
      </c>
      <c r="E23" s="72">
        <v>14376253.230000002</v>
      </c>
      <c r="F23" s="72">
        <v>15553971.160000008</v>
      </c>
    </row>
    <row r="24" spans="1:10" ht="20" customHeight="1" x14ac:dyDescent="0.15">
      <c r="A24" s="10" t="s">
        <v>78</v>
      </c>
      <c r="B24" s="73">
        <v>18960</v>
      </c>
      <c r="C24" s="73">
        <v>521590</v>
      </c>
      <c r="D24" s="73">
        <v>0</v>
      </c>
      <c r="E24" s="72">
        <v>2812438.1499999994</v>
      </c>
      <c r="F24" s="72">
        <v>2991873.9100000006</v>
      </c>
    </row>
    <row r="25" spans="1:10" ht="20" customHeight="1" x14ac:dyDescent="0.15">
      <c r="A25" s="103" t="s">
        <v>12</v>
      </c>
      <c r="B25" s="44">
        <f>SUM(B21:B24)</f>
        <v>251696</v>
      </c>
      <c r="C25" s="44">
        <f>SUM(C21:C24)</f>
        <v>7149073</v>
      </c>
      <c r="D25" s="44">
        <f>SUM(D21:D24)</f>
        <v>2709</v>
      </c>
      <c r="E25" s="43">
        <f>SUM(E21:E24)</f>
        <v>45753151.829999998</v>
      </c>
      <c r="F25" s="43">
        <f>SUM(F21:F24)</f>
        <v>49312014.540000014</v>
      </c>
      <c r="I25" s="27"/>
      <c r="J25" s="27"/>
    </row>
    <row r="26" spans="1:10" ht="20" customHeight="1" x14ac:dyDescent="0.15"/>
    <row r="27" spans="1:10" s="27" customFormat="1" ht="20" customHeight="1" x14ac:dyDescent="0.15">
      <c r="A27" s="108" t="s">
        <v>79</v>
      </c>
      <c r="B27" s="75"/>
      <c r="C27" s="75"/>
      <c r="D27" s="75"/>
      <c r="E27" s="75"/>
      <c r="F27" s="75"/>
      <c r="I27" s="26"/>
      <c r="J27" s="26"/>
    </row>
    <row r="28" spans="1:10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10" ht="20" customHeight="1" x14ac:dyDescent="0.15">
      <c r="A29" s="10" t="s">
        <v>199</v>
      </c>
      <c r="B29" s="73">
        <v>29635</v>
      </c>
      <c r="C29" s="73">
        <v>765817</v>
      </c>
      <c r="D29" s="73">
        <v>468</v>
      </c>
      <c r="E29" s="72">
        <v>4507998.8999999994</v>
      </c>
      <c r="F29" s="72">
        <v>4730642.8499999987</v>
      </c>
    </row>
    <row r="30" spans="1:10" ht="20" customHeight="1" x14ac:dyDescent="0.15">
      <c r="A30" s="10" t="s">
        <v>81</v>
      </c>
      <c r="B30" s="73">
        <v>6701</v>
      </c>
      <c r="C30" s="73">
        <v>187899</v>
      </c>
      <c r="D30" s="73">
        <v>0</v>
      </c>
      <c r="E30" s="72">
        <v>1088703.43</v>
      </c>
      <c r="F30" s="72">
        <v>1336041.7399999998</v>
      </c>
    </row>
    <row r="31" spans="1:10" ht="20" customHeight="1" x14ac:dyDescent="0.15">
      <c r="A31" s="10" t="s">
        <v>82</v>
      </c>
      <c r="B31" s="73">
        <v>15341</v>
      </c>
      <c r="C31" s="73">
        <v>456656</v>
      </c>
      <c r="D31" s="73">
        <v>0</v>
      </c>
      <c r="E31" s="72">
        <v>2851023.5500000003</v>
      </c>
      <c r="F31" s="72">
        <v>3113472.04</v>
      </c>
    </row>
    <row r="32" spans="1:10" ht="20" customHeight="1" x14ac:dyDescent="0.15">
      <c r="A32" s="10" t="s">
        <v>83</v>
      </c>
      <c r="B32" s="73">
        <v>69176</v>
      </c>
      <c r="C32" s="73">
        <v>1928349</v>
      </c>
      <c r="D32" s="73">
        <v>20</v>
      </c>
      <c r="E32" s="72">
        <v>11394558.529999999</v>
      </c>
      <c r="F32" s="72">
        <v>12878986.879999988</v>
      </c>
    </row>
    <row r="33" spans="1:10" ht="20" customHeight="1" x14ac:dyDescent="0.15">
      <c r="A33" s="10" t="s">
        <v>84</v>
      </c>
      <c r="B33" s="73">
        <v>2168</v>
      </c>
      <c r="C33" s="73">
        <v>68300</v>
      </c>
      <c r="D33" s="73">
        <v>0</v>
      </c>
      <c r="E33" s="72">
        <v>452572</v>
      </c>
      <c r="F33" s="72">
        <v>460552.7</v>
      </c>
    </row>
    <row r="34" spans="1:10" ht="20" customHeight="1" x14ac:dyDescent="0.15">
      <c r="A34" s="10" t="s">
        <v>85</v>
      </c>
      <c r="B34" s="73">
        <v>70679</v>
      </c>
      <c r="C34" s="73">
        <v>2121635</v>
      </c>
      <c r="D34" s="73">
        <v>6952</v>
      </c>
      <c r="E34" s="72">
        <v>12121453.940000003</v>
      </c>
      <c r="F34" s="72">
        <v>12942612.020000003</v>
      </c>
    </row>
    <row r="35" spans="1:10" ht="20" customHeight="1" x14ac:dyDescent="0.15">
      <c r="A35" s="103" t="s">
        <v>12</v>
      </c>
      <c r="B35" s="44">
        <f>SUM(B29:B34)</f>
        <v>193700</v>
      </c>
      <c r="C35" s="44">
        <f>SUM(C29:C34)</f>
        <v>5528656</v>
      </c>
      <c r="D35" s="44">
        <f>SUM(D29:D34)</f>
        <v>7440</v>
      </c>
      <c r="E35" s="43">
        <f>SUM(E29:E34)</f>
        <v>32416310.350000001</v>
      </c>
      <c r="F35" s="43">
        <f>SUM(F29:F34)</f>
        <v>35462308.229999989</v>
      </c>
      <c r="I35" s="27"/>
      <c r="J35" s="27"/>
    </row>
    <row r="36" spans="1:10" ht="20" customHeight="1" x14ac:dyDescent="0.15"/>
    <row r="37" spans="1:10" s="27" customFormat="1" ht="20" customHeight="1" x14ac:dyDescent="0.15">
      <c r="A37" s="109" t="s">
        <v>86</v>
      </c>
      <c r="B37" s="75"/>
      <c r="C37" s="75"/>
      <c r="D37" s="75"/>
      <c r="E37" s="75"/>
      <c r="F37" s="75"/>
      <c r="I37" s="26"/>
      <c r="J37" s="26"/>
    </row>
    <row r="38" spans="1:10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10" ht="20" customHeight="1" x14ac:dyDescent="0.15">
      <c r="A39" s="10" t="s">
        <v>87</v>
      </c>
      <c r="B39" s="73">
        <v>21286</v>
      </c>
      <c r="C39" s="73">
        <v>619576</v>
      </c>
      <c r="D39" s="73">
        <v>610</v>
      </c>
      <c r="E39" s="72">
        <v>3640461.97</v>
      </c>
      <c r="F39" s="72">
        <v>4154445.5199999986</v>
      </c>
    </row>
    <row r="40" spans="1:10" ht="20" customHeight="1" x14ac:dyDescent="0.15">
      <c r="A40" s="10" t="s">
        <v>88</v>
      </c>
      <c r="B40" s="73">
        <v>65074</v>
      </c>
      <c r="C40" s="73">
        <v>1892031</v>
      </c>
      <c r="D40" s="73">
        <v>14577</v>
      </c>
      <c r="E40" s="72">
        <v>10741913.240000004</v>
      </c>
      <c r="F40" s="72">
        <v>11634991.380000003</v>
      </c>
    </row>
    <row r="41" spans="1:10" ht="20" customHeight="1" x14ac:dyDescent="0.15">
      <c r="A41" s="103" t="s">
        <v>12</v>
      </c>
      <c r="B41" s="44">
        <f>SUM(B39:B40)</f>
        <v>86360</v>
      </c>
      <c r="C41" s="44">
        <f>SUM(C39:C40)</f>
        <v>2511607</v>
      </c>
      <c r="D41" s="44">
        <f>SUM(D39:D40)</f>
        <v>15187</v>
      </c>
      <c r="E41" s="43">
        <f>SUM(E39:E40)</f>
        <v>14382375.210000005</v>
      </c>
      <c r="F41" s="43">
        <f>SUM(F39:F40)</f>
        <v>15789436.900000002</v>
      </c>
    </row>
    <row r="42" spans="1:10" ht="20" customHeight="1" thickBot="1" x14ac:dyDescent="0.2"/>
    <row r="43" spans="1:10" ht="20" customHeight="1" thickTop="1" thickBot="1" x14ac:dyDescent="0.2">
      <c r="A43" s="104" t="s">
        <v>51</v>
      </c>
      <c r="B43" s="99">
        <f>B9+B17+B25+B35+B41</f>
        <v>996009</v>
      </c>
      <c r="C43" s="99">
        <f>C9+C17+C25+C35+C41</f>
        <v>30305771</v>
      </c>
      <c r="D43" s="99">
        <f>D9+D17+D25+D35+D41</f>
        <v>65096</v>
      </c>
      <c r="E43" s="100">
        <f>E9+E17+E25+E35+E41</f>
        <v>189537983.02999997</v>
      </c>
      <c r="F43" s="100">
        <f>F9+F17+F25+F35+F41</f>
        <v>212155149.66000006</v>
      </c>
    </row>
    <row r="44" spans="1:10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3" t="s">
        <v>344</v>
      </c>
      <c r="B1" s="453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1017</v>
      </c>
      <c r="C5" s="73">
        <v>206010</v>
      </c>
      <c r="D5" s="73">
        <v>5484</v>
      </c>
      <c r="E5" s="72">
        <v>3063515.4700000007</v>
      </c>
      <c r="F5" s="72">
        <v>3400254.9000000008</v>
      </c>
    </row>
    <row r="6" spans="1:6" ht="20" customHeight="1" x14ac:dyDescent="0.15">
      <c r="A6" s="10" t="s">
        <v>66</v>
      </c>
      <c r="B6" s="73">
        <v>6375</v>
      </c>
      <c r="C6" s="73">
        <v>1156171</v>
      </c>
      <c r="D6" s="73">
        <v>24874</v>
      </c>
      <c r="E6" s="72">
        <v>22439762.539999999</v>
      </c>
      <c r="F6" s="72">
        <v>26958121.440000016</v>
      </c>
    </row>
    <row r="7" spans="1:6" ht="20" customHeight="1" x14ac:dyDescent="0.15">
      <c r="A7" s="10" t="s">
        <v>67</v>
      </c>
      <c r="B7" s="73">
        <v>3252</v>
      </c>
      <c r="C7" s="73">
        <v>426811</v>
      </c>
      <c r="D7" s="73">
        <v>11057</v>
      </c>
      <c r="E7" s="72">
        <v>5287450.05</v>
      </c>
      <c r="F7" s="72">
        <v>6120670.0199999986</v>
      </c>
    </row>
    <row r="8" spans="1:6" ht="20" customHeight="1" x14ac:dyDescent="0.15">
      <c r="A8" s="10" t="s">
        <v>68</v>
      </c>
      <c r="B8" s="73">
        <v>108</v>
      </c>
      <c r="C8" s="73">
        <v>11107</v>
      </c>
      <c r="D8" s="73">
        <v>15</v>
      </c>
      <c r="E8" s="72">
        <v>117361</v>
      </c>
      <c r="F8" s="72">
        <v>124176.26000000001</v>
      </c>
    </row>
    <row r="9" spans="1:6" ht="20" customHeight="1" x14ac:dyDescent="0.15">
      <c r="A9" s="103" t="s">
        <v>12</v>
      </c>
      <c r="B9" s="44">
        <f>SUM(B5:B8)</f>
        <v>10752</v>
      </c>
      <c r="C9" s="44">
        <f>SUM(C5:C8)</f>
        <v>1800099</v>
      </c>
      <c r="D9" s="44">
        <f>SUM(D5:D8)</f>
        <v>41430</v>
      </c>
      <c r="E9" s="43">
        <f>SUM(E5:E8)</f>
        <v>30908089.059999999</v>
      </c>
      <c r="F9" s="43">
        <f>SUM(F5:F8)</f>
        <v>36603222.620000012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5389</v>
      </c>
      <c r="C13" s="73">
        <v>713225</v>
      </c>
      <c r="D13" s="73">
        <v>23962</v>
      </c>
      <c r="E13" s="72">
        <v>7245556.4699999988</v>
      </c>
      <c r="F13" s="72">
        <v>9269695.3700000048</v>
      </c>
    </row>
    <row r="14" spans="1:6" ht="20" customHeight="1" x14ac:dyDescent="0.15">
      <c r="A14" s="10" t="s">
        <v>71</v>
      </c>
      <c r="B14" s="73">
        <v>1488</v>
      </c>
      <c r="C14" s="73">
        <v>209184</v>
      </c>
      <c r="D14" s="73">
        <v>4103</v>
      </c>
      <c r="E14" s="72">
        <v>2248425.46</v>
      </c>
      <c r="F14" s="72">
        <v>2438015.3699999996</v>
      </c>
    </row>
    <row r="15" spans="1:6" ht="20" customHeight="1" x14ac:dyDescent="0.15">
      <c r="A15" s="10" t="s">
        <v>72</v>
      </c>
      <c r="B15" s="73">
        <v>1320</v>
      </c>
      <c r="C15" s="73">
        <v>154801</v>
      </c>
      <c r="D15" s="73">
        <v>2280</v>
      </c>
      <c r="E15" s="72">
        <v>1432316.82</v>
      </c>
      <c r="F15" s="72">
        <v>1720663.27</v>
      </c>
    </row>
    <row r="16" spans="1:6" ht="20" customHeight="1" x14ac:dyDescent="0.15">
      <c r="A16" s="10" t="s">
        <v>73</v>
      </c>
      <c r="B16" s="73">
        <v>4122</v>
      </c>
      <c r="C16" s="73">
        <v>546111</v>
      </c>
      <c r="D16" s="73">
        <v>23215</v>
      </c>
      <c r="E16" s="72">
        <v>7080256.0000000009</v>
      </c>
      <c r="F16" s="72">
        <v>8801840.8499999996</v>
      </c>
    </row>
    <row r="17" spans="1:6" ht="20" customHeight="1" x14ac:dyDescent="0.15">
      <c r="A17" s="103" t="s">
        <v>12</v>
      </c>
      <c r="B17" s="44">
        <f>SUM(B13:B16)</f>
        <v>12319</v>
      </c>
      <c r="C17" s="44">
        <f>SUM(C13:C16)</f>
        <v>1623321</v>
      </c>
      <c r="D17" s="44">
        <f>SUM(D13:D16)</f>
        <v>53560</v>
      </c>
      <c r="E17" s="43">
        <f>SUM(E13:E16)</f>
        <v>18006554.75</v>
      </c>
      <c r="F17" s="43">
        <f>SUM(F13:F16)</f>
        <v>22230214.860000003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5598</v>
      </c>
      <c r="C21" s="73">
        <v>879689</v>
      </c>
      <c r="D21" s="73">
        <v>5239</v>
      </c>
      <c r="E21" s="72">
        <v>16008146.459999999</v>
      </c>
      <c r="F21" s="72">
        <v>17681625.940000001</v>
      </c>
    </row>
    <row r="22" spans="1:6" ht="20" customHeight="1" x14ac:dyDescent="0.15">
      <c r="A22" s="10" t="s">
        <v>76</v>
      </c>
      <c r="B22" s="73">
        <v>1295</v>
      </c>
      <c r="C22" s="73">
        <v>204720</v>
      </c>
      <c r="D22" s="73">
        <v>3878</v>
      </c>
      <c r="E22" s="72">
        <v>2384710.9499999997</v>
      </c>
      <c r="F22" s="72">
        <v>3461659.42</v>
      </c>
    </row>
    <row r="23" spans="1:6" ht="20" customHeight="1" x14ac:dyDescent="0.15">
      <c r="A23" s="10" t="s">
        <v>77</v>
      </c>
      <c r="B23" s="73">
        <v>4026</v>
      </c>
      <c r="C23" s="73">
        <v>525166</v>
      </c>
      <c r="D23" s="73">
        <v>12792</v>
      </c>
      <c r="E23" s="72">
        <v>6332279.5799999982</v>
      </c>
      <c r="F23" s="72">
        <v>7827967.3400000008</v>
      </c>
    </row>
    <row r="24" spans="1:6" ht="20" customHeight="1" x14ac:dyDescent="0.15">
      <c r="A24" s="10" t="s">
        <v>78</v>
      </c>
      <c r="B24" s="73">
        <v>573</v>
      </c>
      <c r="C24" s="73">
        <v>83173</v>
      </c>
      <c r="D24" s="73">
        <v>1968</v>
      </c>
      <c r="E24" s="72">
        <v>744015.35</v>
      </c>
      <c r="F24" s="72">
        <v>813856.91</v>
      </c>
    </row>
    <row r="25" spans="1:6" ht="20" customHeight="1" x14ac:dyDescent="0.15">
      <c r="A25" s="103" t="s">
        <v>12</v>
      </c>
      <c r="B25" s="44">
        <f>SUM(B21:B24)</f>
        <v>11492</v>
      </c>
      <c r="C25" s="44">
        <f>SUM(C21:C24)</f>
        <v>1692748</v>
      </c>
      <c r="D25" s="44">
        <f>SUM(D21:D24)</f>
        <v>23877</v>
      </c>
      <c r="E25" s="43">
        <f>SUM(E21:E24)</f>
        <v>25469152.34</v>
      </c>
      <c r="F25" s="43">
        <f>SUM(F21:F24)</f>
        <v>29785109.609999999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764</v>
      </c>
      <c r="C29" s="73">
        <v>118038</v>
      </c>
      <c r="D29" s="73">
        <v>812</v>
      </c>
      <c r="E29" s="72">
        <v>936016.12</v>
      </c>
      <c r="F29" s="72">
        <v>987981.52999999991</v>
      </c>
    </row>
    <row r="30" spans="1:6" ht="20" customHeight="1" x14ac:dyDescent="0.15">
      <c r="A30" s="10" t="s">
        <v>81</v>
      </c>
      <c r="B30" s="73">
        <v>130</v>
      </c>
      <c r="C30" s="73">
        <v>8355</v>
      </c>
      <c r="D30" s="73">
        <v>0</v>
      </c>
      <c r="E30" s="72">
        <v>54600.5</v>
      </c>
      <c r="F30" s="72">
        <v>73481.8</v>
      </c>
    </row>
    <row r="31" spans="1:6" ht="20" customHeight="1" x14ac:dyDescent="0.15">
      <c r="A31" s="10" t="s">
        <v>82</v>
      </c>
      <c r="B31" s="73">
        <v>432</v>
      </c>
      <c r="C31" s="73">
        <v>59291</v>
      </c>
      <c r="D31" s="73">
        <v>93</v>
      </c>
      <c r="E31" s="72">
        <v>697497.05999999982</v>
      </c>
      <c r="F31" s="72">
        <v>738373.19</v>
      </c>
    </row>
    <row r="32" spans="1:6" ht="20" customHeight="1" x14ac:dyDescent="0.15">
      <c r="A32" s="10" t="s">
        <v>83</v>
      </c>
      <c r="B32" s="73">
        <v>3025</v>
      </c>
      <c r="C32" s="73">
        <v>504907</v>
      </c>
      <c r="D32" s="73">
        <v>11207</v>
      </c>
      <c r="E32" s="72">
        <v>8008486.4000000004</v>
      </c>
      <c r="F32" s="72">
        <v>11387814.740000002</v>
      </c>
    </row>
    <row r="33" spans="1:6" ht="20" customHeight="1" x14ac:dyDescent="0.15">
      <c r="A33" s="10" t="s">
        <v>84</v>
      </c>
      <c r="B33" s="73">
        <v>91</v>
      </c>
      <c r="C33" s="73">
        <v>10297</v>
      </c>
      <c r="D33" s="73">
        <v>135</v>
      </c>
      <c r="E33" s="72">
        <v>99346</v>
      </c>
      <c r="F33" s="72">
        <v>106125.08</v>
      </c>
    </row>
    <row r="34" spans="1:6" ht="20" customHeight="1" x14ac:dyDescent="0.15">
      <c r="A34" s="10" t="s">
        <v>85</v>
      </c>
      <c r="B34" s="73">
        <v>2288</v>
      </c>
      <c r="C34" s="73">
        <v>328080</v>
      </c>
      <c r="D34" s="73">
        <v>7283</v>
      </c>
      <c r="E34" s="72">
        <v>3492135.78</v>
      </c>
      <c r="F34" s="72">
        <v>4100959.5399999991</v>
      </c>
    </row>
    <row r="35" spans="1:6" ht="20" customHeight="1" x14ac:dyDescent="0.15">
      <c r="A35" s="103" t="s">
        <v>12</v>
      </c>
      <c r="B35" s="44">
        <f>SUM(B29:B34)</f>
        <v>6730</v>
      </c>
      <c r="C35" s="44">
        <f>SUM(C29:C34)</f>
        <v>1028968</v>
      </c>
      <c r="D35" s="44">
        <f>SUM(D29:D34)</f>
        <v>19530</v>
      </c>
      <c r="E35" s="43">
        <f>SUM(E29:E34)</f>
        <v>13288081.859999999</v>
      </c>
      <c r="F35" s="43">
        <f>SUM(F29:F34)</f>
        <v>17394735.880000003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1370</v>
      </c>
      <c r="C39" s="73">
        <v>134977</v>
      </c>
      <c r="D39" s="73">
        <v>190871</v>
      </c>
      <c r="E39" s="72">
        <v>1598874.2199999997</v>
      </c>
      <c r="F39" s="72">
        <v>2385395.8199999998</v>
      </c>
    </row>
    <row r="40" spans="1:6" ht="20" customHeight="1" x14ac:dyDescent="0.15">
      <c r="A40" s="10" t="s">
        <v>88</v>
      </c>
      <c r="B40" s="73">
        <v>3864</v>
      </c>
      <c r="C40" s="73">
        <v>622622</v>
      </c>
      <c r="D40" s="73">
        <v>102372</v>
      </c>
      <c r="E40" s="72">
        <v>5379241.4700000016</v>
      </c>
      <c r="F40" s="72">
        <v>5800173.4900000012</v>
      </c>
    </row>
    <row r="41" spans="1:6" ht="20" customHeight="1" x14ac:dyDescent="0.15">
      <c r="A41" s="103" t="s">
        <v>12</v>
      </c>
      <c r="B41" s="44">
        <f>SUM(B39:B40)</f>
        <v>5234</v>
      </c>
      <c r="C41" s="44">
        <f>SUM(C39:C40)</f>
        <v>757599</v>
      </c>
      <c r="D41" s="44">
        <f>SUM(D39:D40)</f>
        <v>293243</v>
      </c>
      <c r="E41" s="43">
        <f>SUM(E39:E40)</f>
        <v>6978115.6900000013</v>
      </c>
      <c r="F41" s="43">
        <f>SUM(F39:F40)</f>
        <v>8185569.3100000005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46527</v>
      </c>
      <c r="C43" s="99">
        <f>C9+C17+C25+C35+C41</f>
        <v>6902735</v>
      </c>
      <c r="D43" s="99">
        <f>D9+D17+D25+D35+D41</f>
        <v>431640</v>
      </c>
      <c r="E43" s="100">
        <f>E9+E17+E25+E35+E41</f>
        <v>94649993.700000003</v>
      </c>
      <c r="F43" s="100">
        <f>F9+F17+F25+F35+F41</f>
        <v>114198852.28000003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3" t="s">
        <v>345</v>
      </c>
      <c r="B1" s="453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747</v>
      </c>
      <c r="C5" s="73">
        <v>149545</v>
      </c>
      <c r="D5" s="73">
        <v>1340</v>
      </c>
      <c r="E5" s="72">
        <v>1592790.75</v>
      </c>
      <c r="F5" s="72">
        <v>1720666.6399999997</v>
      </c>
    </row>
    <row r="6" spans="1:6" ht="20" customHeight="1" x14ac:dyDescent="0.15">
      <c r="A6" s="10" t="s">
        <v>66</v>
      </c>
      <c r="B6" s="73">
        <v>4447</v>
      </c>
      <c r="C6" s="73">
        <v>799076</v>
      </c>
      <c r="D6" s="73">
        <v>10429</v>
      </c>
      <c r="E6" s="72">
        <v>10613066.979999999</v>
      </c>
      <c r="F6" s="72">
        <v>11850285.149999999</v>
      </c>
    </row>
    <row r="7" spans="1:6" ht="20" customHeight="1" x14ac:dyDescent="0.15">
      <c r="A7" s="10" t="s">
        <v>67</v>
      </c>
      <c r="B7" s="73">
        <v>2142</v>
      </c>
      <c r="C7" s="73">
        <v>322221</v>
      </c>
      <c r="D7" s="73">
        <v>3342</v>
      </c>
      <c r="E7" s="72">
        <v>3302304.0199999991</v>
      </c>
      <c r="F7" s="72">
        <v>3745288.5</v>
      </c>
    </row>
    <row r="8" spans="1:6" ht="20" customHeight="1" x14ac:dyDescent="0.15">
      <c r="A8" s="10" t="s">
        <v>68</v>
      </c>
      <c r="B8" s="73">
        <v>28</v>
      </c>
      <c r="C8" s="73">
        <v>6378</v>
      </c>
      <c r="D8" s="73">
        <v>0</v>
      </c>
      <c r="E8" s="72">
        <v>71821</v>
      </c>
      <c r="F8" s="72">
        <v>77616.900000000009</v>
      </c>
    </row>
    <row r="9" spans="1:6" ht="20" customHeight="1" x14ac:dyDescent="0.15">
      <c r="A9" s="103" t="s">
        <v>12</v>
      </c>
      <c r="B9" s="44">
        <f>SUM(B5:B8)</f>
        <v>7364</v>
      </c>
      <c r="C9" s="44">
        <f>SUM(C5:C8)</f>
        <v>1277220</v>
      </c>
      <c r="D9" s="44">
        <f>SUM(D5:D8)</f>
        <v>15111</v>
      </c>
      <c r="E9" s="43">
        <f>SUM(E5:E8)</f>
        <v>15579982.749999998</v>
      </c>
      <c r="F9" s="43">
        <f>SUM(F5:F8)</f>
        <v>17393857.189999998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3044</v>
      </c>
      <c r="C13" s="73">
        <v>512967</v>
      </c>
      <c r="D13" s="73">
        <v>4880</v>
      </c>
      <c r="E13" s="72">
        <v>4396988.75</v>
      </c>
      <c r="F13" s="72">
        <v>4688197.6800000006</v>
      </c>
    </row>
    <row r="14" spans="1:6" ht="20" customHeight="1" x14ac:dyDescent="0.15">
      <c r="A14" s="10" t="s">
        <v>71</v>
      </c>
      <c r="B14" s="73">
        <v>1087</v>
      </c>
      <c r="C14" s="73">
        <v>155231</v>
      </c>
      <c r="D14" s="73">
        <v>2913</v>
      </c>
      <c r="E14" s="72">
        <v>1296972.6599999999</v>
      </c>
      <c r="F14" s="72">
        <v>1348943.19</v>
      </c>
    </row>
    <row r="15" spans="1:6" ht="20" customHeight="1" x14ac:dyDescent="0.15">
      <c r="A15" s="10" t="s">
        <v>72</v>
      </c>
      <c r="B15" s="73">
        <v>1031</v>
      </c>
      <c r="C15" s="73">
        <v>121130</v>
      </c>
      <c r="D15" s="73">
        <v>1050</v>
      </c>
      <c r="E15" s="72">
        <v>1023759.97</v>
      </c>
      <c r="F15" s="72">
        <v>1172008.95</v>
      </c>
    </row>
    <row r="16" spans="1:6" ht="20" customHeight="1" x14ac:dyDescent="0.15">
      <c r="A16" s="10" t="s">
        <v>73</v>
      </c>
      <c r="B16" s="73">
        <v>2274</v>
      </c>
      <c r="C16" s="73">
        <v>370204</v>
      </c>
      <c r="D16" s="73">
        <v>1065</v>
      </c>
      <c r="E16" s="72">
        <v>3112467.4499999997</v>
      </c>
      <c r="F16" s="72">
        <v>3225604.1199999996</v>
      </c>
    </row>
    <row r="17" spans="1:6" ht="20" customHeight="1" x14ac:dyDescent="0.15">
      <c r="A17" s="103" t="s">
        <v>12</v>
      </c>
      <c r="B17" s="44">
        <f>SUM(B13:B16)</f>
        <v>7436</v>
      </c>
      <c r="C17" s="44">
        <f>SUM(C13:C16)</f>
        <v>1159532</v>
      </c>
      <c r="D17" s="44">
        <f>SUM(D13:D16)</f>
        <v>9908</v>
      </c>
      <c r="E17" s="43">
        <f>SUM(E13:E16)</f>
        <v>9830188.8300000001</v>
      </c>
      <c r="F17" s="43">
        <f>SUM(F13:F16)</f>
        <v>10434753.940000001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4105</v>
      </c>
      <c r="C21" s="73">
        <v>628641</v>
      </c>
      <c r="D21" s="73">
        <v>2416</v>
      </c>
      <c r="E21" s="72">
        <v>9008180.8099999987</v>
      </c>
      <c r="F21" s="72">
        <v>9951555.6300000008</v>
      </c>
    </row>
    <row r="22" spans="1:6" ht="20" customHeight="1" x14ac:dyDescent="0.15">
      <c r="A22" s="10" t="s">
        <v>76</v>
      </c>
      <c r="B22" s="73">
        <v>880</v>
      </c>
      <c r="C22" s="73">
        <v>148593</v>
      </c>
      <c r="D22" s="73">
        <v>1556</v>
      </c>
      <c r="E22" s="72">
        <v>1404035.45</v>
      </c>
      <c r="F22" s="72">
        <v>1493589.96</v>
      </c>
    </row>
    <row r="23" spans="1:6" ht="20" customHeight="1" x14ac:dyDescent="0.15">
      <c r="A23" s="10" t="s">
        <v>77</v>
      </c>
      <c r="B23" s="73">
        <v>2565</v>
      </c>
      <c r="C23" s="73">
        <v>346545</v>
      </c>
      <c r="D23" s="73">
        <v>5798</v>
      </c>
      <c r="E23" s="72">
        <v>3104860.8900000006</v>
      </c>
      <c r="F23" s="72">
        <v>3292743.7399999998</v>
      </c>
    </row>
    <row r="24" spans="1:6" ht="20" customHeight="1" x14ac:dyDescent="0.15">
      <c r="A24" s="10" t="s">
        <v>78</v>
      </c>
      <c r="B24" s="73">
        <v>470</v>
      </c>
      <c r="C24" s="73">
        <v>63238</v>
      </c>
      <c r="D24" s="73">
        <v>1950</v>
      </c>
      <c r="E24" s="72">
        <v>502106.22</v>
      </c>
      <c r="F24" s="72">
        <v>545028.52</v>
      </c>
    </row>
    <row r="25" spans="1:6" ht="20" customHeight="1" x14ac:dyDescent="0.15">
      <c r="A25" s="103" t="s">
        <v>12</v>
      </c>
      <c r="B25" s="44">
        <f>SUM(B21:B24)</f>
        <v>8020</v>
      </c>
      <c r="C25" s="44">
        <f>SUM(C21:C24)</f>
        <v>1187017</v>
      </c>
      <c r="D25" s="44">
        <f>SUM(D21:D24)</f>
        <v>11720</v>
      </c>
      <c r="E25" s="43">
        <f>SUM(E21:E24)</f>
        <v>14019183.369999999</v>
      </c>
      <c r="F25" s="43">
        <f>SUM(F21:F24)</f>
        <v>15282917.85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447</v>
      </c>
      <c r="C29" s="73">
        <v>75680</v>
      </c>
      <c r="D29" s="73">
        <v>650</v>
      </c>
      <c r="E29" s="72">
        <v>606620.72</v>
      </c>
      <c r="F29" s="72">
        <v>641070.73</v>
      </c>
    </row>
    <row r="30" spans="1:6" ht="20" customHeight="1" x14ac:dyDescent="0.15">
      <c r="A30" s="10" t="s">
        <v>81</v>
      </c>
      <c r="B30" s="73">
        <v>94</v>
      </c>
      <c r="C30" s="73">
        <v>6746</v>
      </c>
      <c r="D30" s="73">
        <v>0</v>
      </c>
      <c r="E30" s="72">
        <v>45504</v>
      </c>
      <c r="F30" s="72">
        <v>56566</v>
      </c>
    </row>
    <row r="31" spans="1:6" ht="20" customHeight="1" x14ac:dyDescent="0.15">
      <c r="A31" s="10" t="s">
        <v>82</v>
      </c>
      <c r="B31" s="73">
        <v>363</v>
      </c>
      <c r="C31" s="73">
        <v>47094</v>
      </c>
      <c r="D31" s="73">
        <v>93</v>
      </c>
      <c r="E31" s="72">
        <v>491339.54000000004</v>
      </c>
      <c r="F31" s="72">
        <v>510868.31</v>
      </c>
    </row>
    <row r="32" spans="1:6" ht="20" customHeight="1" x14ac:dyDescent="0.15">
      <c r="A32" s="10" t="s">
        <v>83</v>
      </c>
      <c r="B32" s="73">
        <v>2210</v>
      </c>
      <c r="C32" s="73">
        <v>347683</v>
      </c>
      <c r="D32" s="73">
        <v>6214</v>
      </c>
      <c r="E32" s="72">
        <v>3937742.1599999997</v>
      </c>
      <c r="F32" s="72">
        <v>7207998.2599999998</v>
      </c>
    </row>
    <row r="33" spans="1:6" ht="20" customHeight="1" x14ac:dyDescent="0.15">
      <c r="A33" s="10" t="s">
        <v>84</v>
      </c>
      <c r="B33" s="73">
        <v>40</v>
      </c>
      <c r="C33" s="73">
        <v>3480</v>
      </c>
      <c r="D33" s="73">
        <v>90</v>
      </c>
      <c r="E33" s="72">
        <v>25719</v>
      </c>
      <c r="F33" s="72">
        <v>27026.489999999998</v>
      </c>
    </row>
    <row r="34" spans="1:6" ht="20" customHeight="1" x14ac:dyDescent="0.15">
      <c r="A34" s="10" t="s">
        <v>85</v>
      </c>
      <c r="B34" s="73">
        <v>1490</v>
      </c>
      <c r="C34" s="73">
        <v>247237</v>
      </c>
      <c r="D34" s="73">
        <v>2147</v>
      </c>
      <c r="E34" s="72">
        <v>2563577.9400000004</v>
      </c>
      <c r="F34" s="72">
        <v>2720234.7</v>
      </c>
    </row>
    <row r="35" spans="1:6" ht="20" customHeight="1" x14ac:dyDescent="0.15">
      <c r="A35" s="103" t="s">
        <v>12</v>
      </c>
      <c r="B35" s="44">
        <f>SUM(B29:B34)</f>
        <v>4644</v>
      </c>
      <c r="C35" s="44">
        <f>SUM(C29:C34)</f>
        <v>727920</v>
      </c>
      <c r="D35" s="44">
        <f>SUM(D29:D34)</f>
        <v>9194</v>
      </c>
      <c r="E35" s="43">
        <f>SUM(E29:E34)</f>
        <v>7670503.3600000003</v>
      </c>
      <c r="F35" s="43">
        <f>SUM(F29:F34)</f>
        <v>11163764.490000002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773</v>
      </c>
      <c r="C39" s="73">
        <v>88717</v>
      </c>
      <c r="D39" s="73">
        <v>50</v>
      </c>
      <c r="E39" s="72">
        <v>540793.56000000006</v>
      </c>
      <c r="F39" s="72">
        <v>555084.34</v>
      </c>
    </row>
    <row r="40" spans="1:6" ht="20" customHeight="1" x14ac:dyDescent="0.15">
      <c r="A40" s="10" t="s">
        <v>88</v>
      </c>
      <c r="B40" s="73">
        <v>2120</v>
      </c>
      <c r="C40" s="73">
        <v>364169</v>
      </c>
      <c r="D40" s="73">
        <v>9696</v>
      </c>
      <c r="E40" s="72">
        <v>2866139.24</v>
      </c>
      <c r="F40" s="72">
        <v>3039792.5599999996</v>
      </c>
    </row>
    <row r="41" spans="1:6" ht="20" customHeight="1" x14ac:dyDescent="0.15">
      <c r="A41" s="103" t="s">
        <v>12</v>
      </c>
      <c r="B41" s="44">
        <f>SUM(B39:B40)</f>
        <v>2893</v>
      </c>
      <c r="C41" s="44">
        <f>SUM(C39:C40)</f>
        <v>452886</v>
      </c>
      <c r="D41" s="44">
        <f>SUM(D39:D40)</f>
        <v>9746</v>
      </c>
      <c r="E41" s="43">
        <f>SUM(E39:E40)</f>
        <v>3406932.8000000003</v>
      </c>
      <c r="F41" s="43">
        <f>SUM(F39:F40)</f>
        <v>3594876.8999999994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30357</v>
      </c>
      <c r="C43" s="99">
        <f>C9+C17+C25+C35+C41</f>
        <v>4804575</v>
      </c>
      <c r="D43" s="99">
        <f>D9+D17+D25+D35+D41</f>
        <v>55679</v>
      </c>
      <c r="E43" s="100">
        <f>E9+E17+E25+E35+E41</f>
        <v>50506791.109999992</v>
      </c>
      <c r="F43" s="100">
        <f>F9+F17+F25+F35+F41</f>
        <v>57870170.369999997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3" t="s">
        <v>346</v>
      </c>
      <c r="B1" s="453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45</v>
      </c>
      <c r="C5" s="73">
        <v>22771</v>
      </c>
      <c r="D5" s="73">
        <v>0</v>
      </c>
      <c r="E5" s="72">
        <v>372145.3</v>
      </c>
      <c r="F5" s="72">
        <v>377844.3</v>
      </c>
    </row>
    <row r="6" spans="1:6" ht="20" customHeight="1" x14ac:dyDescent="0.15">
      <c r="A6" s="10" t="s">
        <v>66</v>
      </c>
      <c r="B6" s="73">
        <v>121</v>
      </c>
      <c r="C6" s="73">
        <v>86710</v>
      </c>
      <c r="D6" s="73">
        <v>0</v>
      </c>
      <c r="E6" s="72">
        <v>4248418.8</v>
      </c>
      <c r="F6" s="72">
        <v>4878474.5</v>
      </c>
    </row>
    <row r="7" spans="1:6" ht="20" customHeight="1" x14ac:dyDescent="0.15">
      <c r="A7" s="10" t="s">
        <v>67</v>
      </c>
      <c r="B7" s="73">
        <v>46</v>
      </c>
      <c r="C7" s="73">
        <v>30965</v>
      </c>
      <c r="D7" s="73">
        <v>0</v>
      </c>
      <c r="E7" s="72">
        <v>838006.56</v>
      </c>
      <c r="F7" s="72">
        <v>840515.11</v>
      </c>
    </row>
    <row r="8" spans="1:6" ht="20" customHeight="1" x14ac:dyDescent="0.15">
      <c r="A8" s="10" t="s">
        <v>68</v>
      </c>
      <c r="B8" s="73">
        <v>2</v>
      </c>
      <c r="C8" s="73">
        <v>404</v>
      </c>
      <c r="D8" s="73">
        <v>0</v>
      </c>
      <c r="E8" s="72">
        <v>5611</v>
      </c>
      <c r="F8" s="72">
        <v>5630</v>
      </c>
    </row>
    <row r="9" spans="1:6" ht="20" customHeight="1" x14ac:dyDescent="0.15">
      <c r="A9" s="103" t="s">
        <v>12</v>
      </c>
      <c r="B9" s="44">
        <f>SUM(B5:B8)</f>
        <v>214</v>
      </c>
      <c r="C9" s="44">
        <f>SUM(C5:C8)</f>
        <v>140850</v>
      </c>
      <c r="D9" s="44">
        <f>SUM(D5:D8)</f>
        <v>0</v>
      </c>
      <c r="E9" s="43">
        <f>SUM(E5:E8)</f>
        <v>5464181.6600000001</v>
      </c>
      <c r="F9" s="43">
        <f>SUM(F5:F8)</f>
        <v>6102463.9100000001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145</v>
      </c>
      <c r="C13" s="73">
        <v>61600</v>
      </c>
      <c r="D13" s="73">
        <v>0</v>
      </c>
      <c r="E13" s="72">
        <v>1032421.4500000001</v>
      </c>
      <c r="F13" s="72">
        <v>1041342.32</v>
      </c>
    </row>
    <row r="14" spans="1:6" ht="20" customHeight="1" x14ac:dyDescent="0.15">
      <c r="A14" s="10" t="s">
        <v>71</v>
      </c>
      <c r="B14" s="73">
        <v>41</v>
      </c>
      <c r="C14" s="73">
        <v>14268</v>
      </c>
      <c r="D14" s="73">
        <v>0</v>
      </c>
      <c r="E14" s="72">
        <v>139668.70000000001</v>
      </c>
      <c r="F14" s="72">
        <v>142069.78</v>
      </c>
    </row>
    <row r="15" spans="1:6" ht="20" customHeight="1" x14ac:dyDescent="0.15">
      <c r="A15" s="10" t="s">
        <v>72</v>
      </c>
      <c r="B15" s="73">
        <v>19</v>
      </c>
      <c r="C15" s="73">
        <v>4961</v>
      </c>
      <c r="D15" s="73">
        <v>0</v>
      </c>
      <c r="E15" s="72">
        <v>35334.199999999997</v>
      </c>
      <c r="F15" s="72">
        <v>43701.8</v>
      </c>
    </row>
    <row r="16" spans="1:6" ht="20" customHeight="1" x14ac:dyDescent="0.15">
      <c r="A16" s="10" t="s">
        <v>73</v>
      </c>
      <c r="B16" s="73">
        <v>113</v>
      </c>
      <c r="C16" s="73">
        <v>39788</v>
      </c>
      <c r="D16" s="73">
        <v>0</v>
      </c>
      <c r="E16" s="72">
        <v>1967459.59</v>
      </c>
      <c r="F16" s="72">
        <v>2046508.59</v>
      </c>
    </row>
    <row r="17" spans="1:6" ht="20" customHeight="1" x14ac:dyDescent="0.15">
      <c r="A17" s="103" t="s">
        <v>12</v>
      </c>
      <c r="B17" s="44">
        <f>SUM(B13:B16)</f>
        <v>318</v>
      </c>
      <c r="C17" s="44">
        <f>SUM(C13:C16)</f>
        <v>120617</v>
      </c>
      <c r="D17" s="44">
        <f>SUM(D13:D16)</f>
        <v>0</v>
      </c>
      <c r="E17" s="43">
        <f>SUM(E13:E16)</f>
        <v>3174883.9400000004</v>
      </c>
      <c r="F17" s="43">
        <f>SUM(F13:F16)</f>
        <v>3273622.49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49</v>
      </c>
      <c r="C21" s="73">
        <v>27865</v>
      </c>
      <c r="D21" s="73">
        <v>0</v>
      </c>
      <c r="E21" s="72">
        <v>1052034.54</v>
      </c>
      <c r="F21" s="72">
        <v>1053874.8400000001</v>
      </c>
    </row>
    <row r="22" spans="1:6" ht="20" customHeight="1" x14ac:dyDescent="0.15">
      <c r="A22" s="10" t="s">
        <v>76</v>
      </c>
      <c r="B22" s="73">
        <v>57</v>
      </c>
      <c r="C22" s="73">
        <v>15403</v>
      </c>
      <c r="D22" s="73">
        <v>0</v>
      </c>
      <c r="E22" s="72">
        <v>486485.5</v>
      </c>
      <c r="F22" s="72">
        <v>1436579.66</v>
      </c>
    </row>
    <row r="23" spans="1:6" ht="20" customHeight="1" x14ac:dyDescent="0.15">
      <c r="A23" s="10" t="s">
        <v>77</v>
      </c>
      <c r="B23" s="73">
        <v>133</v>
      </c>
      <c r="C23" s="73">
        <v>48447</v>
      </c>
      <c r="D23" s="73">
        <v>0</v>
      </c>
      <c r="E23" s="72">
        <v>1737257.9800000002</v>
      </c>
      <c r="F23" s="72">
        <v>1769660.78</v>
      </c>
    </row>
    <row r="24" spans="1:6" ht="20" customHeight="1" x14ac:dyDescent="0.15">
      <c r="A24" s="10" t="s">
        <v>78</v>
      </c>
      <c r="B24" s="73">
        <v>22</v>
      </c>
      <c r="C24" s="73">
        <v>4212</v>
      </c>
      <c r="D24" s="73">
        <v>0</v>
      </c>
      <c r="E24" s="72">
        <v>104880.4</v>
      </c>
      <c r="F24" s="72">
        <v>111402.4</v>
      </c>
    </row>
    <row r="25" spans="1:6" ht="20" customHeight="1" x14ac:dyDescent="0.15">
      <c r="A25" s="103" t="s">
        <v>12</v>
      </c>
      <c r="B25" s="44">
        <f>SUM(B21:B24)</f>
        <v>261</v>
      </c>
      <c r="C25" s="44">
        <f>SUM(C21:C24)</f>
        <v>95927</v>
      </c>
      <c r="D25" s="44">
        <f>SUM(D21:D24)</f>
        <v>0</v>
      </c>
      <c r="E25" s="43">
        <f>SUM(E21:E24)</f>
        <v>3380658.4200000004</v>
      </c>
      <c r="F25" s="43">
        <f>SUM(F21:F24)</f>
        <v>4371517.6800000006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4</v>
      </c>
      <c r="C29" s="73">
        <v>1335</v>
      </c>
      <c r="D29" s="73">
        <v>0</v>
      </c>
      <c r="E29" s="72">
        <v>3918.4</v>
      </c>
      <c r="F29" s="72">
        <v>3958.9</v>
      </c>
    </row>
    <row r="30" spans="1:6" ht="20" customHeight="1" x14ac:dyDescent="0.15">
      <c r="A30" s="10" t="s">
        <v>81</v>
      </c>
      <c r="B30" s="73">
        <v>3</v>
      </c>
      <c r="C30" s="73">
        <v>240</v>
      </c>
      <c r="D30" s="73">
        <v>0</v>
      </c>
      <c r="E30" s="72">
        <v>1595</v>
      </c>
      <c r="F30" s="72">
        <v>3184.3</v>
      </c>
    </row>
    <row r="31" spans="1:6" ht="20" customHeight="1" x14ac:dyDescent="0.15">
      <c r="A31" s="10" t="s">
        <v>82</v>
      </c>
      <c r="B31" s="73">
        <v>1</v>
      </c>
      <c r="C31" s="73">
        <v>133</v>
      </c>
      <c r="D31" s="73">
        <v>0</v>
      </c>
      <c r="E31" s="72">
        <v>1154</v>
      </c>
      <c r="F31" s="72">
        <v>1154</v>
      </c>
    </row>
    <row r="32" spans="1:6" ht="20" customHeight="1" x14ac:dyDescent="0.15">
      <c r="A32" s="10" t="s">
        <v>83</v>
      </c>
      <c r="B32" s="73">
        <v>42</v>
      </c>
      <c r="C32" s="73">
        <v>37868</v>
      </c>
      <c r="D32" s="73">
        <v>1002</v>
      </c>
      <c r="E32" s="72">
        <v>2109245</v>
      </c>
      <c r="F32" s="72">
        <v>2109266</v>
      </c>
    </row>
    <row r="33" spans="1:6" ht="20" customHeight="1" x14ac:dyDescent="0.15">
      <c r="A33" s="10" t="s">
        <v>84</v>
      </c>
      <c r="B33" s="73">
        <v>0</v>
      </c>
      <c r="C33" s="73">
        <v>0</v>
      </c>
      <c r="D33" s="73">
        <v>0</v>
      </c>
      <c r="E33" s="73">
        <v>0</v>
      </c>
      <c r="F33" s="73">
        <v>0</v>
      </c>
    </row>
    <row r="34" spans="1:6" ht="20" customHeight="1" x14ac:dyDescent="0.15">
      <c r="A34" s="10" t="s">
        <v>85</v>
      </c>
      <c r="B34" s="73">
        <v>48</v>
      </c>
      <c r="C34" s="73">
        <v>20519</v>
      </c>
      <c r="D34" s="73">
        <v>0</v>
      </c>
      <c r="E34" s="72">
        <v>312977.7</v>
      </c>
      <c r="F34" s="72">
        <v>317941.99</v>
      </c>
    </row>
    <row r="35" spans="1:6" ht="20" customHeight="1" x14ac:dyDescent="0.15">
      <c r="A35" s="103" t="s">
        <v>12</v>
      </c>
      <c r="B35" s="44">
        <f>SUM(B29:B34)</f>
        <v>98</v>
      </c>
      <c r="C35" s="44">
        <f>SUM(C29:C34)</f>
        <v>60095</v>
      </c>
      <c r="D35" s="44">
        <f>SUM(D29:D34)</f>
        <v>1002</v>
      </c>
      <c r="E35" s="43">
        <f>SUM(E29:E34)</f>
        <v>2428890.1</v>
      </c>
      <c r="F35" s="43">
        <f>SUM(F29:F34)</f>
        <v>2435505.1900000004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122">
        <v>28</v>
      </c>
      <c r="C39" s="122">
        <v>15543</v>
      </c>
      <c r="D39" s="122">
        <v>0</v>
      </c>
      <c r="E39" s="123">
        <v>883569</v>
      </c>
      <c r="F39" s="123">
        <v>888572.5</v>
      </c>
    </row>
    <row r="40" spans="1:6" ht="20" customHeight="1" x14ac:dyDescent="0.15">
      <c r="A40" s="10" t="s">
        <v>88</v>
      </c>
      <c r="B40" s="122">
        <v>88</v>
      </c>
      <c r="C40" s="122">
        <v>32516</v>
      </c>
      <c r="D40" s="122">
        <v>0</v>
      </c>
      <c r="E40" s="123">
        <v>1135144.8999999999</v>
      </c>
      <c r="F40" s="123">
        <v>1150781.2</v>
      </c>
    </row>
    <row r="41" spans="1:6" ht="20" customHeight="1" x14ac:dyDescent="0.15">
      <c r="A41" s="103" t="s">
        <v>12</v>
      </c>
      <c r="B41" s="44">
        <f>SUM(B39:B40)</f>
        <v>116</v>
      </c>
      <c r="C41" s="44">
        <f>SUM(C39:C40)</f>
        <v>48059</v>
      </c>
      <c r="D41" s="44">
        <f>SUM(D39:D40)</f>
        <v>0</v>
      </c>
      <c r="E41" s="43">
        <f>SUM(E39:E40)</f>
        <v>2018713.9</v>
      </c>
      <c r="F41" s="43">
        <f>SUM(F39:F40)</f>
        <v>2039353.7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1007</v>
      </c>
      <c r="C43" s="99">
        <f>C9+C17+C25+C35+C41</f>
        <v>465548</v>
      </c>
      <c r="D43" s="99">
        <f>D9+D17+D25+D35+D41</f>
        <v>1002</v>
      </c>
      <c r="E43" s="100">
        <f>E9+E17+E25+E35+E41</f>
        <v>16467328.020000001</v>
      </c>
      <c r="F43" s="100">
        <f>F9+F17+F25+F35+F41</f>
        <v>18222462.970000003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3" t="s">
        <v>347</v>
      </c>
      <c r="B1" s="453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25</v>
      </c>
      <c r="C5" s="73">
        <v>21060</v>
      </c>
      <c r="D5" s="73">
        <v>0</v>
      </c>
      <c r="E5" s="72">
        <v>642339.91999999993</v>
      </c>
      <c r="F5" s="72">
        <v>724885.62</v>
      </c>
    </row>
    <row r="6" spans="1:6" ht="20" customHeight="1" x14ac:dyDescent="0.15">
      <c r="A6" s="10" t="s">
        <v>66</v>
      </c>
      <c r="B6" s="73">
        <v>223</v>
      </c>
      <c r="C6" s="73">
        <v>147245</v>
      </c>
      <c r="D6" s="73">
        <v>0</v>
      </c>
      <c r="E6" s="72">
        <v>4442033.09</v>
      </c>
      <c r="F6" s="72">
        <v>5089917.1099999994</v>
      </c>
    </row>
    <row r="7" spans="1:6" ht="20" customHeight="1" x14ac:dyDescent="0.15">
      <c r="A7" s="10" t="s">
        <v>67</v>
      </c>
      <c r="B7" s="73">
        <v>36</v>
      </c>
      <c r="C7" s="73">
        <v>14607</v>
      </c>
      <c r="D7" s="73">
        <v>0</v>
      </c>
      <c r="E7" s="72">
        <v>267535.59999999998</v>
      </c>
      <c r="F7" s="72">
        <v>287276.25</v>
      </c>
    </row>
    <row r="8" spans="1:6" ht="20" customHeight="1" x14ac:dyDescent="0.15">
      <c r="A8" s="10" t="s">
        <v>68</v>
      </c>
      <c r="B8" s="73">
        <v>2</v>
      </c>
      <c r="C8" s="73">
        <v>990</v>
      </c>
      <c r="D8" s="73">
        <v>0</v>
      </c>
      <c r="E8" s="72">
        <v>7768</v>
      </c>
      <c r="F8" s="72">
        <v>7768</v>
      </c>
    </row>
    <row r="9" spans="1:6" ht="20" customHeight="1" x14ac:dyDescent="0.15">
      <c r="A9" s="103" t="s">
        <v>12</v>
      </c>
      <c r="B9" s="44">
        <f>SUM(B5:B8)</f>
        <v>286</v>
      </c>
      <c r="C9" s="44">
        <f>SUM(C5:C8)</f>
        <v>183902</v>
      </c>
      <c r="D9" s="44">
        <f>SUM(D5:D8)</f>
        <v>0</v>
      </c>
      <c r="E9" s="43">
        <f>SUM(E5:E8)</f>
        <v>5359676.6099999994</v>
      </c>
      <c r="F9" s="43">
        <f>SUM(F5:F8)</f>
        <v>6109846.9799999995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72</v>
      </c>
      <c r="C13" s="73">
        <v>31442</v>
      </c>
      <c r="D13" s="73">
        <v>0</v>
      </c>
      <c r="E13" s="72">
        <v>613080.31999999995</v>
      </c>
      <c r="F13" s="72">
        <v>673001.75</v>
      </c>
    </row>
    <row r="14" spans="1:6" ht="20" customHeight="1" x14ac:dyDescent="0.15">
      <c r="A14" s="10" t="s">
        <v>71</v>
      </c>
      <c r="B14" s="73">
        <v>21</v>
      </c>
      <c r="C14" s="73">
        <v>18230</v>
      </c>
      <c r="D14" s="73">
        <v>0</v>
      </c>
      <c r="E14" s="72">
        <v>543265.5</v>
      </c>
      <c r="F14" s="72">
        <v>602744.9</v>
      </c>
    </row>
    <row r="15" spans="1:6" ht="20" customHeight="1" x14ac:dyDescent="0.15">
      <c r="A15" s="10" t="s">
        <v>72</v>
      </c>
      <c r="B15" s="73">
        <v>26</v>
      </c>
      <c r="C15" s="73">
        <v>8148</v>
      </c>
      <c r="D15" s="73">
        <v>0</v>
      </c>
      <c r="E15" s="72">
        <v>170250.9</v>
      </c>
      <c r="F15" s="72">
        <v>190883.69999999998</v>
      </c>
    </row>
    <row r="16" spans="1:6" ht="20" customHeight="1" x14ac:dyDescent="0.15">
      <c r="A16" s="10" t="s">
        <v>73</v>
      </c>
      <c r="B16" s="73">
        <v>50</v>
      </c>
      <c r="C16" s="73">
        <v>22172</v>
      </c>
      <c r="D16" s="73">
        <v>0</v>
      </c>
      <c r="E16" s="72">
        <v>367727.42</v>
      </c>
      <c r="F16" s="72">
        <v>404548.4</v>
      </c>
    </row>
    <row r="17" spans="1:6" ht="20" customHeight="1" x14ac:dyDescent="0.15">
      <c r="A17" s="103" t="s">
        <v>12</v>
      </c>
      <c r="B17" s="44">
        <f>SUM(B13:B16)</f>
        <v>169</v>
      </c>
      <c r="C17" s="44">
        <f>SUM(C13:C16)</f>
        <v>79992</v>
      </c>
      <c r="D17" s="44">
        <f>SUM(D13:D16)</f>
        <v>0</v>
      </c>
      <c r="E17" s="43">
        <f>SUM(E13:E16)</f>
        <v>1694324.1399999997</v>
      </c>
      <c r="F17" s="43">
        <f>SUM(F13:F16)</f>
        <v>1871178.75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120</v>
      </c>
      <c r="C21" s="73">
        <v>86228</v>
      </c>
      <c r="D21" s="73">
        <v>0</v>
      </c>
      <c r="E21" s="72">
        <v>2743058.01</v>
      </c>
      <c r="F21" s="72">
        <v>3116643.49</v>
      </c>
    </row>
    <row r="22" spans="1:6" ht="20" customHeight="1" x14ac:dyDescent="0.15">
      <c r="A22" s="10" t="s">
        <v>76</v>
      </c>
      <c r="B22" s="73">
        <v>23</v>
      </c>
      <c r="C22" s="73">
        <v>9044</v>
      </c>
      <c r="D22" s="73">
        <v>0</v>
      </c>
      <c r="E22" s="72">
        <v>118775</v>
      </c>
      <c r="F22" s="72">
        <v>119734.5</v>
      </c>
    </row>
    <row r="23" spans="1:6" ht="20" customHeight="1" x14ac:dyDescent="0.15">
      <c r="A23" s="10" t="s">
        <v>77</v>
      </c>
      <c r="B23" s="73">
        <v>48</v>
      </c>
      <c r="C23" s="73">
        <v>24784</v>
      </c>
      <c r="D23" s="73">
        <v>0</v>
      </c>
      <c r="E23" s="72">
        <v>672248.28</v>
      </c>
      <c r="F23" s="72">
        <v>763031.19000000006</v>
      </c>
    </row>
    <row r="24" spans="1:6" ht="20" customHeight="1" x14ac:dyDescent="0.15">
      <c r="A24" s="10" t="s">
        <v>78</v>
      </c>
      <c r="B24" s="73">
        <v>5</v>
      </c>
      <c r="C24" s="73">
        <v>1012</v>
      </c>
      <c r="D24" s="73">
        <v>0</v>
      </c>
      <c r="E24" s="72">
        <v>13898</v>
      </c>
      <c r="F24" s="72">
        <v>15458.75</v>
      </c>
    </row>
    <row r="25" spans="1:6" ht="20" customHeight="1" x14ac:dyDescent="0.15">
      <c r="A25" s="103" t="s">
        <v>12</v>
      </c>
      <c r="B25" s="44">
        <f>SUM(B21:B24)</f>
        <v>196</v>
      </c>
      <c r="C25" s="44">
        <f>SUM(C21:C24)</f>
        <v>121068</v>
      </c>
      <c r="D25" s="44">
        <f>SUM(D21:D24)</f>
        <v>0</v>
      </c>
      <c r="E25" s="43">
        <f>SUM(E21:E24)</f>
        <v>3547979.29</v>
      </c>
      <c r="F25" s="43">
        <f>SUM(F21:F24)</f>
        <v>4014867.93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20</v>
      </c>
      <c r="C29" s="73">
        <v>8100</v>
      </c>
      <c r="D29" s="73">
        <v>0</v>
      </c>
      <c r="E29" s="72">
        <v>123695.6</v>
      </c>
      <c r="F29" s="72">
        <v>136941.15</v>
      </c>
    </row>
    <row r="30" spans="1:6" ht="20" customHeight="1" x14ac:dyDescent="0.15">
      <c r="A30" s="10" t="s">
        <v>81</v>
      </c>
      <c r="B30" s="73">
        <v>1</v>
      </c>
      <c r="C30" s="73">
        <v>257</v>
      </c>
      <c r="D30" s="73">
        <v>0</v>
      </c>
      <c r="E30" s="72">
        <v>560</v>
      </c>
      <c r="F30" s="72">
        <v>560</v>
      </c>
    </row>
    <row r="31" spans="1:6" ht="20" customHeight="1" x14ac:dyDescent="0.15">
      <c r="A31" s="10" t="s">
        <v>82</v>
      </c>
      <c r="B31" s="73">
        <v>11</v>
      </c>
      <c r="C31" s="73">
        <v>5744</v>
      </c>
      <c r="D31" s="73">
        <v>0</v>
      </c>
      <c r="E31" s="72">
        <v>122299.95999999999</v>
      </c>
      <c r="F31" s="72">
        <v>140417.88</v>
      </c>
    </row>
    <row r="32" spans="1:6" ht="20" customHeight="1" x14ac:dyDescent="0.15">
      <c r="A32" s="10" t="s">
        <v>83</v>
      </c>
      <c r="B32" s="73">
        <v>121</v>
      </c>
      <c r="C32" s="73">
        <v>54693</v>
      </c>
      <c r="D32" s="73">
        <v>290</v>
      </c>
      <c r="E32" s="72">
        <v>977882.24</v>
      </c>
      <c r="F32" s="72">
        <v>1064464.3799999999</v>
      </c>
    </row>
    <row r="33" spans="1:6" ht="20" customHeight="1" x14ac:dyDescent="0.15">
      <c r="A33" s="10" t="s">
        <v>84</v>
      </c>
      <c r="B33" s="73">
        <v>10</v>
      </c>
      <c r="C33" s="73">
        <v>3839</v>
      </c>
      <c r="D33" s="73">
        <v>0</v>
      </c>
      <c r="E33" s="72">
        <v>56180</v>
      </c>
      <c r="F33" s="72">
        <v>60717.599999999999</v>
      </c>
    </row>
    <row r="34" spans="1:6" ht="20" customHeight="1" x14ac:dyDescent="0.15">
      <c r="A34" s="10" t="s">
        <v>85</v>
      </c>
      <c r="B34" s="73">
        <v>40</v>
      </c>
      <c r="C34" s="73">
        <v>11037</v>
      </c>
      <c r="D34" s="73">
        <v>0</v>
      </c>
      <c r="E34" s="72">
        <v>129459</v>
      </c>
      <c r="F34" s="72">
        <v>135690.60999999999</v>
      </c>
    </row>
    <row r="35" spans="1:6" ht="20" customHeight="1" x14ac:dyDescent="0.15">
      <c r="A35" s="103" t="s">
        <v>12</v>
      </c>
      <c r="B35" s="44">
        <f>SUM(B29:B34)</f>
        <v>203</v>
      </c>
      <c r="C35" s="44">
        <f>SUM(C29:C34)</f>
        <v>83670</v>
      </c>
      <c r="D35" s="44">
        <f>SUM(D29:D34)</f>
        <v>290</v>
      </c>
      <c r="E35" s="43">
        <f>SUM(E29:E34)</f>
        <v>1410076.8</v>
      </c>
      <c r="F35" s="43">
        <f>SUM(F29:F34)</f>
        <v>1538791.62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11</v>
      </c>
      <c r="C39" s="73">
        <v>4892</v>
      </c>
      <c r="D39" s="73">
        <v>0</v>
      </c>
      <c r="E39" s="72">
        <v>59250</v>
      </c>
      <c r="F39" s="72">
        <v>59620</v>
      </c>
    </row>
    <row r="40" spans="1:6" ht="20" customHeight="1" x14ac:dyDescent="0.15">
      <c r="A40" s="10" t="s">
        <v>88</v>
      </c>
      <c r="B40" s="73">
        <v>72</v>
      </c>
      <c r="C40" s="73">
        <v>31322</v>
      </c>
      <c r="D40" s="73">
        <v>310</v>
      </c>
      <c r="E40" s="72">
        <v>328740.88</v>
      </c>
      <c r="F40" s="72">
        <v>360813.86</v>
      </c>
    </row>
    <row r="41" spans="1:6" ht="20" customHeight="1" x14ac:dyDescent="0.15">
      <c r="A41" s="103" t="s">
        <v>12</v>
      </c>
      <c r="B41" s="44">
        <f>SUM(B39:B40)</f>
        <v>83</v>
      </c>
      <c r="C41" s="44">
        <f>SUM(C39:C40)</f>
        <v>36214</v>
      </c>
      <c r="D41" s="44">
        <f>SUM(D39:D40)</f>
        <v>310</v>
      </c>
      <c r="E41" s="43">
        <f>SUM(E39:E40)</f>
        <v>387990.88</v>
      </c>
      <c r="F41" s="43">
        <f>SUM(F39:F40)</f>
        <v>420433.86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937</v>
      </c>
      <c r="C43" s="99">
        <f>C9+C17+C25+C35+C41</f>
        <v>504846</v>
      </c>
      <c r="D43" s="99">
        <f>D9+D17+D25+D35+D41</f>
        <v>600</v>
      </c>
      <c r="E43" s="100">
        <f>E9+E17+E25+E35+E41</f>
        <v>12400047.720000001</v>
      </c>
      <c r="F43" s="100">
        <f>F9+F17+F25+F35+F41</f>
        <v>13955119.140000001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3" t="s">
        <v>348</v>
      </c>
      <c r="B1" s="453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35</v>
      </c>
      <c r="C5" s="73">
        <v>9368</v>
      </c>
      <c r="D5" s="73">
        <v>230</v>
      </c>
      <c r="E5" s="72">
        <v>428089.5</v>
      </c>
      <c r="F5" s="72">
        <v>463513.14</v>
      </c>
    </row>
    <row r="6" spans="1:6" ht="20" customHeight="1" x14ac:dyDescent="0.15">
      <c r="A6" s="10" t="s">
        <v>66</v>
      </c>
      <c r="B6" s="73">
        <v>230</v>
      </c>
      <c r="C6" s="73">
        <v>72455</v>
      </c>
      <c r="D6" s="73">
        <v>160</v>
      </c>
      <c r="E6" s="72">
        <v>2615896.0700000003</v>
      </c>
      <c r="F6" s="72">
        <v>2956076.54</v>
      </c>
    </row>
    <row r="7" spans="1:6" ht="20" customHeight="1" x14ac:dyDescent="0.15">
      <c r="A7" s="10" t="s">
        <v>67</v>
      </c>
      <c r="B7" s="73">
        <v>169</v>
      </c>
      <c r="C7" s="73">
        <v>22998</v>
      </c>
      <c r="D7" s="73">
        <v>70</v>
      </c>
      <c r="E7" s="72">
        <v>247920.37</v>
      </c>
      <c r="F7" s="72">
        <v>267301.16000000003</v>
      </c>
    </row>
    <row r="8" spans="1:6" ht="20" customHeight="1" x14ac:dyDescent="0.15">
      <c r="A8" s="10" t="s">
        <v>68</v>
      </c>
      <c r="B8" s="73">
        <v>10</v>
      </c>
      <c r="C8" s="73">
        <v>921</v>
      </c>
      <c r="D8" s="73">
        <v>0</v>
      </c>
      <c r="E8" s="72">
        <v>14000</v>
      </c>
      <c r="F8" s="72">
        <v>14770</v>
      </c>
    </row>
    <row r="9" spans="1:6" ht="20" customHeight="1" x14ac:dyDescent="0.15">
      <c r="A9" s="103" t="s">
        <v>12</v>
      </c>
      <c r="B9" s="44">
        <f>SUM(B5:B8)</f>
        <v>444</v>
      </c>
      <c r="C9" s="44">
        <f>SUM(C5:C8)</f>
        <v>105742</v>
      </c>
      <c r="D9" s="44">
        <f>SUM(D5:D8)</f>
        <v>460</v>
      </c>
      <c r="E9" s="43">
        <f>SUM(E5:E8)</f>
        <v>3305905.9400000004</v>
      </c>
      <c r="F9" s="43">
        <f>SUM(F5:F8)</f>
        <v>3701660.8400000003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274</v>
      </c>
      <c r="C13" s="73">
        <v>43119</v>
      </c>
      <c r="D13" s="73">
        <v>228</v>
      </c>
      <c r="E13" s="72">
        <v>609637.55000000005</v>
      </c>
      <c r="F13" s="72">
        <v>637219.09</v>
      </c>
    </row>
    <row r="14" spans="1:6" ht="20" customHeight="1" x14ac:dyDescent="0.15">
      <c r="A14" s="10" t="s">
        <v>71</v>
      </c>
      <c r="B14" s="73">
        <v>78</v>
      </c>
      <c r="C14" s="73">
        <v>14317</v>
      </c>
      <c r="D14" s="73">
        <v>0</v>
      </c>
      <c r="E14" s="72">
        <v>213385.60000000001</v>
      </c>
      <c r="F14" s="72">
        <v>216335.19999999998</v>
      </c>
    </row>
    <row r="15" spans="1:6" ht="20" customHeight="1" x14ac:dyDescent="0.15">
      <c r="A15" s="10" t="s">
        <v>72</v>
      </c>
      <c r="B15" s="73">
        <v>115</v>
      </c>
      <c r="C15" s="73">
        <v>12752</v>
      </c>
      <c r="D15" s="73">
        <v>0</v>
      </c>
      <c r="E15" s="72">
        <v>131849.5</v>
      </c>
      <c r="F15" s="72">
        <v>146850.94</v>
      </c>
    </row>
    <row r="16" spans="1:6" ht="20" customHeight="1" x14ac:dyDescent="0.15">
      <c r="A16" s="10" t="s">
        <v>73</v>
      </c>
      <c r="B16" s="73">
        <v>207</v>
      </c>
      <c r="C16" s="73">
        <v>37048</v>
      </c>
      <c r="D16" s="73">
        <v>0</v>
      </c>
      <c r="E16" s="72">
        <v>562871.68000000005</v>
      </c>
      <c r="F16" s="72">
        <v>598012.63</v>
      </c>
    </row>
    <row r="17" spans="1:6" ht="20" customHeight="1" x14ac:dyDescent="0.15">
      <c r="A17" s="103" t="s">
        <v>12</v>
      </c>
      <c r="B17" s="44">
        <f>SUM(B13:B16)</f>
        <v>674</v>
      </c>
      <c r="C17" s="44">
        <f>SUM(C13:C16)</f>
        <v>107236</v>
      </c>
      <c r="D17" s="44">
        <f>SUM(D13:D16)</f>
        <v>228</v>
      </c>
      <c r="E17" s="43">
        <f>SUM(E13:E16)</f>
        <v>1517744.33</v>
      </c>
      <c r="F17" s="43">
        <f>SUM(F13:F16)</f>
        <v>1598417.8599999999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267</v>
      </c>
      <c r="C21" s="73">
        <v>67491</v>
      </c>
      <c r="D21" s="73">
        <v>100</v>
      </c>
      <c r="E21" s="72">
        <v>1840254.6</v>
      </c>
      <c r="F21" s="72">
        <v>1952753.7599999998</v>
      </c>
    </row>
    <row r="22" spans="1:6" ht="20" customHeight="1" x14ac:dyDescent="0.15">
      <c r="A22" s="10" t="s">
        <v>76</v>
      </c>
      <c r="B22" s="73">
        <v>104</v>
      </c>
      <c r="C22" s="73">
        <v>11402</v>
      </c>
      <c r="D22" s="73">
        <v>0</v>
      </c>
      <c r="E22" s="72">
        <v>156701</v>
      </c>
      <c r="F22" s="72">
        <v>158351</v>
      </c>
    </row>
    <row r="23" spans="1:6" ht="20" customHeight="1" x14ac:dyDescent="0.15">
      <c r="A23" s="10" t="s">
        <v>77</v>
      </c>
      <c r="B23" s="73">
        <v>277</v>
      </c>
      <c r="C23" s="73">
        <v>32553</v>
      </c>
      <c r="D23" s="73">
        <v>709</v>
      </c>
      <c r="E23" s="72">
        <v>344373.85000000003</v>
      </c>
      <c r="F23" s="72">
        <v>371642.14999999997</v>
      </c>
    </row>
    <row r="24" spans="1:6" ht="20" customHeight="1" x14ac:dyDescent="0.15">
      <c r="A24" s="10" t="s">
        <v>78</v>
      </c>
      <c r="B24" s="73">
        <v>37</v>
      </c>
      <c r="C24" s="73">
        <v>5389</v>
      </c>
      <c r="D24" s="73">
        <v>0</v>
      </c>
      <c r="E24" s="72">
        <v>70439.5</v>
      </c>
      <c r="F24" s="72">
        <v>84923.5</v>
      </c>
    </row>
    <row r="25" spans="1:6" ht="20" customHeight="1" x14ac:dyDescent="0.15">
      <c r="A25" s="103" t="s">
        <v>12</v>
      </c>
      <c r="B25" s="44">
        <f>SUM(B21:B24)</f>
        <v>685</v>
      </c>
      <c r="C25" s="44">
        <f>SUM(C21:C24)</f>
        <v>116835</v>
      </c>
      <c r="D25" s="44">
        <f>SUM(D21:D24)</f>
        <v>809</v>
      </c>
      <c r="E25" s="43">
        <f>SUM(E21:E24)</f>
        <v>2411768.9500000002</v>
      </c>
      <c r="F25" s="43">
        <f>SUM(F21:F24)</f>
        <v>2567670.4099999997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21</v>
      </c>
      <c r="C29" s="73">
        <v>3090</v>
      </c>
      <c r="D29" s="73">
        <v>0</v>
      </c>
      <c r="E29" s="72">
        <v>40190.9</v>
      </c>
      <c r="F29" s="72">
        <v>42157.4</v>
      </c>
    </row>
    <row r="30" spans="1:6" ht="20" customHeight="1" x14ac:dyDescent="0.15">
      <c r="A30" s="10" t="s">
        <v>81</v>
      </c>
      <c r="B30" s="73">
        <v>12</v>
      </c>
      <c r="C30" s="73">
        <v>418</v>
      </c>
      <c r="D30" s="73">
        <v>0</v>
      </c>
      <c r="E30" s="72">
        <v>1402.5</v>
      </c>
      <c r="F30" s="72">
        <v>7632.5</v>
      </c>
    </row>
    <row r="31" spans="1:6" ht="20" customHeight="1" x14ac:dyDescent="0.15">
      <c r="A31" s="10" t="s">
        <v>82</v>
      </c>
      <c r="B31" s="73">
        <v>9</v>
      </c>
      <c r="C31" s="73">
        <v>3415</v>
      </c>
      <c r="D31" s="73">
        <v>0</v>
      </c>
      <c r="E31" s="72">
        <v>43723.18</v>
      </c>
      <c r="F31" s="72">
        <v>45705.5</v>
      </c>
    </row>
    <row r="32" spans="1:6" ht="20" customHeight="1" x14ac:dyDescent="0.15">
      <c r="A32" s="10" t="s">
        <v>83</v>
      </c>
      <c r="B32" s="73">
        <v>117</v>
      </c>
      <c r="C32" s="73">
        <v>26442</v>
      </c>
      <c r="D32" s="73">
        <v>31</v>
      </c>
      <c r="E32" s="72">
        <v>814753</v>
      </c>
      <c r="F32" s="72">
        <v>833255.6</v>
      </c>
    </row>
    <row r="33" spans="1:6" ht="20" customHeight="1" x14ac:dyDescent="0.15">
      <c r="A33" s="10" t="s">
        <v>84</v>
      </c>
      <c r="B33" s="73">
        <v>2</v>
      </c>
      <c r="C33" s="73">
        <v>758</v>
      </c>
      <c r="D33" s="73">
        <v>0</v>
      </c>
      <c r="E33" s="72">
        <v>6841</v>
      </c>
      <c r="F33" s="72">
        <v>7274.99</v>
      </c>
    </row>
    <row r="34" spans="1:6" ht="20" customHeight="1" x14ac:dyDescent="0.15">
      <c r="A34" s="10" t="s">
        <v>85</v>
      </c>
      <c r="B34" s="73">
        <v>114</v>
      </c>
      <c r="C34" s="73">
        <v>24934</v>
      </c>
      <c r="D34" s="73">
        <v>1500</v>
      </c>
      <c r="E34" s="72">
        <v>319469.64</v>
      </c>
      <c r="F34" s="72">
        <v>348861.41</v>
      </c>
    </row>
    <row r="35" spans="1:6" ht="20" customHeight="1" x14ac:dyDescent="0.15">
      <c r="A35" s="103" t="s">
        <v>12</v>
      </c>
      <c r="B35" s="44">
        <f>SUM(B29:B34)</f>
        <v>275</v>
      </c>
      <c r="C35" s="44">
        <f>SUM(C29:C34)</f>
        <v>59057</v>
      </c>
      <c r="D35" s="44">
        <f>SUM(D29:D34)</f>
        <v>1531</v>
      </c>
      <c r="E35" s="43">
        <f>SUM(E29:E34)</f>
        <v>1226380.22</v>
      </c>
      <c r="F35" s="43">
        <f>SUM(F29:F34)</f>
        <v>1284887.3999999999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206</v>
      </c>
      <c r="C39" s="73">
        <v>20886</v>
      </c>
      <c r="D39" s="73">
        <v>0</v>
      </c>
      <c r="E39" s="72">
        <v>89637.92</v>
      </c>
      <c r="F39" s="72">
        <v>89828.290000000008</v>
      </c>
    </row>
    <row r="40" spans="1:6" ht="20" customHeight="1" x14ac:dyDescent="0.15">
      <c r="A40" s="10" t="s">
        <v>88</v>
      </c>
      <c r="B40" s="73">
        <v>149</v>
      </c>
      <c r="C40" s="73">
        <v>31716</v>
      </c>
      <c r="D40" s="73">
        <v>4886</v>
      </c>
      <c r="E40" s="72">
        <v>315171.44999999995</v>
      </c>
      <c r="F40" s="72">
        <v>343372.4</v>
      </c>
    </row>
    <row r="41" spans="1:6" ht="20" customHeight="1" x14ac:dyDescent="0.15">
      <c r="A41" s="103" t="s">
        <v>12</v>
      </c>
      <c r="B41" s="44">
        <f>SUM(B39:B40)</f>
        <v>355</v>
      </c>
      <c r="C41" s="44">
        <f>SUM(C39:C40)</f>
        <v>52602</v>
      </c>
      <c r="D41" s="44">
        <f>SUM(D39:D40)</f>
        <v>4886</v>
      </c>
      <c r="E41" s="43">
        <f>SUM(E39:E40)</f>
        <v>404809.36999999994</v>
      </c>
      <c r="F41" s="43">
        <f>SUM(F39:F40)</f>
        <v>433200.69000000006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2433</v>
      </c>
      <c r="C43" s="99">
        <f>C9+C17+C25+C35+C41</f>
        <v>441472</v>
      </c>
      <c r="D43" s="99">
        <f>D9+D17+D25+D35+D41</f>
        <v>7914</v>
      </c>
      <c r="E43" s="100">
        <f>E9+E17+E25+E35+E41</f>
        <v>8866608.8100000005</v>
      </c>
      <c r="F43" s="100">
        <f>F9+F17+F25+F35+F41</f>
        <v>9585837.1999999993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3" t="s">
        <v>349</v>
      </c>
      <c r="B1" s="453"/>
      <c r="C1" s="450" t="s">
        <v>376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4</v>
      </c>
      <c r="C5" s="73">
        <v>705</v>
      </c>
      <c r="D5" s="73">
        <v>0</v>
      </c>
      <c r="E5" s="72">
        <v>3145</v>
      </c>
      <c r="F5" s="72">
        <v>3198.3</v>
      </c>
    </row>
    <row r="6" spans="1:6" ht="20" customHeight="1" x14ac:dyDescent="0.15">
      <c r="A6" s="10" t="s">
        <v>66</v>
      </c>
      <c r="B6" s="73">
        <v>134</v>
      </c>
      <c r="C6" s="73">
        <v>13510</v>
      </c>
      <c r="D6" s="73">
        <v>177</v>
      </c>
      <c r="E6" s="72">
        <v>91645</v>
      </c>
      <c r="F6" s="72">
        <v>93762.1</v>
      </c>
    </row>
    <row r="7" spans="1:6" ht="20" customHeight="1" x14ac:dyDescent="0.15">
      <c r="A7" s="10" t="s">
        <v>67</v>
      </c>
      <c r="B7" s="73">
        <v>21</v>
      </c>
      <c r="C7" s="73">
        <v>2481</v>
      </c>
      <c r="D7" s="73">
        <v>148</v>
      </c>
      <c r="E7" s="72">
        <v>11065</v>
      </c>
      <c r="F7" s="72">
        <v>11212</v>
      </c>
    </row>
    <row r="8" spans="1:6" ht="20" customHeight="1" x14ac:dyDescent="0.15">
      <c r="A8" s="10" t="s">
        <v>68</v>
      </c>
      <c r="B8" s="73">
        <v>0</v>
      </c>
      <c r="C8" s="73">
        <v>0</v>
      </c>
      <c r="D8" s="73">
        <v>0</v>
      </c>
      <c r="E8" s="72">
        <v>0</v>
      </c>
      <c r="F8" s="72">
        <v>0</v>
      </c>
    </row>
    <row r="9" spans="1:6" ht="20" customHeight="1" x14ac:dyDescent="0.15">
      <c r="A9" s="103" t="s">
        <v>12</v>
      </c>
      <c r="B9" s="44">
        <f>SUM(B5:B8)</f>
        <v>159</v>
      </c>
      <c r="C9" s="44">
        <f>SUM(C5:C8)</f>
        <v>16696</v>
      </c>
      <c r="D9" s="44">
        <f>SUM(D5:D8)</f>
        <v>325</v>
      </c>
      <c r="E9" s="43">
        <f>SUM(E5:E8)</f>
        <v>105855</v>
      </c>
      <c r="F9" s="43">
        <f>SUM(F5:F8)</f>
        <v>108172.40000000001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68</v>
      </c>
      <c r="C13" s="73">
        <v>5116</v>
      </c>
      <c r="D13" s="73">
        <v>0</v>
      </c>
      <c r="E13" s="72">
        <v>22061</v>
      </c>
      <c r="F13" s="72">
        <v>22110.799999999999</v>
      </c>
    </row>
    <row r="14" spans="1:6" ht="20" customHeight="1" x14ac:dyDescent="0.15">
      <c r="A14" s="10" t="s">
        <v>71</v>
      </c>
      <c r="B14" s="73">
        <v>24</v>
      </c>
      <c r="C14" s="73">
        <v>1346</v>
      </c>
      <c r="D14" s="73">
        <v>0</v>
      </c>
      <c r="E14" s="72">
        <v>5486</v>
      </c>
      <c r="F14" s="72">
        <v>5486</v>
      </c>
    </row>
    <row r="15" spans="1:6" ht="20" customHeight="1" x14ac:dyDescent="0.15">
      <c r="A15" s="10" t="s">
        <v>72</v>
      </c>
      <c r="B15" s="73">
        <v>8</v>
      </c>
      <c r="C15" s="73">
        <v>371</v>
      </c>
      <c r="D15" s="73">
        <v>0</v>
      </c>
      <c r="E15" s="72">
        <v>1713</v>
      </c>
      <c r="F15" s="72">
        <v>1713</v>
      </c>
    </row>
    <row r="16" spans="1:6" ht="20" customHeight="1" x14ac:dyDescent="0.15">
      <c r="A16" s="10" t="s">
        <v>73</v>
      </c>
      <c r="B16" s="73">
        <v>27</v>
      </c>
      <c r="C16" s="73">
        <v>1870</v>
      </c>
      <c r="D16" s="73">
        <v>0</v>
      </c>
      <c r="E16" s="72">
        <v>10268</v>
      </c>
      <c r="F16" s="72">
        <v>19188</v>
      </c>
    </row>
    <row r="17" spans="1:6" ht="20" customHeight="1" x14ac:dyDescent="0.15">
      <c r="A17" s="103" t="s">
        <v>12</v>
      </c>
      <c r="B17" s="44">
        <f>SUM(B13:B16)</f>
        <v>127</v>
      </c>
      <c r="C17" s="44">
        <f>SUM(C13:C16)</f>
        <v>8703</v>
      </c>
      <c r="D17" s="44">
        <f>SUM(D13:D16)</f>
        <v>0</v>
      </c>
      <c r="E17" s="43">
        <f>SUM(E13:E16)</f>
        <v>39528</v>
      </c>
      <c r="F17" s="43">
        <f>SUM(F13:F16)</f>
        <v>48497.8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131</v>
      </c>
      <c r="C21" s="73">
        <v>6690</v>
      </c>
      <c r="D21" s="73">
        <v>0</v>
      </c>
      <c r="E21" s="72">
        <v>50826.5</v>
      </c>
      <c r="F21" s="72">
        <v>51282.5</v>
      </c>
    </row>
    <row r="22" spans="1:6" ht="20" customHeight="1" x14ac:dyDescent="0.15">
      <c r="A22" s="10" t="s">
        <v>76</v>
      </c>
      <c r="B22" s="73">
        <v>42</v>
      </c>
      <c r="C22" s="73">
        <v>3487</v>
      </c>
      <c r="D22" s="73">
        <v>0</v>
      </c>
      <c r="E22" s="72">
        <v>15121</v>
      </c>
      <c r="F22" s="72">
        <v>15141</v>
      </c>
    </row>
    <row r="23" spans="1:6" ht="20" customHeight="1" x14ac:dyDescent="0.15">
      <c r="A23" s="10" t="s">
        <v>77</v>
      </c>
      <c r="B23" s="73">
        <v>32</v>
      </c>
      <c r="C23" s="73">
        <v>2978</v>
      </c>
      <c r="D23" s="73">
        <v>150</v>
      </c>
      <c r="E23" s="72">
        <v>15605</v>
      </c>
      <c r="F23" s="72">
        <v>15911.5</v>
      </c>
    </row>
    <row r="24" spans="1:6" ht="20" customHeight="1" x14ac:dyDescent="0.15">
      <c r="A24" s="10" t="s">
        <v>78</v>
      </c>
      <c r="B24" s="73">
        <v>13</v>
      </c>
      <c r="C24" s="73">
        <v>1926</v>
      </c>
      <c r="D24" s="73">
        <v>0</v>
      </c>
      <c r="E24" s="72">
        <v>7778.5</v>
      </c>
      <c r="F24" s="72">
        <v>7856.5</v>
      </c>
    </row>
    <row r="25" spans="1:6" ht="20" customHeight="1" x14ac:dyDescent="0.15">
      <c r="A25" s="103" t="s">
        <v>12</v>
      </c>
      <c r="B25" s="44">
        <f>SUM(B21:B24)</f>
        <v>218</v>
      </c>
      <c r="C25" s="44">
        <f>SUM(C21:C24)</f>
        <v>15081</v>
      </c>
      <c r="D25" s="44">
        <f>SUM(D21:D24)</f>
        <v>150</v>
      </c>
      <c r="E25" s="43">
        <f>SUM(E21:E24)</f>
        <v>89331</v>
      </c>
      <c r="F25" s="43">
        <f>SUM(F21:F24)</f>
        <v>90191.5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66</v>
      </c>
      <c r="C29" s="73">
        <v>5811</v>
      </c>
      <c r="D29" s="73">
        <v>0</v>
      </c>
      <c r="E29" s="72">
        <v>20525</v>
      </c>
      <c r="F29" s="72">
        <v>20554.599999999999</v>
      </c>
    </row>
    <row r="30" spans="1:6" ht="20" customHeight="1" x14ac:dyDescent="0.15">
      <c r="A30" s="10" t="s">
        <v>81</v>
      </c>
      <c r="B30" s="73">
        <v>2</v>
      </c>
      <c r="C30" s="73">
        <v>49</v>
      </c>
      <c r="D30" s="73">
        <v>0</v>
      </c>
      <c r="E30" s="72">
        <v>343</v>
      </c>
      <c r="F30" s="72">
        <v>343</v>
      </c>
    </row>
    <row r="31" spans="1:6" ht="20" customHeight="1" x14ac:dyDescent="0.15">
      <c r="A31" s="10" t="s">
        <v>82</v>
      </c>
      <c r="B31" s="73">
        <v>1</v>
      </c>
      <c r="C31" s="73">
        <v>44</v>
      </c>
      <c r="D31" s="73">
        <v>0</v>
      </c>
      <c r="E31" s="72">
        <v>82</v>
      </c>
      <c r="F31" s="72">
        <v>82</v>
      </c>
    </row>
    <row r="32" spans="1:6" ht="20" customHeight="1" x14ac:dyDescent="0.15">
      <c r="A32" s="10" t="s">
        <v>83</v>
      </c>
      <c r="B32" s="73">
        <v>21</v>
      </c>
      <c r="C32" s="73">
        <v>651</v>
      </c>
      <c r="D32" s="73">
        <v>0</v>
      </c>
      <c r="E32" s="72">
        <v>3615</v>
      </c>
      <c r="F32" s="72">
        <v>3622.5</v>
      </c>
    </row>
    <row r="33" spans="1:6" ht="20" customHeight="1" x14ac:dyDescent="0.15">
      <c r="A33" s="10" t="s">
        <v>84</v>
      </c>
      <c r="B33" s="73">
        <v>2</v>
      </c>
      <c r="C33" s="73">
        <v>318</v>
      </c>
      <c r="D33" s="73">
        <v>0</v>
      </c>
      <c r="E33" s="72">
        <v>1044</v>
      </c>
      <c r="F33" s="72">
        <v>1044</v>
      </c>
    </row>
    <row r="34" spans="1:6" ht="20" customHeight="1" x14ac:dyDescent="0.15">
      <c r="A34" s="10" t="s">
        <v>85</v>
      </c>
      <c r="B34" s="73">
        <v>100</v>
      </c>
      <c r="C34" s="73">
        <v>5672</v>
      </c>
      <c r="D34" s="73">
        <v>120</v>
      </c>
      <c r="E34" s="72">
        <v>29894.5</v>
      </c>
      <c r="F34" s="72">
        <v>31467.5</v>
      </c>
    </row>
    <row r="35" spans="1:6" ht="20" customHeight="1" x14ac:dyDescent="0.15">
      <c r="A35" s="103" t="s">
        <v>12</v>
      </c>
      <c r="B35" s="44">
        <f>SUM(B29:B34)</f>
        <v>192</v>
      </c>
      <c r="C35" s="44">
        <f>SUM(C29:C34)</f>
        <v>12545</v>
      </c>
      <c r="D35" s="44">
        <f>SUM(D29:D34)</f>
        <v>120</v>
      </c>
      <c r="E35" s="43">
        <f>SUM(E29:E34)</f>
        <v>55503.5</v>
      </c>
      <c r="F35" s="43">
        <f>SUM(F29:F34)</f>
        <v>57113.599999999999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12</v>
      </c>
      <c r="C39" s="73">
        <v>656</v>
      </c>
      <c r="D39" s="73">
        <v>20</v>
      </c>
      <c r="E39" s="72">
        <v>2451.5</v>
      </c>
      <c r="F39" s="72">
        <v>2651.5</v>
      </c>
    </row>
    <row r="40" spans="1:6" ht="20" customHeight="1" x14ac:dyDescent="0.15">
      <c r="A40" s="10" t="s">
        <v>88</v>
      </c>
      <c r="B40" s="73">
        <v>102</v>
      </c>
      <c r="C40" s="73">
        <v>4040</v>
      </c>
      <c r="D40" s="73">
        <v>1022</v>
      </c>
      <c r="E40" s="72">
        <v>25109</v>
      </c>
      <c r="F40" s="72">
        <v>30918.6</v>
      </c>
    </row>
    <row r="41" spans="1:6" ht="20" customHeight="1" x14ac:dyDescent="0.15">
      <c r="A41" s="103" t="s">
        <v>12</v>
      </c>
      <c r="B41" s="44">
        <f>SUM(B39:B40)</f>
        <v>114</v>
      </c>
      <c r="C41" s="44">
        <f>SUM(C39:C40)</f>
        <v>4696</v>
      </c>
      <c r="D41" s="44">
        <f>SUM(D39:D40)</f>
        <v>1042</v>
      </c>
      <c r="E41" s="43">
        <f>SUM(E39:E40)</f>
        <v>27560.5</v>
      </c>
      <c r="F41" s="43">
        <f>SUM(F39:F40)</f>
        <v>33570.1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810</v>
      </c>
      <c r="C43" s="99">
        <f>C9+C17+C25+C35+C41</f>
        <v>57721</v>
      </c>
      <c r="D43" s="99">
        <f>D9+D17+D25+D35+D41</f>
        <v>1637</v>
      </c>
      <c r="E43" s="100">
        <f>E9+E17+E25+E35+E41</f>
        <v>317778</v>
      </c>
      <c r="F43" s="100">
        <f>F9+F17+F25+F35+F41</f>
        <v>337545.39999999997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>
    <tabColor rgb="FFFF0000"/>
    <pageSetUpPr fitToPage="1"/>
  </sheetPr>
  <dimension ref="A1:O58"/>
  <sheetViews>
    <sheetView zoomScaleNormal="100" workbookViewId="0">
      <selection activeCell="B2" sqref="B1:F65536"/>
    </sheetView>
  </sheetViews>
  <sheetFormatPr baseColWidth="10" defaultColWidth="9.1640625" defaultRowHeight="13.5" customHeight="1" x14ac:dyDescent="0.15"/>
  <cols>
    <col min="1" max="1" width="40.33203125" style="6" bestFit="1" customWidth="1"/>
    <col min="2" max="6" width="15.6640625" style="6" customWidth="1"/>
    <col min="7" max="10" width="9.1640625" style="6"/>
    <col min="11" max="11" width="11.33203125" style="6" customWidth="1"/>
    <col min="12" max="12" width="9.1640625" style="6"/>
    <col min="13" max="15" width="14.33203125" style="6" customWidth="1"/>
    <col min="16" max="16384" width="9.1640625" style="6"/>
  </cols>
  <sheetData>
    <row r="1" spans="1:15" s="20" customFormat="1" ht="50" customHeight="1" x14ac:dyDescent="0.15">
      <c r="A1" s="111" t="s">
        <v>316</v>
      </c>
      <c r="B1" s="431" t="s">
        <v>373</v>
      </c>
      <c r="C1" s="431"/>
      <c r="D1" s="431"/>
      <c r="E1" s="431"/>
      <c r="F1" s="431"/>
    </row>
    <row r="2" spans="1:15" s="20" customFormat="1" ht="50" customHeight="1" x14ac:dyDescent="0.15">
      <c r="A2" s="23"/>
      <c r="B2" s="18"/>
      <c r="C2" s="18"/>
      <c r="D2" s="18"/>
      <c r="E2" s="18"/>
      <c r="F2" s="18"/>
    </row>
    <row r="3" spans="1:15" s="8" customFormat="1" ht="20" customHeight="1" x14ac:dyDescent="0.15">
      <c r="A3" s="112" t="s">
        <v>3</v>
      </c>
      <c r="B3" s="7"/>
      <c r="C3" s="7"/>
      <c r="D3" s="7"/>
      <c r="E3" s="7"/>
      <c r="F3" s="7"/>
    </row>
    <row r="4" spans="1:15" s="36" customFormat="1" ht="20" customHeight="1" x14ac:dyDescent="0.15">
      <c r="A4" s="102" t="s">
        <v>52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  <c r="H4" s="6"/>
      <c r="I4" s="6"/>
      <c r="J4" s="6"/>
      <c r="K4" s="6"/>
      <c r="L4" s="6"/>
      <c r="M4" s="6"/>
      <c r="N4" s="6"/>
      <c r="O4" s="6"/>
    </row>
    <row r="5" spans="1:15" ht="20" customHeight="1" x14ac:dyDescent="0.15">
      <c r="A5" s="9" t="s">
        <v>11</v>
      </c>
      <c r="B5" s="42">
        <v>996009</v>
      </c>
      <c r="C5" s="42">
        <v>30305771</v>
      </c>
      <c r="D5" s="42">
        <v>65096</v>
      </c>
      <c r="E5" s="41">
        <v>189537983.0300003</v>
      </c>
      <c r="F5" s="41">
        <v>212155149.66000032</v>
      </c>
    </row>
    <row r="6" spans="1:15" ht="20" customHeight="1" x14ac:dyDescent="0.15">
      <c r="A6" s="39" t="s">
        <v>12</v>
      </c>
      <c r="B6" s="44">
        <f>SUM(B5)</f>
        <v>996009</v>
      </c>
      <c r="C6" s="44">
        <f>SUM(C5)</f>
        <v>30305771</v>
      </c>
      <c r="D6" s="44">
        <f>SUM(D5)</f>
        <v>65096</v>
      </c>
      <c r="E6" s="43">
        <f>SUM(E5)</f>
        <v>189537983.0300003</v>
      </c>
      <c r="F6" s="43">
        <f>SUM(F5)</f>
        <v>212155149.66000032</v>
      </c>
    </row>
    <row r="7" spans="1:15" ht="20" customHeight="1" x14ac:dyDescent="0.15">
      <c r="H7" s="36"/>
      <c r="I7" s="36"/>
      <c r="J7" s="36"/>
      <c r="K7" s="36"/>
      <c r="L7" s="36"/>
      <c r="M7" s="36"/>
      <c r="N7" s="36"/>
      <c r="O7" s="36"/>
    </row>
    <row r="8" spans="1:15" ht="20" customHeight="1" x14ac:dyDescent="0.15">
      <c r="A8" s="113" t="s">
        <v>4</v>
      </c>
      <c r="B8" s="7"/>
      <c r="C8" s="7"/>
      <c r="D8" s="7"/>
      <c r="E8" s="7"/>
      <c r="F8" s="7"/>
    </row>
    <row r="9" spans="1:15" s="36" customFormat="1" ht="20" customHeight="1" x14ac:dyDescent="0.15">
      <c r="A9" s="102" t="s">
        <v>52</v>
      </c>
      <c r="B9" s="101" t="s">
        <v>10</v>
      </c>
      <c r="C9" s="101" t="s">
        <v>2</v>
      </c>
      <c r="D9" s="101" t="s">
        <v>195</v>
      </c>
      <c r="E9" s="101" t="s">
        <v>1</v>
      </c>
      <c r="F9" s="101" t="s">
        <v>0</v>
      </c>
      <c r="H9" s="6"/>
      <c r="I9" s="6"/>
      <c r="J9" s="6"/>
      <c r="K9" s="6"/>
      <c r="L9" s="6"/>
      <c r="M9" s="6"/>
      <c r="N9" s="6"/>
      <c r="O9" s="6"/>
    </row>
    <row r="10" spans="1:15" ht="20" customHeight="1" x14ac:dyDescent="0.15">
      <c r="A10" s="9" t="s">
        <v>30</v>
      </c>
      <c r="B10" s="42">
        <v>30357</v>
      </c>
      <c r="C10" s="42">
        <v>4804575</v>
      </c>
      <c r="D10" s="42">
        <v>55679</v>
      </c>
      <c r="E10" s="41">
        <v>50506791.110000007</v>
      </c>
      <c r="F10" s="41">
        <v>57870170.369999945</v>
      </c>
    </row>
    <row r="11" spans="1:15" ht="20" customHeight="1" x14ac:dyDescent="0.15">
      <c r="A11" s="9" t="s">
        <v>31</v>
      </c>
      <c r="B11" s="42">
        <v>1007</v>
      </c>
      <c r="C11" s="42">
        <v>465548</v>
      </c>
      <c r="D11" s="42">
        <v>1002</v>
      </c>
      <c r="E11" s="41">
        <v>16467328.019999998</v>
      </c>
      <c r="F11" s="41">
        <v>18222462.969999999</v>
      </c>
    </row>
    <row r="12" spans="1:15" ht="20" customHeight="1" x14ac:dyDescent="0.15">
      <c r="A12" s="9" t="s">
        <v>32</v>
      </c>
      <c r="B12" s="42">
        <v>937</v>
      </c>
      <c r="C12" s="42">
        <v>504846</v>
      </c>
      <c r="D12" s="42">
        <v>600</v>
      </c>
      <c r="E12" s="41">
        <v>12400047.719999997</v>
      </c>
      <c r="F12" s="41">
        <v>13955119.139999999</v>
      </c>
    </row>
    <row r="13" spans="1:15" ht="20" customHeight="1" x14ac:dyDescent="0.15">
      <c r="A13" s="9" t="s">
        <v>33</v>
      </c>
      <c r="B13" s="42">
        <v>2433</v>
      </c>
      <c r="C13" s="42">
        <v>441472</v>
      </c>
      <c r="D13" s="42">
        <v>7914</v>
      </c>
      <c r="E13" s="41">
        <v>8866608.8100000005</v>
      </c>
      <c r="F13" s="41">
        <v>9585837.2000000011</v>
      </c>
    </row>
    <row r="14" spans="1:15" ht="20" customHeight="1" x14ac:dyDescent="0.15">
      <c r="A14" s="9" t="s">
        <v>34</v>
      </c>
      <c r="B14" s="42">
        <v>810</v>
      </c>
      <c r="C14" s="42">
        <v>57721</v>
      </c>
      <c r="D14" s="42">
        <v>1637</v>
      </c>
      <c r="E14" s="41">
        <v>317778</v>
      </c>
      <c r="F14" s="41">
        <v>337545.4</v>
      </c>
    </row>
    <row r="15" spans="1:15" ht="20" customHeight="1" x14ac:dyDescent="0.15">
      <c r="A15" s="9" t="s">
        <v>35</v>
      </c>
      <c r="B15" s="42">
        <v>5804</v>
      </c>
      <c r="C15" s="42">
        <v>425880</v>
      </c>
      <c r="D15" s="42">
        <v>361201</v>
      </c>
      <c r="E15" s="41">
        <v>4260770.5600000005</v>
      </c>
      <c r="F15" s="41">
        <v>12326154.489999996</v>
      </c>
    </row>
    <row r="16" spans="1:15" ht="20" customHeight="1" x14ac:dyDescent="0.15">
      <c r="A16" s="9" t="s">
        <v>26</v>
      </c>
      <c r="B16" s="42">
        <v>5179</v>
      </c>
      <c r="C16" s="42">
        <v>202693</v>
      </c>
      <c r="D16" s="42">
        <v>3607</v>
      </c>
      <c r="E16" s="41">
        <v>1830669.48</v>
      </c>
      <c r="F16" s="41">
        <v>1901562.7100000002</v>
      </c>
    </row>
    <row r="17" spans="1:15" ht="20" customHeight="1" x14ac:dyDescent="0.15">
      <c r="A17" s="39" t="s">
        <v>12</v>
      </c>
      <c r="B17" s="44">
        <f>SUM(B10:B16)</f>
        <v>46527</v>
      </c>
      <c r="C17" s="44">
        <f>SUM(C10:C16)</f>
        <v>6902735</v>
      </c>
      <c r="D17" s="44">
        <f>SUM(D10:D16)</f>
        <v>431640</v>
      </c>
      <c r="E17" s="43">
        <f>SUM(E10:E16)</f>
        <v>94649993.700000003</v>
      </c>
      <c r="F17" s="43">
        <f>SUM(F10:F16)</f>
        <v>114198852.27999994</v>
      </c>
    </row>
    <row r="18" spans="1:15" ht="20" customHeight="1" x14ac:dyDescent="0.15">
      <c r="H18" s="36"/>
      <c r="I18" s="36"/>
      <c r="J18" s="36"/>
      <c r="K18" s="36"/>
      <c r="L18" s="36"/>
      <c r="M18" s="36"/>
      <c r="N18" s="36"/>
      <c r="O18" s="36"/>
    </row>
    <row r="19" spans="1:15" ht="20" customHeight="1" x14ac:dyDescent="0.15">
      <c r="A19" s="114" t="s">
        <v>5</v>
      </c>
      <c r="B19" s="7"/>
      <c r="C19" s="7"/>
      <c r="D19" s="7"/>
      <c r="E19" s="7"/>
      <c r="F19" s="7"/>
    </row>
    <row r="20" spans="1:15" s="36" customFormat="1" ht="20" customHeight="1" x14ac:dyDescent="0.15">
      <c r="A20" s="102" t="s">
        <v>52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  <c r="H20" s="6"/>
      <c r="I20" s="6"/>
      <c r="J20" s="6"/>
      <c r="K20" s="6"/>
      <c r="L20" s="6"/>
      <c r="M20" s="6"/>
      <c r="N20" s="6"/>
      <c r="O20" s="6"/>
    </row>
    <row r="21" spans="1:15" ht="20" customHeight="1" x14ac:dyDescent="0.15">
      <c r="A21" s="9" t="s">
        <v>36</v>
      </c>
      <c r="B21" s="42">
        <v>6320</v>
      </c>
      <c r="C21" s="42">
        <v>1058646</v>
      </c>
      <c r="D21" s="42">
        <v>7075</v>
      </c>
      <c r="E21" s="41">
        <v>14940090.220000001</v>
      </c>
      <c r="F21" s="41">
        <v>15477584.370000001</v>
      </c>
    </row>
    <row r="22" spans="1:15" ht="20" customHeight="1" x14ac:dyDescent="0.15">
      <c r="A22" s="9" t="s">
        <v>37</v>
      </c>
      <c r="B22" s="42">
        <v>5579</v>
      </c>
      <c r="C22" s="42">
        <v>1358696</v>
      </c>
      <c r="D22" s="42">
        <v>97988</v>
      </c>
      <c r="E22" s="41">
        <v>30738721.149999972</v>
      </c>
      <c r="F22" s="41">
        <v>36110380.890000001</v>
      </c>
    </row>
    <row r="23" spans="1:15" ht="20" customHeight="1" x14ac:dyDescent="0.15">
      <c r="A23" s="9" t="s">
        <v>27</v>
      </c>
      <c r="B23" s="42">
        <v>1894</v>
      </c>
      <c r="C23" s="42">
        <v>205635</v>
      </c>
      <c r="D23" s="42">
        <v>15643</v>
      </c>
      <c r="E23" s="41">
        <v>2509857.0600000005</v>
      </c>
      <c r="F23" s="41">
        <v>3023004.8800000004</v>
      </c>
    </row>
    <row r="24" spans="1:15" ht="20" customHeight="1" x14ac:dyDescent="0.15">
      <c r="A24" s="39" t="s">
        <v>12</v>
      </c>
      <c r="B24" s="44">
        <f>SUM(B21:B23)</f>
        <v>13793</v>
      </c>
      <c r="C24" s="44">
        <f>SUM(C21:C23)</f>
        <v>2622977</v>
      </c>
      <c r="D24" s="44">
        <f>SUM(D21:D23)</f>
        <v>120706</v>
      </c>
      <c r="E24" s="43">
        <f>SUM(E21:E23)</f>
        <v>48188668.429999977</v>
      </c>
      <c r="F24" s="43">
        <f>SUM(F21:F23)</f>
        <v>54610970.140000008</v>
      </c>
    </row>
    <row r="25" spans="1:15" ht="20" customHeight="1" x14ac:dyDescent="0.15">
      <c r="H25" s="38"/>
      <c r="I25" s="38"/>
      <c r="J25" s="38"/>
      <c r="K25" s="38"/>
      <c r="L25" s="38"/>
      <c r="M25" s="38"/>
      <c r="N25" s="38"/>
      <c r="O25" s="38"/>
    </row>
    <row r="26" spans="1:15" ht="20" customHeight="1" x14ac:dyDescent="0.15">
      <c r="A26" s="115" t="s">
        <v>6</v>
      </c>
      <c r="B26" s="7"/>
      <c r="C26" s="7"/>
      <c r="D26" s="7"/>
      <c r="E26" s="7"/>
      <c r="F26" s="7"/>
    </row>
    <row r="27" spans="1:15" s="38" customFormat="1" ht="20" customHeight="1" x14ac:dyDescent="0.15">
      <c r="A27" s="102" t="s">
        <v>52</v>
      </c>
      <c r="B27" s="101" t="s">
        <v>10</v>
      </c>
      <c r="C27" s="101" t="s">
        <v>2</v>
      </c>
      <c r="D27" s="101" t="s">
        <v>195</v>
      </c>
      <c r="E27" s="101" t="s">
        <v>1</v>
      </c>
      <c r="F27" s="101" t="s">
        <v>0</v>
      </c>
      <c r="H27" s="6"/>
      <c r="I27" s="6"/>
      <c r="J27" s="6"/>
      <c r="K27" s="6"/>
      <c r="L27" s="6"/>
      <c r="M27" s="6"/>
      <c r="N27" s="6"/>
      <c r="O27" s="6"/>
    </row>
    <row r="28" spans="1:15" ht="20" customHeight="1" x14ac:dyDescent="0.15">
      <c r="A28" s="9" t="s">
        <v>38</v>
      </c>
      <c r="B28" s="42">
        <v>26714</v>
      </c>
      <c r="C28" s="42">
        <v>5506487</v>
      </c>
      <c r="D28" s="42">
        <v>8784</v>
      </c>
      <c r="E28" s="41">
        <v>58640639.889999993</v>
      </c>
      <c r="F28" s="41">
        <v>210671087.12000006</v>
      </c>
    </row>
    <row r="29" spans="1:15" ht="20" customHeight="1" x14ac:dyDescent="0.15">
      <c r="A29" s="9" t="s">
        <v>39</v>
      </c>
      <c r="B29" s="42">
        <v>4769</v>
      </c>
      <c r="C29" s="42">
        <v>1069898</v>
      </c>
      <c r="D29" s="42">
        <v>163</v>
      </c>
      <c r="E29" s="41">
        <v>8311695.0500000017</v>
      </c>
      <c r="F29" s="41">
        <v>17667563.420000006</v>
      </c>
    </row>
    <row r="30" spans="1:15" ht="20" customHeight="1" x14ac:dyDescent="0.15">
      <c r="A30" s="9" t="s">
        <v>40</v>
      </c>
      <c r="B30" s="42">
        <v>2919</v>
      </c>
      <c r="C30" s="42">
        <v>105573</v>
      </c>
      <c r="D30" s="42">
        <v>4970</v>
      </c>
      <c r="E30" s="41">
        <v>9748192.9200000018</v>
      </c>
      <c r="F30" s="41">
        <v>26760311.160000008</v>
      </c>
    </row>
    <row r="31" spans="1:15" ht="20" customHeight="1" x14ac:dyDescent="0.15">
      <c r="A31" s="9" t="s">
        <v>41</v>
      </c>
      <c r="B31" s="42">
        <v>3707</v>
      </c>
      <c r="C31" s="42">
        <v>379245</v>
      </c>
      <c r="D31" s="42">
        <v>9127</v>
      </c>
      <c r="E31" s="41">
        <v>3941868.03</v>
      </c>
      <c r="F31" s="41">
        <v>14036264.300000003</v>
      </c>
    </row>
    <row r="32" spans="1:15" ht="20" customHeight="1" x14ac:dyDescent="0.15">
      <c r="A32" s="39" t="s">
        <v>12</v>
      </c>
      <c r="B32" s="44">
        <f>SUM(B28:B31)</f>
        <v>38109</v>
      </c>
      <c r="C32" s="44">
        <f>SUM(C28:C31)</f>
        <v>7061203</v>
      </c>
      <c r="D32" s="44">
        <f>SUM(D28:D31)</f>
        <v>23044</v>
      </c>
      <c r="E32" s="43">
        <f>SUM(E28:E31)</f>
        <v>80642395.890000001</v>
      </c>
      <c r="F32" s="43">
        <f>SUM(F28:F31)</f>
        <v>269135226.00000006</v>
      </c>
    </row>
    <row r="33" spans="1:6" ht="20" customHeight="1" x14ac:dyDescent="0.15"/>
    <row r="34" spans="1:6" ht="20" customHeight="1" x14ac:dyDescent="0.15">
      <c r="A34" s="116" t="s">
        <v>370</v>
      </c>
      <c r="B34" s="7"/>
      <c r="C34" s="7"/>
      <c r="D34" s="7"/>
      <c r="E34" s="7"/>
      <c r="F34" s="7"/>
    </row>
    <row r="35" spans="1:6" ht="20" customHeight="1" x14ac:dyDescent="0.15">
      <c r="A35" s="102" t="s">
        <v>52</v>
      </c>
      <c r="B35" s="101" t="s">
        <v>10</v>
      </c>
      <c r="C35" s="101" t="s">
        <v>2</v>
      </c>
      <c r="D35" s="101" t="s">
        <v>195</v>
      </c>
      <c r="E35" s="101" t="s">
        <v>1</v>
      </c>
      <c r="F35" s="101" t="s">
        <v>0</v>
      </c>
    </row>
    <row r="36" spans="1:6" ht="20" customHeight="1" x14ac:dyDescent="0.15">
      <c r="A36" s="9" t="s">
        <v>42</v>
      </c>
      <c r="B36" s="42">
        <v>53644</v>
      </c>
      <c r="C36" s="42">
        <v>4936676</v>
      </c>
      <c r="D36" s="42">
        <v>2988855</v>
      </c>
      <c r="E36" s="41">
        <v>52029889.949999996</v>
      </c>
      <c r="F36" s="41">
        <v>138069901.80000004</v>
      </c>
    </row>
    <row r="37" spans="1:6" ht="20" customHeight="1" x14ac:dyDescent="0.15">
      <c r="A37" s="9" t="s">
        <v>371</v>
      </c>
      <c r="B37" s="42">
        <v>135205</v>
      </c>
      <c r="C37" s="42">
        <v>200434</v>
      </c>
      <c r="D37" s="42">
        <v>8335275</v>
      </c>
      <c r="E37" s="41">
        <v>2728049.22</v>
      </c>
      <c r="F37" s="41">
        <v>135790790.74999982</v>
      </c>
    </row>
    <row r="38" spans="1:6" ht="20" customHeight="1" x14ac:dyDescent="0.15">
      <c r="A38" s="39" t="s">
        <v>12</v>
      </c>
      <c r="B38" s="44">
        <f>SUM(B36:B37)</f>
        <v>188849</v>
      </c>
      <c r="C38" s="44">
        <f>SUM(C36:C37)</f>
        <v>5137110</v>
      </c>
      <c r="D38" s="44">
        <f>SUM(D36:D37)</f>
        <v>11324130</v>
      </c>
      <c r="E38" s="43">
        <f>SUM(E36:E37)</f>
        <v>54757939.169999994</v>
      </c>
      <c r="F38" s="43">
        <f>SUM(F36:F37)</f>
        <v>273860692.54999983</v>
      </c>
    </row>
    <row r="39" spans="1:6" ht="20" customHeight="1" x14ac:dyDescent="0.15"/>
    <row r="40" spans="1:6" ht="20" customHeight="1" x14ac:dyDescent="0.15">
      <c r="A40" s="117" t="s">
        <v>7</v>
      </c>
      <c r="B40" s="7"/>
      <c r="C40" s="7"/>
      <c r="D40" s="7"/>
      <c r="E40" s="7"/>
      <c r="F40" s="7"/>
    </row>
    <row r="41" spans="1:6" ht="20" customHeight="1" x14ac:dyDescent="0.15">
      <c r="A41" s="102" t="s">
        <v>52</v>
      </c>
      <c r="B41" s="101" t="s">
        <v>10</v>
      </c>
      <c r="C41" s="101" t="s">
        <v>2</v>
      </c>
      <c r="D41" s="101" t="s">
        <v>195</v>
      </c>
      <c r="E41" s="101" t="s">
        <v>1</v>
      </c>
      <c r="F41" s="101" t="s">
        <v>0</v>
      </c>
    </row>
    <row r="42" spans="1:6" ht="20" customHeight="1" x14ac:dyDescent="0.15">
      <c r="A42" s="9" t="s">
        <v>28</v>
      </c>
      <c r="B42" s="42">
        <v>4405</v>
      </c>
      <c r="C42" s="42">
        <v>743430</v>
      </c>
      <c r="D42" s="42">
        <v>30312</v>
      </c>
      <c r="E42" s="41">
        <v>8641938.4100000001</v>
      </c>
      <c r="F42" s="41">
        <v>9840527.9500000011</v>
      </c>
    </row>
    <row r="43" spans="1:6" ht="20" customHeight="1" x14ac:dyDescent="0.15">
      <c r="A43" s="9" t="s">
        <v>43</v>
      </c>
      <c r="B43" s="42">
        <v>10839</v>
      </c>
      <c r="C43" s="42">
        <v>7720184</v>
      </c>
      <c r="D43" s="42">
        <v>33943</v>
      </c>
      <c r="E43" s="41">
        <v>100342608.92999998</v>
      </c>
      <c r="F43" s="41">
        <v>137048710.11000001</v>
      </c>
    </row>
    <row r="44" spans="1:6" ht="20" customHeight="1" x14ac:dyDescent="0.15">
      <c r="A44" s="39" t="s">
        <v>12</v>
      </c>
      <c r="B44" s="44">
        <f>SUM(B42:B43)</f>
        <v>15244</v>
      </c>
      <c r="C44" s="44">
        <f>SUM(C42:C43)</f>
        <v>8463614</v>
      </c>
      <c r="D44" s="44">
        <f>SUM(D42:D43)</f>
        <v>64255</v>
      </c>
      <c r="E44" s="43">
        <f>SUM(E42:E43)</f>
        <v>108984547.33999997</v>
      </c>
      <c r="F44" s="43">
        <f>SUM(F42:F43)</f>
        <v>146889238.06</v>
      </c>
    </row>
    <row r="45" spans="1:6" ht="20" customHeight="1" x14ac:dyDescent="0.15"/>
    <row r="46" spans="1:6" ht="20" customHeight="1" x14ac:dyDescent="0.15">
      <c r="A46" s="118" t="s">
        <v>8</v>
      </c>
      <c r="B46" s="7"/>
      <c r="C46" s="7"/>
      <c r="D46" s="7"/>
      <c r="E46" s="7"/>
      <c r="F46" s="7"/>
    </row>
    <row r="47" spans="1:6" ht="20" customHeight="1" x14ac:dyDescent="0.15">
      <c r="A47" s="102" t="s">
        <v>52</v>
      </c>
      <c r="B47" s="101" t="s">
        <v>10</v>
      </c>
      <c r="C47" s="101" t="s">
        <v>2</v>
      </c>
      <c r="D47" s="101" t="s">
        <v>195</v>
      </c>
      <c r="E47" s="101" t="s">
        <v>1</v>
      </c>
      <c r="F47" s="101" t="s">
        <v>0</v>
      </c>
    </row>
    <row r="48" spans="1:6" ht="20" customHeight="1" x14ac:dyDescent="0.15">
      <c r="A48" s="9" t="s">
        <v>253</v>
      </c>
      <c r="B48" s="42">
        <v>1189</v>
      </c>
      <c r="C48" s="42">
        <v>1827639</v>
      </c>
      <c r="D48" s="42">
        <v>10439</v>
      </c>
      <c r="E48" s="41">
        <v>12729992.629999999</v>
      </c>
      <c r="F48" s="41">
        <v>56725192.810000002</v>
      </c>
    </row>
    <row r="49" spans="1:6" ht="20" customHeight="1" x14ac:dyDescent="0.15">
      <c r="A49" s="9" t="s">
        <v>254</v>
      </c>
      <c r="B49" s="42">
        <v>29171</v>
      </c>
      <c r="C49" s="42">
        <v>4302597</v>
      </c>
      <c r="D49" s="42">
        <v>110055</v>
      </c>
      <c r="E49" s="41">
        <v>34859103.890000008</v>
      </c>
      <c r="F49" s="41">
        <v>38218627.959999979</v>
      </c>
    </row>
    <row r="50" spans="1:6" ht="20" customHeight="1" x14ac:dyDescent="0.15">
      <c r="A50" s="39" t="s">
        <v>12</v>
      </c>
      <c r="B50" s="44">
        <f>SUM(B48:B49)</f>
        <v>30360</v>
      </c>
      <c r="C50" s="44">
        <f>SUM(C48:C49)</f>
        <v>6130236</v>
      </c>
      <c r="D50" s="44">
        <f>SUM(D48:D49)</f>
        <v>120494</v>
      </c>
      <c r="E50" s="43">
        <f>SUM(E48:E49)</f>
        <v>47589096.520000011</v>
      </c>
      <c r="F50" s="43">
        <f>SUM(F48:F49)</f>
        <v>94943820.769999981</v>
      </c>
    </row>
    <row r="51" spans="1:6" ht="20" customHeight="1" x14ac:dyDescent="0.15"/>
    <row r="52" spans="1:6" ht="20" customHeight="1" x14ac:dyDescent="0.15">
      <c r="A52" s="119" t="s">
        <v>9</v>
      </c>
      <c r="B52" s="7"/>
      <c r="C52" s="7"/>
      <c r="D52" s="7"/>
      <c r="E52" s="7"/>
      <c r="F52" s="7"/>
    </row>
    <row r="53" spans="1:6" ht="20" customHeight="1" x14ac:dyDescent="0.15">
      <c r="A53" s="102" t="s">
        <v>52</v>
      </c>
      <c r="B53" s="101" t="s">
        <v>10</v>
      </c>
      <c r="C53" s="101" t="s">
        <v>2</v>
      </c>
      <c r="D53" s="101" t="s">
        <v>195</v>
      </c>
      <c r="E53" s="101" t="s">
        <v>1</v>
      </c>
      <c r="F53" s="101" t="s">
        <v>0</v>
      </c>
    </row>
    <row r="54" spans="1:6" ht="20" customHeight="1" x14ac:dyDescent="0.15">
      <c r="A54" s="9" t="s">
        <v>29</v>
      </c>
      <c r="B54" s="42">
        <v>6590</v>
      </c>
      <c r="C54" s="42">
        <v>621459</v>
      </c>
      <c r="D54" s="42">
        <v>1101002</v>
      </c>
      <c r="E54" s="41">
        <v>4363643.1399999997</v>
      </c>
      <c r="F54" s="41">
        <v>14834233.620000005</v>
      </c>
    </row>
    <row r="55" spans="1:6" ht="20" customHeight="1" x14ac:dyDescent="0.15">
      <c r="A55" s="39" t="s">
        <v>12</v>
      </c>
      <c r="B55" s="44">
        <f>SUM(B54)</f>
        <v>6590</v>
      </c>
      <c r="C55" s="44">
        <f>SUM(C54)</f>
        <v>621459</v>
      </c>
      <c r="D55" s="44">
        <f>SUM(D54)</f>
        <v>1101002</v>
      </c>
      <c r="E55" s="44">
        <f>SUM(E54)</f>
        <v>4363643.1399999997</v>
      </c>
      <c r="F55" s="44">
        <f>SUM(F54)</f>
        <v>14834233.620000005</v>
      </c>
    </row>
    <row r="56" spans="1:6" ht="20" customHeight="1" thickBot="1" x14ac:dyDescent="0.2"/>
    <row r="57" spans="1:6" ht="20" customHeight="1" thickTop="1" thickBot="1" x14ac:dyDescent="0.2">
      <c r="A57" s="40" t="s">
        <v>51</v>
      </c>
      <c r="B57" s="46">
        <f>B6+B17+B24+B32+B38+B44+B50+B55</f>
        <v>1335481</v>
      </c>
      <c r="C57" s="46">
        <f>C6+C17+C24+C32+C38+C44+C50+C55</f>
        <v>67245105</v>
      </c>
      <c r="D57" s="46">
        <f>D6+D17+D24+D32+D38+D44+D50+D55</f>
        <v>13250367</v>
      </c>
      <c r="E57" s="45">
        <f>E6+E17+E24+E32+E38+E44+E50+E55</f>
        <v>628714267.22000027</v>
      </c>
      <c r="F57" s="45">
        <f>F6+F17+F24+F32+F38+F44+F50+F55</f>
        <v>1180628183.0800004</v>
      </c>
    </row>
    <row r="58" spans="1:6" ht="13.5" customHeight="1" thickTop="1" x14ac:dyDescent="0.15"/>
  </sheetData>
  <mergeCells count="1">
    <mergeCell ref="B1:F1"/>
  </mergeCells>
  <phoneticPr fontId="6" type="noConversion"/>
  <printOptions horizontalCentered="1" verticalCentered="1"/>
  <pageMargins left="3.937007874015748E-2" right="3.937007874015748E-2" top="3.937007874015748E-2" bottom="3.937007874015748E-2" header="0.27559055118110237" footer="0.51181102362204722"/>
  <pageSetup paperSize="9" scale="83" orientation="portrait"/>
  <headerFooter alignWithMargins="0"/>
  <rowBreaks count="1" manualBreakCount="1">
    <brk id="44" max="16383" man="1"/>
  </rowBreak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3" t="s">
        <v>350</v>
      </c>
      <c r="B1" s="453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95</v>
      </c>
      <c r="C5" s="73">
        <v>442</v>
      </c>
      <c r="D5" s="73">
        <v>3336</v>
      </c>
      <c r="E5" s="72">
        <v>2314</v>
      </c>
      <c r="F5" s="72">
        <v>83267</v>
      </c>
    </row>
    <row r="6" spans="1:6" ht="20" customHeight="1" x14ac:dyDescent="0.15">
      <c r="A6" s="10" t="s">
        <v>66</v>
      </c>
      <c r="B6" s="73">
        <v>783</v>
      </c>
      <c r="C6" s="73">
        <v>19688</v>
      </c>
      <c r="D6" s="73">
        <v>13240</v>
      </c>
      <c r="E6" s="72">
        <v>250149.9</v>
      </c>
      <c r="F6" s="72">
        <v>1902911.88</v>
      </c>
    </row>
    <row r="7" spans="1:6" ht="20" customHeight="1" x14ac:dyDescent="0.15">
      <c r="A7" s="10" t="s">
        <v>67</v>
      </c>
      <c r="B7" s="73">
        <v>481</v>
      </c>
      <c r="C7" s="73">
        <v>17329</v>
      </c>
      <c r="D7" s="73">
        <v>7066</v>
      </c>
      <c r="E7" s="72">
        <v>426783.5</v>
      </c>
      <c r="F7" s="72">
        <v>761818.1</v>
      </c>
    </row>
    <row r="8" spans="1:6" ht="20" customHeight="1" x14ac:dyDescent="0.15">
      <c r="A8" s="10" t="s">
        <v>68</v>
      </c>
      <c r="B8" s="73">
        <v>5</v>
      </c>
      <c r="C8" s="73">
        <v>1390</v>
      </c>
      <c r="D8" s="73">
        <v>15</v>
      </c>
      <c r="E8" s="72">
        <v>9747</v>
      </c>
      <c r="F8" s="72">
        <v>9977.36</v>
      </c>
    </row>
    <row r="9" spans="1:6" ht="20" customHeight="1" x14ac:dyDescent="0.15">
      <c r="A9" s="103" t="s">
        <v>12</v>
      </c>
      <c r="B9" s="44">
        <f>SUM(B5:B8)</f>
        <v>1364</v>
      </c>
      <c r="C9" s="44">
        <f>SUM(C5:C8)</f>
        <v>38849</v>
      </c>
      <c r="D9" s="44">
        <f>SUM(D5:D8)</f>
        <v>23657</v>
      </c>
      <c r="E9" s="43">
        <f>SUM(E5:E8)</f>
        <v>688994.4</v>
      </c>
      <c r="F9" s="43">
        <f>SUM(F5:F8)</f>
        <v>2757974.34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1344</v>
      </c>
      <c r="C13" s="73">
        <v>40715</v>
      </c>
      <c r="D13" s="73">
        <v>18806</v>
      </c>
      <c r="E13" s="72">
        <v>343188</v>
      </c>
      <c r="F13" s="72">
        <v>1970971.33</v>
      </c>
    </row>
    <row r="14" spans="1:6" ht="20" customHeight="1" x14ac:dyDescent="0.15">
      <c r="A14" s="10" t="s">
        <v>71</v>
      </c>
      <c r="B14" s="73">
        <v>127</v>
      </c>
      <c r="C14" s="73">
        <v>2964</v>
      </c>
      <c r="D14" s="73">
        <v>1190</v>
      </c>
      <c r="E14" s="72">
        <v>27237</v>
      </c>
      <c r="F14" s="72">
        <v>100023.3</v>
      </c>
    </row>
    <row r="15" spans="1:6" ht="20" customHeight="1" x14ac:dyDescent="0.15">
      <c r="A15" s="10" t="s">
        <v>72</v>
      </c>
      <c r="B15" s="73">
        <v>117</v>
      </c>
      <c r="C15" s="73">
        <v>7179</v>
      </c>
      <c r="D15" s="73">
        <v>1208</v>
      </c>
      <c r="E15" s="72">
        <v>67589.25</v>
      </c>
      <c r="F15" s="72">
        <v>163574.88</v>
      </c>
    </row>
    <row r="16" spans="1:6" ht="20" customHeight="1" x14ac:dyDescent="0.15">
      <c r="A16" s="10" t="s">
        <v>73</v>
      </c>
      <c r="B16" s="73">
        <v>1189</v>
      </c>
      <c r="C16" s="73">
        <v>66636</v>
      </c>
      <c r="D16" s="73">
        <v>21700</v>
      </c>
      <c r="E16" s="72">
        <v>990891.36</v>
      </c>
      <c r="F16" s="72">
        <v>2432189.46</v>
      </c>
    </row>
    <row r="17" spans="1:6" ht="20" customHeight="1" x14ac:dyDescent="0.15">
      <c r="A17" s="103" t="s">
        <v>12</v>
      </c>
      <c r="B17" s="44">
        <f>SUM(B13:B16)</f>
        <v>2777</v>
      </c>
      <c r="C17" s="44">
        <f>SUM(C13:C16)</f>
        <v>117494</v>
      </c>
      <c r="D17" s="44">
        <f>SUM(D13:D16)</f>
        <v>42904</v>
      </c>
      <c r="E17" s="43">
        <f>SUM(E13:E16)</f>
        <v>1428905.6099999999</v>
      </c>
      <c r="F17" s="43">
        <f>SUM(F13:F16)</f>
        <v>4666758.9700000007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297</v>
      </c>
      <c r="C21" s="73">
        <v>40017</v>
      </c>
      <c r="D21" s="73">
        <v>2473</v>
      </c>
      <c r="E21" s="72">
        <v>1101396.5</v>
      </c>
      <c r="F21" s="72">
        <v>1338816.7</v>
      </c>
    </row>
    <row r="22" spans="1:6" ht="20" customHeight="1" x14ac:dyDescent="0.15">
      <c r="A22" s="10" t="s">
        <v>76</v>
      </c>
      <c r="B22" s="73">
        <v>54</v>
      </c>
      <c r="C22" s="73">
        <v>8119</v>
      </c>
      <c r="D22" s="73">
        <v>2322</v>
      </c>
      <c r="E22" s="72">
        <v>41927</v>
      </c>
      <c r="F22" s="72">
        <v>61229.8</v>
      </c>
    </row>
    <row r="23" spans="1:6" ht="20" customHeight="1" x14ac:dyDescent="0.15">
      <c r="A23" s="10" t="s">
        <v>77</v>
      </c>
      <c r="B23" s="73">
        <v>679</v>
      </c>
      <c r="C23" s="73">
        <v>53484</v>
      </c>
      <c r="D23" s="73">
        <v>5834</v>
      </c>
      <c r="E23" s="72">
        <v>334098.15999999997</v>
      </c>
      <c r="F23" s="72">
        <v>1486277.56</v>
      </c>
    </row>
    <row r="24" spans="1:6" ht="20" customHeight="1" x14ac:dyDescent="0.15">
      <c r="A24" s="10" t="s">
        <v>78</v>
      </c>
      <c r="B24" s="73">
        <v>21</v>
      </c>
      <c r="C24" s="73">
        <v>7266</v>
      </c>
      <c r="D24" s="73">
        <v>18</v>
      </c>
      <c r="E24" s="72">
        <v>44330.729999999996</v>
      </c>
      <c r="F24" s="72">
        <v>48605.240000000005</v>
      </c>
    </row>
    <row r="25" spans="1:6" ht="20" customHeight="1" x14ac:dyDescent="0.15">
      <c r="A25" s="103" t="s">
        <v>12</v>
      </c>
      <c r="B25" s="44">
        <f>SUM(B21:B24)</f>
        <v>1051</v>
      </c>
      <c r="C25" s="44">
        <f>SUM(C21:C24)</f>
        <v>108886</v>
      </c>
      <c r="D25" s="44">
        <f>SUM(D21:D24)</f>
        <v>10647</v>
      </c>
      <c r="E25" s="43">
        <f>SUM(E21:E24)</f>
        <v>1521752.39</v>
      </c>
      <c r="F25" s="43">
        <f>SUM(F21:F24)</f>
        <v>2934929.3000000003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20</v>
      </c>
      <c r="C29" s="73">
        <v>13826</v>
      </c>
      <c r="D29" s="73">
        <v>162</v>
      </c>
      <c r="E29" s="72">
        <v>56816.5</v>
      </c>
      <c r="F29" s="72">
        <v>59015.55</v>
      </c>
    </row>
    <row r="30" spans="1:6" ht="20" customHeight="1" x14ac:dyDescent="0.15">
      <c r="A30" s="10" t="s">
        <v>81</v>
      </c>
      <c r="B30" s="73">
        <v>1</v>
      </c>
      <c r="C30" s="73">
        <v>242</v>
      </c>
      <c r="D30" s="73">
        <v>0</v>
      </c>
      <c r="E30" s="72">
        <v>2420</v>
      </c>
      <c r="F30" s="72">
        <v>2420</v>
      </c>
    </row>
    <row r="31" spans="1:6" ht="20" customHeight="1" x14ac:dyDescent="0.15">
      <c r="A31" s="10" t="s">
        <v>82</v>
      </c>
      <c r="B31" s="73">
        <v>4</v>
      </c>
      <c r="C31" s="73">
        <v>544</v>
      </c>
      <c r="D31" s="73">
        <v>0</v>
      </c>
      <c r="E31" s="72">
        <v>4633.38</v>
      </c>
      <c r="F31" s="72">
        <v>5512.5</v>
      </c>
    </row>
    <row r="32" spans="1:6" ht="20" customHeight="1" x14ac:dyDescent="0.15">
      <c r="A32" s="10" t="s">
        <v>83</v>
      </c>
      <c r="B32" s="73">
        <v>37</v>
      </c>
      <c r="C32" s="73">
        <v>19951</v>
      </c>
      <c r="D32" s="73">
        <v>3670</v>
      </c>
      <c r="E32" s="72">
        <v>58671</v>
      </c>
      <c r="F32" s="72">
        <v>62615</v>
      </c>
    </row>
    <row r="33" spans="1:6" ht="20" customHeight="1" x14ac:dyDescent="0.15">
      <c r="A33" s="10" t="s">
        <v>84</v>
      </c>
      <c r="B33" s="73">
        <v>1</v>
      </c>
      <c r="C33" s="73">
        <v>0</v>
      </c>
      <c r="D33" s="73">
        <v>45</v>
      </c>
      <c r="E33" s="72">
        <v>0</v>
      </c>
      <c r="F33" s="72">
        <v>500</v>
      </c>
    </row>
    <row r="34" spans="1:6" ht="20" customHeight="1" x14ac:dyDescent="0.15">
      <c r="A34" s="10" t="s">
        <v>85</v>
      </c>
      <c r="B34" s="73">
        <v>68</v>
      </c>
      <c r="C34" s="73">
        <v>5918</v>
      </c>
      <c r="D34" s="73">
        <v>2857</v>
      </c>
      <c r="E34" s="72">
        <v>51631</v>
      </c>
      <c r="F34" s="72">
        <v>460944.82999999996</v>
      </c>
    </row>
    <row r="35" spans="1:6" ht="20" customHeight="1" x14ac:dyDescent="0.15">
      <c r="A35" s="103" t="s">
        <v>12</v>
      </c>
      <c r="B35" s="44">
        <f>SUM(B29:B34)</f>
        <v>131</v>
      </c>
      <c r="C35" s="44">
        <f>SUM(C29:C34)</f>
        <v>40481</v>
      </c>
      <c r="D35" s="44">
        <f>SUM(D29:D34)</f>
        <v>6734</v>
      </c>
      <c r="E35" s="43">
        <f>SUM(E29:E34)</f>
        <v>174171.88</v>
      </c>
      <c r="F35" s="43">
        <f>SUM(F29:F34)</f>
        <v>591007.88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272</v>
      </c>
      <c r="C39" s="73">
        <v>1238</v>
      </c>
      <c r="D39" s="73">
        <v>190801</v>
      </c>
      <c r="E39" s="72">
        <v>4141.78</v>
      </c>
      <c r="F39" s="72">
        <v>770601.2300000001</v>
      </c>
    </row>
    <row r="40" spans="1:6" ht="20" customHeight="1" x14ac:dyDescent="0.15">
      <c r="A40" s="10" t="s">
        <v>88</v>
      </c>
      <c r="B40" s="73">
        <v>209</v>
      </c>
      <c r="C40" s="73">
        <v>118932</v>
      </c>
      <c r="D40" s="73">
        <v>86458</v>
      </c>
      <c r="E40" s="72">
        <v>442804.5</v>
      </c>
      <c r="F40" s="72">
        <v>604882.77</v>
      </c>
    </row>
    <row r="41" spans="1:6" ht="20" customHeight="1" x14ac:dyDescent="0.15">
      <c r="A41" s="103" t="s">
        <v>12</v>
      </c>
      <c r="B41" s="44">
        <f>SUM(B39:B40)</f>
        <v>481</v>
      </c>
      <c r="C41" s="44">
        <f>SUM(C39:C40)</f>
        <v>120170</v>
      </c>
      <c r="D41" s="44">
        <f>SUM(D39:D40)</f>
        <v>277259</v>
      </c>
      <c r="E41" s="43">
        <f>SUM(E39:E40)</f>
        <v>446946.28</v>
      </c>
      <c r="F41" s="43">
        <f>SUM(F39:F40)</f>
        <v>1375484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5804</v>
      </c>
      <c r="C43" s="99">
        <f>C9+C17+C25+C35+C41</f>
        <v>425880</v>
      </c>
      <c r="D43" s="99">
        <f>D9+D17+D25+D35+D41</f>
        <v>361201</v>
      </c>
      <c r="E43" s="100">
        <f>E9+E17+E25+E35+E41</f>
        <v>4260770.5599999996</v>
      </c>
      <c r="F43" s="100">
        <f>F9+F17+F25+F35+F41</f>
        <v>12326154.490000002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3" t="s">
        <v>351</v>
      </c>
      <c r="B1" s="453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66</v>
      </c>
      <c r="C5" s="73">
        <v>2119</v>
      </c>
      <c r="D5" s="73">
        <v>578</v>
      </c>
      <c r="E5" s="72">
        <v>22691</v>
      </c>
      <c r="F5" s="72">
        <v>26879.9</v>
      </c>
    </row>
    <row r="6" spans="1:6" ht="20" customHeight="1" x14ac:dyDescent="0.15">
      <c r="A6" s="10" t="s">
        <v>66</v>
      </c>
      <c r="B6" s="73">
        <v>437</v>
      </c>
      <c r="C6" s="73">
        <v>17487</v>
      </c>
      <c r="D6" s="73">
        <v>868</v>
      </c>
      <c r="E6" s="72">
        <v>178552.7</v>
      </c>
      <c r="F6" s="72">
        <v>186694.16</v>
      </c>
    </row>
    <row r="7" spans="1:6" ht="20" customHeight="1" x14ac:dyDescent="0.15">
      <c r="A7" s="10" t="s">
        <v>67</v>
      </c>
      <c r="B7" s="73">
        <v>357</v>
      </c>
      <c r="C7" s="73">
        <v>16210</v>
      </c>
      <c r="D7" s="73">
        <v>431</v>
      </c>
      <c r="E7" s="72">
        <v>193835</v>
      </c>
      <c r="F7" s="72">
        <v>207258.9</v>
      </c>
    </row>
    <row r="8" spans="1:6" ht="20" customHeight="1" x14ac:dyDescent="0.15">
      <c r="A8" s="10" t="s">
        <v>68</v>
      </c>
      <c r="B8" s="73">
        <v>61</v>
      </c>
      <c r="C8" s="73">
        <v>1024</v>
      </c>
      <c r="D8" s="73">
        <v>0</v>
      </c>
      <c r="E8" s="72">
        <v>8414</v>
      </c>
      <c r="F8" s="72">
        <v>8414</v>
      </c>
    </row>
    <row r="9" spans="1:6" ht="20" customHeight="1" x14ac:dyDescent="0.15">
      <c r="A9" s="103" t="s">
        <v>12</v>
      </c>
      <c r="B9" s="44">
        <f>SUM(B5:B8)</f>
        <v>921</v>
      </c>
      <c r="C9" s="44">
        <f>SUM(C5:C8)</f>
        <v>36840</v>
      </c>
      <c r="D9" s="44">
        <f>SUM(D5:D8)</f>
        <v>1877</v>
      </c>
      <c r="E9" s="43">
        <f>SUM(E5:E8)</f>
        <v>403492.7</v>
      </c>
      <c r="F9" s="43">
        <f>SUM(F5:F8)</f>
        <v>429246.95999999996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442</v>
      </c>
      <c r="C13" s="73">
        <v>18266</v>
      </c>
      <c r="D13" s="73">
        <v>48</v>
      </c>
      <c r="E13" s="72">
        <v>228179.40000000002</v>
      </c>
      <c r="F13" s="72">
        <v>236852.4</v>
      </c>
    </row>
    <row r="14" spans="1:6" ht="20" customHeight="1" x14ac:dyDescent="0.15">
      <c r="A14" s="10" t="s">
        <v>71</v>
      </c>
      <c r="B14" s="73">
        <v>110</v>
      </c>
      <c r="C14" s="73">
        <v>2828</v>
      </c>
      <c r="D14" s="73">
        <v>0</v>
      </c>
      <c r="E14" s="72">
        <v>22410</v>
      </c>
      <c r="F14" s="72">
        <v>22413</v>
      </c>
    </row>
    <row r="15" spans="1:6" ht="20" customHeight="1" x14ac:dyDescent="0.15">
      <c r="A15" s="10" t="s">
        <v>72</v>
      </c>
      <c r="B15" s="73">
        <v>4</v>
      </c>
      <c r="C15" s="73">
        <v>260</v>
      </c>
      <c r="D15" s="73">
        <v>22</v>
      </c>
      <c r="E15" s="72">
        <v>1820</v>
      </c>
      <c r="F15" s="72">
        <v>1930</v>
      </c>
    </row>
    <row r="16" spans="1:6" ht="20" customHeight="1" x14ac:dyDescent="0.15">
      <c r="A16" s="10" t="s">
        <v>73</v>
      </c>
      <c r="B16" s="73">
        <v>262</v>
      </c>
      <c r="C16" s="73">
        <v>8393</v>
      </c>
      <c r="D16" s="73">
        <v>450</v>
      </c>
      <c r="E16" s="72">
        <v>68570.5</v>
      </c>
      <c r="F16" s="72">
        <v>75789.649999999994</v>
      </c>
    </row>
    <row r="17" spans="1:6" ht="20" customHeight="1" x14ac:dyDescent="0.15">
      <c r="A17" s="103" t="s">
        <v>12</v>
      </c>
      <c r="B17" s="44">
        <f>SUM(B13:B16)</f>
        <v>818</v>
      </c>
      <c r="C17" s="44">
        <f>SUM(C13:C16)</f>
        <v>29747</v>
      </c>
      <c r="D17" s="44">
        <f>SUM(D13:D16)</f>
        <v>520</v>
      </c>
      <c r="E17" s="43">
        <f>SUM(E13:E16)</f>
        <v>320979.90000000002</v>
      </c>
      <c r="F17" s="43">
        <f>SUM(F13:F16)</f>
        <v>336985.05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629</v>
      </c>
      <c r="C21" s="73">
        <v>22757</v>
      </c>
      <c r="D21" s="73">
        <v>250</v>
      </c>
      <c r="E21" s="72">
        <v>212395.5</v>
      </c>
      <c r="F21" s="72">
        <v>216699.02000000002</v>
      </c>
    </row>
    <row r="22" spans="1:6" ht="20" customHeight="1" x14ac:dyDescent="0.15">
      <c r="A22" s="10" t="s">
        <v>76</v>
      </c>
      <c r="B22" s="73">
        <v>135</v>
      </c>
      <c r="C22" s="73">
        <v>8672</v>
      </c>
      <c r="D22" s="73">
        <v>0</v>
      </c>
      <c r="E22" s="72">
        <v>161666</v>
      </c>
      <c r="F22" s="72">
        <v>177033.5</v>
      </c>
    </row>
    <row r="23" spans="1:6" ht="20" customHeight="1" x14ac:dyDescent="0.15">
      <c r="A23" s="10" t="s">
        <v>77</v>
      </c>
      <c r="B23" s="73">
        <v>292</v>
      </c>
      <c r="C23" s="73">
        <v>16375</v>
      </c>
      <c r="D23" s="73">
        <v>301</v>
      </c>
      <c r="E23" s="72">
        <v>123835.42</v>
      </c>
      <c r="F23" s="72">
        <v>128700.42</v>
      </c>
    </row>
    <row r="24" spans="1:6" ht="20" customHeight="1" x14ac:dyDescent="0.15">
      <c r="A24" s="10" t="s">
        <v>78</v>
      </c>
      <c r="B24" s="73">
        <v>5</v>
      </c>
      <c r="C24" s="73">
        <v>130</v>
      </c>
      <c r="D24" s="73">
        <v>0</v>
      </c>
      <c r="E24" s="72">
        <v>582</v>
      </c>
      <c r="F24" s="72">
        <v>582</v>
      </c>
    </row>
    <row r="25" spans="1:6" ht="20" customHeight="1" x14ac:dyDescent="0.15">
      <c r="A25" s="103" t="s">
        <v>12</v>
      </c>
      <c r="B25" s="44">
        <f>SUM(B21:B24)</f>
        <v>1061</v>
      </c>
      <c r="C25" s="44">
        <f>SUM(C21:C24)</f>
        <v>47934</v>
      </c>
      <c r="D25" s="44">
        <f>SUM(D21:D24)</f>
        <v>551</v>
      </c>
      <c r="E25" s="43">
        <f>SUM(E21:E24)</f>
        <v>498478.92</v>
      </c>
      <c r="F25" s="43">
        <f>SUM(F21:F24)</f>
        <v>523014.94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186</v>
      </c>
      <c r="C29" s="73">
        <v>10196</v>
      </c>
      <c r="D29" s="73">
        <v>0</v>
      </c>
      <c r="E29" s="72">
        <v>84249</v>
      </c>
      <c r="F29" s="72">
        <v>84283.199999999997</v>
      </c>
    </row>
    <row r="30" spans="1:6" ht="20" customHeight="1" x14ac:dyDescent="0.15">
      <c r="A30" s="10" t="s">
        <v>81</v>
      </c>
      <c r="B30" s="73">
        <v>17</v>
      </c>
      <c r="C30" s="73">
        <v>403</v>
      </c>
      <c r="D30" s="73">
        <v>0</v>
      </c>
      <c r="E30" s="72">
        <v>2776</v>
      </c>
      <c r="F30" s="72">
        <v>2776</v>
      </c>
    </row>
    <row r="31" spans="1:6" ht="20" customHeight="1" x14ac:dyDescent="0.15">
      <c r="A31" s="10" t="s">
        <v>82</v>
      </c>
      <c r="B31" s="73">
        <v>43</v>
      </c>
      <c r="C31" s="73">
        <v>2317</v>
      </c>
      <c r="D31" s="73">
        <v>0</v>
      </c>
      <c r="E31" s="72">
        <v>34265</v>
      </c>
      <c r="F31" s="72">
        <v>34633</v>
      </c>
    </row>
    <row r="32" spans="1:6" ht="20" customHeight="1" x14ac:dyDescent="0.15">
      <c r="A32" s="10" t="s">
        <v>83</v>
      </c>
      <c r="B32" s="73">
        <v>477</v>
      </c>
      <c r="C32" s="73">
        <v>17619</v>
      </c>
      <c r="D32" s="73">
        <v>0</v>
      </c>
      <c r="E32" s="72">
        <v>106578</v>
      </c>
      <c r="F32" s="72">
        <v>106593</v>
      </c>
    </row>
    <row r="33" spans="1:6" ht="20" customHeight="1" x14ac:dyDescent="0.15">
      <c r="A33" s="10" t="s">
        <v>84</v>
      </c>
      <c r="B33" s="73">
        <v>36</v>
      </c>
      <c r="C33" s="73">
        <v>1902</v>
      </c>
      <c r="D33" s="73">
        <v>0</v>
      </c>
      <c r="E33" s="72">
        <v>9562</v>
      </c>
      <c r="F33" s="72">
        <v>9562</v>
      </c>
    </row>
    <row r="34" spans="1:6" ht="20" customHeight="1" x14ac:dyDescent="0.15">
      <c r="A34" s="10" t="s">
        <v>85</v>
      </c>
      <c r="B34" s="73">
        <v>428</v>
      </c>
      <c r="C34" s="73">
        <v>12763</v>
      </c>
      <c r="D34" s="73">
        <v>659</v>
      </c>
      <c r="E34" s="72">
        <v>85126</v>
      </c>
      <c r="F34" s="72">
        <v>85818.5</v>
      </c>
    </row>
    <row r="35" spans="1:6" ht="20" customHeight="1" x14ac:dyDescent="0.15">
      <c r="A35" s="103" t="s">
        <v>12</v>
      </c>
      <c r="B35" s="44">
        <f>SUM(B29:B34)</f>
        <v>1187</v>
      </c>
      <c r="C35" s="44">
        <f>SUM(C29:C34)</f>
        <v>45200</v>
      </c>
      <c r="D35" s="44">
        <f>SUM(D29:D34)</f>
        <v>659</v>
      </c>
      <c r="E35" s="43">
        <f>SUM(E29:E34)</f>
        <v>322556</v>
      </c>
      <c r="F35" s="43">
        <f>SUM(F29:F34)</f>
        <v>323665.7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68</v>
      </c>
      <c r="C39" s="73">
        <v>3045</v>
      </c>
      <c r="D39" s="73">
        <v>0</v>
      </c>
      <c r="E39" s="72">
        <v>19030.46</v>
      </c>
      <c r="F39" s="72">
        <v>19037.960000000003</v>
      </c>
    </row>
    <row r="40" spans="1:6" ht="20" customHeight="1" x14ac:dyDescent="0.15">
      <c r="A40" s="10" t="s">
        <v>88</v>
      </c>
      <c r="B40" s="73">
        <v>1124</v>
      </c>
      <c r="C40" s="73">
        <v>39927</v>
      </c>
      <c r="D40" s="73">
        <v>0</v>
      </c>
      <c r="E40" s="72">
        <v>266131.5</v>
      </c>
      <c r="F40" s="72">
        <v>269612.09999999998</v>
      </c>
    </row>
    <row r="41" spans="1:6" ht="20" customHeight="1" x14ac:dyDescent="0.15">
      <c r="A41" s="103" t="s">
        <v>12</v>
      </c>
      <c r="B41" s="44">
        <f>SUM(B39:B40)</f>
        <v>1192</v>
      </c>
      <c r="C41" s="44">
        <f>SUM(C39:C40)</f>
        <v>42972</v>
      </c>
      <c r="D41" s="44">
        <f>SUM(D39:D40)</f>
        <v>0</v>
      </c>
      <c r="E41" s="43">
        <f>SUM(E39:E40)</f>
        <v>285161.96000000002</v>
      </c>
      <c r="F41" s="43">
        <f>SUM(F39:F40)</f>
        <v>288650.06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5179</v>
      </c>
      <c r="C43" s="99">
        <f>C9+C17+C25+C35+C41</f>
        <v>202693</v>
      </c>
      <c r="D43" s="99">
        <f>D9+D17+D25+D35+D41</f>
        <v>3607</v>
      </c>
      <c r="E43" s="100">
        <f>E9+E17+E25+E35+E41</f>
        <v>1830669.48</v>
      </c>
      <c r="F43" s="100">
        <f>F9+F17+F25+F35+F41</f>
        <v>1901562.71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4" t="s">
        <v>352</v>
      </c>
      <c r="B1" s="454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259</v>
      </c>
      <c r="C5" s="73">
        <v>56108</v>
      </c>
      <c r="D5" s="73">
        <v>2027</v>
      </c>
      <c r="E5" s="72">
        <v>1683076.34</v>
      </c>
      <c r="F5" s="72">
        <v>1752637.83</v>
      </c>
    </row>
    <row r="6" spans="1:6" ht="20" customHeight="1" x14ac:dyDescent="0.15">
      <c r="A6" s="10" t="s">
        <v>66</v>
      </c>
      <c r="B6" s="73">
        <v>1987</v>
      </c>
      <c r="C6" s="73">
        <v>527326</v>
      </c>
      <c r="D6" s="73">
        <v>21500</v>
      </c>
      <c r="E6" s="72">
        <v>12209836.159999996</v>
      </c>
      <c r="F6" s="72">
        <v>14308291.83</v>
      </c>
    </row>
    <row r="7" spans="1:6" ht="20" customHeight="1" x14ac:dyDescent="0.15">
      <c r="A7" s="10" t="s">
        <v>67</v>
      </c>
      <c r="B7" s="73">
        <v>1084</v>
      </c>
      <c r="C7" s="73">
        <v>149720</v>
      </c>
      <c r="D7" s="73">
        <v>18088</v>
      </c>
      <c r="E7" s="72">
        <v>2284327.2399999998</v>
      </c>
      <c r="F7" s="72">
        <v>2671441.06</v>
      </c>
    </row>
    <row r="8" spans="1:6" ht="20" customHeight="1" x14ac:dyDescent="0.15">
      <c r="A8" s="10" t="s">
        <v>68</v>
      </c>
      <c r="B8" s="73">
        <v>31</v>
      </c>
      <c r="C8" s="73">
        <v>2421</v>
      </c>
      <c r="D8" s="73">
        <v>160</v>
      </c>
      <c r="E8" s="72">
        <v>21707</v>
      </c>
      <c r="F8" s="72">
        <v>23854.400000000001</v>
      </c>
    </row>
    <row r="9" spans="1:6" ht="20" customHeight="1" x14ac:dyDescent="0.15">
      <c r="A9" s="103" t="s">
        <v>12</v>
      </c>
      <c r="B9" s="44">
        <f>SUM(B5:B8)</f>
        <v>3361</v>
      </c>
      <c r="C9" s="44">
        <f>SUM(C5:C8)</f>
        <v>735575</v>
      </c>
      <c r="D9" s="44">
        <f>SUM(D5:D8)</f>
        <v>41775</v>
      </c>
      <c r="E9" s="43">
        <f>SUM(E5:E8)</f>
        <v>16198946.739999996</v>
      </c>
      <c r="F9" s="43">
        <f>SUM(F5:F8)</f>
        <v>18756225.119999997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1668</v>
      </c>
      <c r="C13" s="73">
        <v>279221</v>
      </c>
      <c r="D13" s="73">
        <v>19769</v>
      </c>
      <c r="E13" s="72">
        <v>4481136.8899999987</v>
      </c>
      <c r="F13" s="72">
        <v>5198589.2100000018</v>
      </c>
    </row>
    <row r="14" spans="1:6" ht="20" customHeight="1" x14ac:dyDescent="0.15">
      <c r="A14" s="10" t="s">
        <v>71</v>
      </c>
      <c r="B14" s="73">
        <v>439</v>
      </c>
      <c r="C14" s="73">
        <v>82824</v>
      </c>
      <c r="D14" s="73">
        <v>946</v>
      </c>
      <c r="E14" s="72">
        <v>1055502.06</v>
      </c>
      <c r="F14" s="72">
        <v>1205081.8999999999</v>
      </c>
    </row>
    <row r="15" spans="1:6" ht="20" customHeight="1" x14ac:dyDescent="0.15">
      <c r="A15" s="10" t="s">
        <v>72</v>
      </c>
      <c r="B15" s="73">
        <v>494</v>
      </c>
      <c r="C15" s="73">
        <v>68173</v>
      </c>
      <c r="D15" s="73">
        <v>4271</v>
      </c>
      <c r="E15" s="72">
        <v>1057186.27</v>
      </c>
      <c r="F15" s="72">
        <v>1212024.4100000001</v>
      </c>
    </row>
    <row r="16" spans="1:6" ht="20" customHeight="1" x14ac:dyDescent="0.15">
      <c r="A16" s="10" t="s">
        <v>73</v>
      </c>
      <c r="B16" s="73">
        <v>1106</v>
      </c>
      <c r="C16" s="73">
        <v>202310</v>
      </c>
      <c r="D16" s="73">
        <v>5406</v>
      </c>
      <c r="E16" s="72">
        <v>4280209.1700000009</v>
      </c>
      <c r="F16" s="72">
        <v>4670107.7</v>
      </c>
    </row>
    <row r="17" spans="1:6" ht="20" customHeight="1" x14ac:dyDescent="0.15">
      <c r="A17" s="103" t="s">
        <v>12</v>
      </c>
      <c r="B17" s="44">
        <f>SUM(B13:B16)</f>
        <v>3707</v>
      </c>
      <c r="C17" s="44">
        <f>SUM(C13:C16)</f>
        <v>632528</v>
      </c>
      <c r="D17" s="44">
        <f>SUM(D13:D16)</f>
        <v>30392</v>
      </c>
      <c r="E17" s="43">
        <f>SUM(E13:E16)</f>
        <v>10874034.390000001</v>
      </c>
      <c r="F17" s="43">
        <f>SUM(F13:F16)</f>
        <v>12285803.220000003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1323</v>
      </c>
      <c r="C21" s="73">
        <v>295077</v>
      </c>
      <c r="D21" s="73">
        <v>4033</v>
      </c>
      <c r="E21" s="72">
        <v>7227403.7300000014</v>
      </c>
      <c r="F21" s="72">
        <v>7718236.1200000001</v>
      </c>
    </row>
    <row r="22" spans="1:6" ht="20" customHeight="1" x14ac:dyDescent="0.15">
      <c r="A22" s="10" t="s">
        <v>76</v>
      </c>
      <c r="B22" s="73">
        <v>646</v>
      </c>
      <c r="C22" s="73">
        <v>99268</v>
      </c>
      <c r="D22" s="73">
        <v>6739</v>
      </c>
      <c r="E22" s="72">
        <v>1129968.6299999999</v>
      </c>
      <c r="F22" s="72">
        <v>1393728.1100000003</v>
      </c>
    </row>
    <row r="23" spans="1:6" ht="20" customHeight="1" x14ac:dyDescent="0.15">
      <c r="A23" s="10" t="s">
        <v>77</v>
      </c>
      <c r="B23" s="73">
        <v>1287</v>
      </c>
      <c r="C23" s="73">
        <v>205823</v>
      </c>
      <c r="D23" s="73">
        <v>9894</v>
      </c>
      <c r="E23" s="72">
        <v>3246710.75</v>
      </c>
      <c r="F23" s="72">
        <v>3738927</v>
      </c>
    </row>
    <row r="24" spans="1:6" ht="20" customHeight="1" x14ac:dyDescent="0.15">
      <c r="A24" s="10" t="s">
        <v>78</v>
      </c>
      <c r="B24" s="73">
        <v>311</v>
      </c>
      <c r="C24" s="73">
        <v>46657</v>
      </c>
      <c r="D24" s="73">
        <v>643</v>
      </c>
      <c r="E24" s="72">
        <v>650114.14</v>
      </c>
      <c r="F24" s="72">
        <v>725978.09</v>
      </c>
    </row>
    <row r="25" spans="1:6" ht="20" customHeight="1" x14ac:dyDescent="0.15">
      <c r="A25" s="103" t="s">
        <v>12</v>
      </c>
      <c r="B25" s="44">
        <f>SUM(B21:B24)</f>
        <v>3567</v>
      </c>
      <c r="C25" s="44">
        <f>SUM(C21:C24)</f>
        <v>646825</v>
      </c>
      <c r="D25" s="44">
        <f>SUM(D21:D24)</f>
        <v>21309</v>
      </c>
      <c r="E25" s="43">
        <f>SUM(E21:E24)</f>
        <v>12254197.250000002</v>
      </c>
      <c r="F25" s="43">
        <f>SUM(F21:F24)</f>
        <v>13576869.32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347</v>
      </c>
      <c r="C29" s="73">
        <v>64913</v>
      </c>
      <c r="D29" s="73">
        <v>7245</v>
      </c>
      <c r="E29" s="72">
        <v>639700.98</v>
      </c>
      <c r="F29" s="72">
        <v>713567.23999999987</v>
      </c>
    </row>
    <row r="30" spans="1:6" ht="20" customHeight="1" x14ac:dyDescent="0.15">
      <c r="A30" s="10" t="s">
        <v>81</v>
      </c>
      <c r="B30" s="73">
        <v>100</v>
      </c>
      <c r="C30" s="73">
        <v>10890</v>
      </c>
      <c r="D30" s="73">
        <v>60</v>
      </c>
      <c r="E30" s="72">
        <v>86214</v>
      </c>
      <c r="F30" s="72">
        <v>90252.7</v>
      </c>
    </row>
    <row r="31" spans="1:6" ht="20" customHeight="1" x14ac:dyDescent="0.15">
      <c r="A31" s="10" t="s">
        <v>82</v>
      </c>
      <c r="B31" s="73">
        <v>140</v>
      </c>
      <c r="C31" s="73">
        <v>30542</v>
      </c>
      <c r="D31" s="73">
        <v>180</v>
      </c>
      <c r="E31" s="72">
        <v>434303.07</v>
      </c>
      <c r="F31" s="72">
        <v>476144.66</v>
      </c>
    </row>
    <row r="32" spans="1:6" ht="20" customHeight="1" x14ac:dyDescent="0.15">
      <c r="A32" s="10" t="s">
        <v>83</v>
      </c>
      <c r="B32" s="73">
        <v>538</v>
      </c>
      <c r="C32" s="73">
        <v>106377</v>
      </c>
      <c r="D32" s="73">
        <v>9821</v>
      </c>
      <c r="E32" s="72">
        <v>2529110.71</v>
      </c>
      <c r="F32" s="72">
        <v>2809992.82</v>
      </c>
    </row>
    <row r="33" spans="1:6" ht="20" customHeight="1" x14ac:dyDescent="0.15">
      <c r="A33" s="10" t="s">
        <v>84</v>
      </c>
      <c r="B33" s="73">
        <v>32</v>
      </c>
      <c r="C33" s="73">
        <v>2527</v>
      </c>
      <c r="D33" s="73">
        <v>280</v>
      </c>
      <c r="E33" s="72">
        <v>29705.599999999999</v>
      </c>
      <c r="F33" s="72">
        <v>34607</v>
      </c>
    </row>
    <row r="34" spans="1:6" ht="20" customHeight="1" x14ac:dyDescent="0.15">
      <c r="A34" s="10" t="s">
        <v>85</v>
      </c>
      <c r="B34" s="73">
        <v>801</v>
      </c>
      <c r="C34" s="73">
        <v>177984</v>
      </c>
      <c r="D34" s="73">
        <v>4760</v>
      </c>
      <c r="E34" s="72">
        <v>2683459.0300000003</v>
      </c>
      <c r="F34" s="72">
        <v>3034164.4300000011</v>
      </c>
    </row>
    <row r="35" spans="1:6" ht="20" customHeight="1" x14ac:dyDescent="0.15">
      <c r="A35" s="103" t="s">
        <v>12</v>
      </c>
      <c r="B35" s="44">
        <f>SUM(B29:B34)</f>
        <v>1958</v>
      </c>
      <c r="C35" s="44">
        <f>SUM(C29:C34)</f>
        <v>393233</v>
      </c>
      <c r="D35" s="44">
        <f>SUM(D29:D34)</f>
        <v>22346</v>
      </c>
      <c r="E35" s="43">
        <f>SUM(E29:E34)</f>
        <v>6402493.3900000006</v>
      </c>
      <c r="F35" s="43">
        <f>SUM(F29:F34)</f>
        <v>7158728.8500000015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310</v>
      </c>
      <c r="C39" s="73">
        <v>42973</v>
      </c>
      <c r="D39" s="73">
        <v>519</v>
      </c>
      <c r="E39" s="72">
        <v>460382.9</v>
      </c>
      <c r="F39" s="72">
        <v>524857.52</v>
      </c>
    </row>
    <row r="40" spans="1:6" ht="20" customHeight="1" x14ac:dyDescent="0.15">
      <c r="A40" s="10" t="s">
        <v>88</v>
      </c>
      <c r="B40" s="73">
        <v>890</v>
      </c>
      <c r="C40" s="73">
        <v>171843</v>
      </c>
      <c r="D40" s="73">
        <v>4365</v>
      </c>
      <c r="E40" s="72">
        <v>1998613.7599999998</v>
      </c>
      <c r="F40" s="72">
        <v>2308486.1100000003</v>
      </c>
    </row>
    <row r="41" spans="1:6" ht="20" customHeight="1" x14ac:dyDescent="0.15">
      <c r="A41" s="103" t="s">
        <v>12</v>
      </c>
      <c r="B41" s="44">
        <f>SUM(B39:B40)</f>
        <v>1200</v>
      </c>
      <c r="C41" s="44">
        <f>SUM(C39:C40)</f>
        <v>214816</v>
      </c>
      <c r="D41" s="44">
        <f>SUM(D39:D40)</f>
        <v>4884</v>
      </c>
      <c r="E41" s="43">
        <f>SUM(E39:E40)</f>
        <v>2458996.6599999997</v>
      </c>
      <c r="F41" s="43">
        <f>SUM(F39:F40)</f>
        <v>2833343.6300000004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13793</v>
      </c>
      <c r="C43" s="99">
        <f>C9+C17+C25+C35+C41</f>
        <v>2622977</v>
      </c>
      <c r="D43" s="99">
        <f>D9+D17+D25+D35+D41</f>
        <v>120706</v>
      </c>
      <c r="E43" s="100">
        <f>E9+E17+E25+E35+E41</f>
        <v>48188668.429999992</v>
      </c>
      <c r="F43" s="100">
        <f>F9+F17+F25+F35+F41</f>
        <v>54610970.140000001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4" t="s">
        <v>356</v>
      </c>
      <c r="B1" s="454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129</v>
      </c>
      <c r="C5" s="73">
        <v>25417</v>
      </c>
      <c r="D5" s="73">
        <v>0</v>
      </c>
      <c r="E5" s="72">
        <v>368796.49</v>
      </c>
      <c r="F5" s="72">
        <v>378945.24</v>
      </c>
    </row>
    <row r="6" spans="1:6" ht="20" customHeight="1" x14ac:dyDescent="0.15">
      <c r="A6" s="10" t="s">
        <v>66</v>
      </c>
      <c r="B6" s="73">
        <v>887</v>
      </c>
      <c r="C6" s="73">
        <v>192120</v>
      </c>
      <c r="D6" s="73">
        <v>1438</v>
      </c>
      <c r="E6" s="72">
        <v>2456956.4699999997</v>
      </c>
      <c r="F6" s="72">
        <v>2662697.33</v>
      </c>
    </row>
    <row r="7" spans="1:6" ht="20" customHeight="1" x14ac:dyDescent="0.15">
      <c r="A7" s="10" t="s">
        <v>67</v>
      </c>
      <c r="B7" s="73">
        <v>456</v>
      </c>
      <c r="C7" s="73">
        <v>66389</v>
      </c>
      <c r="D7" s="73">
        <v>676</v>
      </c>
      <c r="E7" s="72">
        <v>577025.53</v>
      </c>
      <c r="F7" s="72">
        <v>626663.67999999993</v>
      </c>
    </row>
    <row r="8" spans="1:6" ht="20" customHeight="1" x14ac:dyDescent="0.15">
      <c r="A8" s="10" t="s">
        <v>68</v>
      </c>
      <c r="B8" s="73">
        <v>13</v>
      </c>
      <c r="C8" s="73">
        <v>1404</v>
      </c>
      <c r="D8" s="73">
        <v>0</v>
      </c>
      <c r="E8" s="72">
        <v>14197</v>
      </c>
      <c r="F8" s="72">
        <v>14650.6</v>
      </c>
    </row>
    <row r="9" spans="1:6" ht="20" customHeight="1" x14ac:dyDescent="0.15">
      <c r="A9" s="103" t="s">
        <v>12</v>
      </c>
      <c r="B9" s="44">
        <f>SUM(B5:B8)</f>
        <v>1485</v>
      </c>
      <c r="C9" s="44">
        <f>SUM(C5:C8)</f>
        <v>285330</v>
      </c>
      <c r="D9" s="44">
        <f>SUM(D5:D8)</f>
        <v>2114</v>
      </c>
      <c r="E9" s="43">
        <f>SUM(E5:E8)</f>
        <v>3416975.49</v>
      </c>
      <c r="F9" s="43">
        <f>SUM(F5:F8)</f>
        <v>3682956.85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581</v>
      </c>
      <c r="C13" s="73">
        <v>96271</v>
      </c>
      <c r="D13" s="73">
        <v>1040</v>
      </c>
      <c r="E13" s="72">
        <v>1126205.1300000001</v>
      </c>
      <c r="F13" s="72">
        <v>1151238.1300000001</v>
      </c>
    </row>
    <row r="14" spans="1:6" ht="20" customHeight="1" x14ac:dyDescent="0.15">
      <c r="A14" s="10" t="s">
        <v>71</v>
      </c>
      <c r="B14" s="73">
        <v>213</v>
      </c>
      <c r="C14" s="73">
        <v>29900</v>
      </c>
      <c r="D14" s="73">
        <v>232</v>
      </c>
      <c r="E14" s="72">
        <v>252326.11000000002</v>
      </c>
      <c r="F14" s="72">
        <v>257025.87</v>
      </c>
    </row>
    <row r="15" spans="1:6" ht="20" customHeight="1" x14ac:dyDescent="0.15">
      <c r="A15" s="10" t="s">
        <v>72</v>
      </c>
      <c r="B15" s="73">
        <v>257</v>
      </c>
      <c r="C15" s="73">
        <v>37866</v>
      </c>
      <c r="D15" s="73">
        <v>422</v>
      </c>
      <c r="E15" s="72">
        <v>450435.25</v>
      </c>
      <c r="F15" s="72">
        <v>472184.11999999988</v>
      </c>
    </row>
    <row r="16" spans="1:6" ht="20" customHeight="1" x14ac:dyDescent="0.15">
      <c r="A16" s="10" t="s">
        <v>73</v>
      </c>
      <c r="B16" s="73">
        <v>696</v>
      </c>
      <c r="C16" s="73">
        <v>98246</v>
      </c>
      <c r="D16" s="73">
        <v>173</v>
      </c>
      <c r="E16" s="72">
        <v>2167957.94</v>
      </c>
      <c r="F16" s="72">
        <v>2192605.3699999996</v>
      </c>
    </row>
    <row r="17" spans="1:6" ht="20" customHeight="1" x14ac:dyDescent="0.15">
      <c r="A17" s="103" t="s">
        <v>12</v>
      </c>
      <c r="B17" s="44">
        <f>SUM(B13:B16)</f>
        <v>1747</v>
      </c>
      <c r="C17" s="44">
        <f>SUM(C13:C16)</f>
        <v>262283</v>
      </c>
      <c r="D17" s="44">
        <f>SUM(D13:D16)</f>
        <v>1867</v>
      </c>
      <c r="E17" s="43">
        <f>SUM(E13:E16)</f>
        <v>3996924.43</v>
      </c>
      <c r="F17" s="43">
        <f>SUM(F13:F16)</f>
        <v>4073053.4899999993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668</v>
      </c>
      <c r="C21" s="73">
        <v>124529</v>
      </c>
      <c r="D21" s="73">
        <v>702</v>
      </c>
      <c r="E21" s="72">
        <v>3246287.7</v>
      </c>
      <c r="F21" s="72">
        <v>3260187.99</v>
      </c>
    </row>
    <row r="22" spans="1:6" ht="20" customHeight="1" x14ac:dyDescent="0.15">
      <c r="A22" s="10" t="s">
        <v>76</v>
      </c>
      <c r="B22" s="73">
        <v>244</v>
      </c>
      <c r="C22" s="73">
        <v>37298</v>
      </c>
      <c r="D22" s="73">
        <v>0</v>
      </c>
      <c r="E22" s="72">
        <v>363393.1</v>
      </c>
      <c r="F22" s="72">
        <v>390066.76999999996</v>
      </c>
    </row>
    <row r="23" spans="1:6" ht="20" customHeight="1" x14ac:dyDescent="0.15">
      <c r="A23" s="10" t="s">
        <v>77</v>
      </c>
      <c r="B23" s="73">
        <v>613</v>
      </c>
      <c r="C23" s="73">
        <v>90068</v>
      </c>
      <c r="D23" s="73">
        <v>476</v>
      </c>
      <c r="E23" s="72">
        <v>1221725.28</v>
      </c>
      <c r="F23" s="72">
        <v>1262682.0699999998</v>
      </c>
    </row>
    <row r="24" spans="1:6" ht="20" customHeight="1" x14ac:dyDescent="0.15">
      <c r="A24" s="10" t="s">
        <v>78</v>
      </c>
      <c r="B24" s="73">
        <v>133</v>
      </c>
      <c r="C24" s="73">
        <v>14954</v>
      </c>
      <c r="D24" s="73">
        <v>3</v>
      </c>
      <c r="E24" s="72">
        <v>188395.77000000002</v>
      </c>
      <c r="F24" s="72">
        <v>203676.02000000002</v>
      </c>
    </row>
    <row r="25" spans="1:6" ht="20" customHeight="1" x14ac:dyDescent="0.15">
      <c r="A25" s="103" t="s">
        <v>12</v>
      </c>
      <c r="B25" s="44">
        <f>SUM(B21:B24)</f>
        <v>1658</v>
      </c>
      <c r="C25" s="44">
        <f>SUM(C21:C24)</f>
        <v>266849</v>
      </c>
      <c r="D25" s="44">
        <f>SUM(D21:D24)</f>
        <v>1181</v>
      </c>
      <c r="E25" s="43">
        <f>SUM(E21:E24)</f>
        <v>5019801.8499999996</v>
      </c>
      <c r="F25" s="43">
        <f>SUM(F21:F24)</f>
        <v>5116612.8499999996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160</v>
      </c>
      <c r="C29" s="73">
        <v>28754</v>
      </c>
      <c r="D29" s="73">
        <v>1000</v>
      </c>
      <c r="E29" s="72">
        <v>156505.15000000002</v>
      </c>
      <c r="F29" s="72">
        <v>158395.61000000002</v>
      </c>
    </row>
    <row r="30" spans="1:6" ht="20" customHeight="1" x14ac:dyDescent="0.15">
      <c r="A30" s="10" t="s">
        <v>81</v>
      </c>
      <c r="B30" s="73">
        <v>58</v>
      </c>
      <c r="C30" s="73">
        <v>5430</v>
      </c>
      <c r="D30" s="73">
        <v>10</v>
      </c>
      <c r="E30" s="72">
        <v>53689</v>
      </c>
      <c r="F30" s="72">
        <v>56132.800000000003</v>
      </c>
    </row>
    <row r="31" spans="1:6" ht="20" customHeight="1" x14ac:dyDescent="0.15">
      <c r="A31" s="10" t="s">
        <v>82</v>
      </c>
      <c r="B31" s="73">
        <v>69</v>
      </c>
      <c r="C31" s="73">
        <v>11454</v>
      </c>
      <c r="D31" s="73">
        <v>0</v>
      </c>
      <c r="E31" s="72">
        <v>48660.32</v>
      </c>
      <c r="F31" s="72">
        <v>51697.86</v>
      </c>
    </row>
    <row r="32" spans="1:6" ht="20" customHeight="1" x14ac:dyDescent="0.15">
      <c r="A32" s="10" t="s">
        <v>83</v>
      </c>
      <c r="B32" s="73">
        <v>216</v>
      </c>
      <c r="C32" s="73">
        <v>36558</v>
      </c>
      <c r="D32" s="73">
        <v>89</v>
      </c>
      <c r="E32" s="72">
        <v>874138.15</v>
      </c>
      <c r="F32" s="72">
        <v>885038.8</v>
      </c>
    </row>
    <row r="33" spans="1:6" ht="20" customHeight="1" x14ac:dyDescent="0.15">
      <c r="A33" s="10" t="s">
        <v>84</v>
      </c>
      <c r="B33" s="73">
        <v>20</v>
      </c>
      <c r="C33" s="73">
        <v>1739</v>
      </c>
      <c r="D33" s="73">
        <v>0</v>
      </c>
      <c r="E33" s="72">
        <v>21273.599999999999</v>
      </c>
      <c r="F33" s="72">
        <v>21273.599999999999</v>
      </c>
    </row>
    <row r="34" spans="1:6" ht="20" customHeight="1" x14ac:dyDescent="0.15">
      <c r="A34" s="10" t="s">
        <v>85</v>
      </c>
      <c r="B34" s="73">
        <v>323</v>
      </c>
      <c r="C34" s="73">
        <v>54913</v>
      </c>
      <c r="D34" s="73">
        <v>342</v>
      </c>
      <c r="E34" s="72">
        <v>396707.51</v>
      </c>
      <c r="F34" s="72">
        <v>445668.35000000003</v>
      </c>
    </row>
    <row r="35" spans="1:6" ht="20" customHeight="1" x14ac:dyDescent="0.15">
      <c r="A35" s="103" t="s">
        <v>12</v>
      </c>
      <c r="B35" s="44">
        <f>SUM(B29:B34)</f>
        <v>846</v>
      </c>
      <c r="C35" s="44">
        <f>SUM(C29:C34)</f>
        <v>138848</v>
      </c>
      <c r="D35" s="44">
        <f>SUM(D29:D34)</f>
        <v>1441</v>
      </c>
      <c r="E35" s="43">
        <f>SUM(E29:E34)</f>
        <v>1550973.7300000002</v>
      </c>
      <c r="F35" s="43">
        <f>SUM(F29:F34)</f>
        <v>1618207.0200000003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114</v>
      </c>
      <c r="C39" s="73">
        <v>16013</v>
      </c>
      <c r="D39" s="73">
        <v>0</v>
      </c>
      <c r="E39" s="72">
        <v>94813.5</v>
      </c>
      <c r="F39" s="72">
        <v>97094.5</v>
      </c>
    </row>
    <row r="40" spans="1:6" ht="20" customHeight="1" x14ac:dyDescent="0.15">
      <c r="A40" s="10" t="s">
        <v>88</v>
      </c>
      <c r="B40" s="73">
        <v>470</v>
      </c>
      <c r="C40" s="73">
        <v>89323</v>
      </c>
      <c r="D40" s="73">
        <v>472</v>
      </c>
      <c r="E40" s="72">
        <v>860601.22</v>
      </c>
      <c r="F40" s="72">
        <v>889659.65999999992</v>
      </c>
    </row>
    <row r="41" spans="1:6" ht="20" customHeight="1" x14ac:dyDescent="0.15">
      <c r="A41" s="103" t="s">
        <v>12</v>
      </c>
      <c r="B41" s="44">
        <f>SUM(B39:B40)</f>
        <v>584</v>
      </c>
      <c r="C41" s="44">
        <f>SUM(C39:C40)</f>
        <v>105336</v>
      </c>
      <c r="D41" s="44">
        <f>SUM(D39:D40)</f>
        <v>472</v>
      </c>
      <c r="E41" s="43">
        <f>SUM(E39:E40)</f>
        <v>955414.72</v>
      </c>
      <c r="F41" s="43">
        <f>SUM(F39:F40)</f>
        <v>986754.15999999992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6320</v>
      </c>
      <c r="C43" s="99">
        <f>C9+C17+C25+C35+C41</f>
        <v>1058646</v>
      </c>
      <c r="D43" s="99">
        <f>D9+D17+D25+D35+D41</f>
        <v>7075</v>
      </c>
      <c r="E43" s="100">
        <f>E9+E17+E25+E35+E41</f>
        <v>14940090.220000001</v>
      </c>
      <c r="F43" s="100">
        <f>F9+F17+F25+F35+F41</f>
        <v>15477584.369999999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4" t="s">
        <v>357</v>
      </c>
      <c r="B1" s="454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113</v>
      </c>
      <c r="C5" s="73">
        <v>28807</v>
      </c>
      <c r="D5" s="73">
        <v>1937</v>
      </c>
      <c r="E5" s="72">
        <v>1280450.8500000001</v>
      </c>
      <c r="F5" s="72">
        <v>1338640.0899999999</v>
      </c>
    </row>
    <row r="6" spans="1:6" ht="20" customHeight="1" x14ac:dyDescent="0.15">
      <c r="A6" s="10" t="s">
        <v>66</v>
      </c>
      <c r="B6" s="73">
        <v>821</v>
      </c>
      <c r="C6" s="73">
        <v>302376</v>
      </c>
      <c r="D6" s="73">
        <v>18046</v>
      </c>
      <c r="E6" s="72">
        <v>9080370.549999997</v>
      </c>
      <c r="F6" s="72">
        <v>10859123.380000001</v>
      </c>
    </row>
    <row r="7" spans="1:6" ht="20" customHeight="1" x14ac:dyDescent="0.15">
      <c r="A7" s="10" t="s">
        <v>67</v>
      </c>
      <c r="B7" s="73">
        <v>524</v>
      </c>
      <c r="C7" s="73">
        <v>76114</v>
      </c>
      <c r="D7" s="73">
        <v>16059</v>
      </c>
      <c r="E7" s="72">
        <v>1627660.11</v>
      </c>
      <c r="F7" s="72">
        <v>1948566.2600000002</v>
      </c>
    </row>
    <row r="8" spans="1:6" ht="20" customHeight="1" x14ac:dyDescent="0.15">
      <c r="A8" s="10" t="s">
        <v>68</v>
      </c>
      <c r="B8" s="73">
        <v>16</v>
      </c>
      <c r="C8" s="73">
        <v>933</v>
      </c>
      <c r="D8" s="73">
        <v>140</v>
      </c>
      <c r="E8" s="72">
        <v>6828</v>
      </c>
      <c r="F8" s="72">
        <v>8469</v>
      </c>
    </row>
    <row r="9" spans="1:6" ht="20" customHeight="1" x14ac:dyDescent="0.15">
      <c r="A9" s="103" t="s">
        <v>12</v>
      </c>
      <c r="B9" s="44">
        <f>SUM(B5:B8)</f>
        <v>1474</v>
      </c>
      <c r="C9" s="44">
        <f>SUM(C5:C8)</f>
        <v>408230</v>
      </c>
      <c r="D9" s="44">
        <f>SUM(D5:D8)</f>
        <v>36182</v>
      </c>
      <c r="E9" s="43">
        <f>SUM(E5:E8)</f>
        <v>11995309.509999996</v>
      </c>
      <c r="F9" s="43">
        <f>SUM(F5:F8)</f>
        <v>14154798.73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854</v>
      </c>
      <c r="C13" s="73">
        <v>164997</v>
      </c>
      <c r="D13" s="73">
        <v>15744</v>
      </c>
      <c r="E13" s="72">
        <v>3162751.4899999993</v>
      </c>
      <c r="F13" s="72">
        <v>3799177.1200000006</v>
      </c>
    </row>
    <row r="14" spans="1:6" ht="20" customHeight="1" x14ac:dyDescent="0.15">
      <c r="A14" s="10" t="s">
        <v>71</v>
      </c>
      <c r="B14" s="73">
        <v>175</v>
      </c>
      <c r="C14" s="73">
        <v>47455</v>
      </c>
      <c r="D14" s="73">
        <v>595</v>
      </c>
      <c r="E14" s="72">
        <v>721105.45</v>
      </c>
      <c r="F14" s="72">
        <v>860348.92999999982</v>
      </c>
    </row>
    <row r="15" spans="1:6" ht="20" customHeight="1" x14ac:dyDescent="0.15">
      <c r="A15" s="10" t="s">
        <v>72</v>
      </c>
      <c r="B15" s="73">
        <v>193</v>
      </c>
      <c r="C15" s="73">
        <v>29158</v>
      </c>
      <c r="D15" s="73">
        <v>2215</v>
      </c>
      <c r="E15" s="72">
        <v>595513.02</v>
      </c>
      <c r="F15" s="72">
        <v>656647.99</v>
      </c>
    </row>
    <row r="16" spans="1:6" ht="20" customHeight="1" x14ac:dyDescent="0.15">
      <c r="A16" s="10" t="s">
        <v>73</v>
      </c>
      <c r="B16" s="73">
        <v>331</v>
      </c>
      <c r="C16" s="73">
        <v>97339</v>
      </c>
      <c r="D16" s="73">
        <v>3935</v>
      </c>
      <c r="E16" s="72">
        <v>2023790.0300000003</v>
      </c>
      <c r="F16" s="72">
        <v>2339670.09</v>
      </c>
    </row>
    <row r="17" spans="1:6" ht="20" customHeight="1" x14ac:dyDescent="0.15">
      <c r="A17" s="103" t="s">
        <v>12</v>
      </c>
      <c r="B17" s="44">
        <f>SUM(B13:B16)</f>
        <v>1553</v>
      </c>
      <c r="C17" s="44">
        <f>SUM(C13:C16)</f>
        <v>338949</v>
      </c>
      <c r="D17" s="44">
        <f>SUM(D13:D16)</f>
        <v>22489</v>
      </c>
      <c r="E17" s="43">
        <f>SUM(E13:E16)</f>
        <v>6503159.9899999993</v>
      </c>
      <c r="F17" s="43">
        <f>SUM(F13:F16)</f>
        <v>7655844.1300000008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478</v>
      </c>
      <c r="C21" s="73">
        <v>148542</v>
      </c>
      <c r="D21" s="73">
        <v>3075</v>
      </c>
      <c r="E21" s="72">
        <v>3739027.53</v>
      </c>
      <c r="F21" s="72">
        <v>4200473.18</v>
      </c>
    </row>
    <row r="22" spans="1:6" ht="20" customHeight="1" x14ac:dyDescent="0.15">
      <c r="A22" s="10" t="s">
        <v>76</v>
      </c>
      <c r="B22" s="73">
        <v>278</v>
      </c>
      <c r="C22" s="73">
        <v>49151</v>
      </c>
      <c r="D22" s="73">
        <v>5243</v>
      </c>
      <c r="E22" s="72">
        <v>625554.51</v>
      </c>
      <c r="F22" s="72">
        <v>825964.53999999992</v>
      </c>
    </row>
    <row r="23" spans="1:6" ht="20" customHeight="1" x14ac:dyDescent="0.15">
      <c r="A23" s="10" t="s">
        <v>77</v>
      </c>
      <c r="B23" s="73">
        <v>515</v>
      </c>
      <c r="C23" s="73">
        <v>102159</v>
      </c>
      <c r="D23" s="73">
        <v>8704</v>
      </c>
      <c r="E23" s="72">
        <v>1910663.29</v>
      </c>
      <c r="F23" s="72">
        <v>2345773.35</v>
      </c>
    </row>
    <row r="24" spans="1:6" ht="20" customHeight="1" x14ac:dyDescent="0.15">
      <c r="A24" s="10" t="s">
        <v>78</v>
      </c>
      <c r="B24" s="73">
        <v>132</v>
      </c>
      <c r="C24" s="73">
        <v>23903</v>
      </c>
      <c r="D24" s="73">
        <v>590</v>
      </c>
      <c r="E24" s="72">
        <v>370853.42000000004</v>
      </c>
      <c r="F24" s="72">
        <v>421625.87</v>
      </c>
    </row>
    <row r="25" spans="1:6" ht="20" customHeight="1" x14ac:dyDescent="0.15">
      <c r="A25" s="103" t="s">
        <v>12</v>
      </c>
      <c r="B25" s="44">
        <f>SUM(B21:B24)</f>
        <v>1403</v>
      </c>
      <c r="C25" s="44">
        <f>SUM(C21:C24)</f>
        <v>323755</v>
      </c>
      <c r="D25" s="44">
        <f>SUM(D21:D24)</f>
        <v>17612</v>
      </c>
      <c r="E25" s="43">
        <f>SUM(E21:E24)</f>
        <v>6646098.75</v>
      </c>
      <c r="F25" s="43">
        <f>SUM(F21:F24)</f>
        <v>7793836.9400000004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135</v>
      </c>
      <c r="C29" s="73">
        <v>26929</v>
      </c>
      <c r="D29" s="73">
        <v>6201</v>
      </c>
      <c r="E29" s="72">
        <v>379817.41000000003</v>
      </c>
      <c r="F29" s="72">
        <v>446047.10000000003</v>
      </c>
    </row>
    <row r="30" spans="1:6" ht="20" customHeight="1" x14ac:dyDescent="0.15">
      <c r="A30" s="10" t="s">
        <v>81</v>
      </c>
      <c r="B30" s="73">
        <v>29</v>
      </c>
      <c r="C30" s="73">
        <v>4886</v>
      </c>
      <c r="D30" s="73">
        <v>50</v>
      </c>
      <c r="E30" s="72">
        <v>30364</v>
      </c>
      <c r="F30" s="72">
        <v>31948.9</v>
      </c>
    </row>
    <row r="31" spans="1:6" ht="20" customHeight="1" x14ac:dyDescent="0.15">
      <c r="A31" s="10" t="s">
        <v>82</v>
      </c>
      <c r="B31" s="73">
        <v>53</v>
      </c>
      <c r="C31" s="73">
        <v>14421</v>
      </c>
      <c r="D31" s="73">
        <v>180</v>
      </c>
      <c r="E31" s="72">
        <v>322198.7</v>
      </c>
      <c r="F31" s="72">
        <v>356958.59999999992</v>
      </c>
    </row>
    <row r="32" spans="1:6" ht="20" customHeight="1" x14ac:dyDescent="0.15">
      <c r="A32" s="10" t="s">
        <v>83</v>
      </c>
      <c r="B32" s="73">
        <v>254</v>
      </c>
      <c r="C32" s="73">
        <v>65395</v>
      </c>
      <c r="D32" s="73">
        <v>8209</v>
      </c>
      <c r="E32" s="72">
        <v>1592604.54</v>
      </c>
      <c r="F32" s="72">
        <v>1818143.5999999999</v>
      </c>
    </row>
    <row r="33" spans="1:6" ht="20" customHeight="1" x14ac:dyDescent="0.15">
      <c r="A33" s="10" t="s">
        <v>84</v>
      </c>
      <c r="B33" s="73">
        <v>11</v>
      </c>
      <c r="C33" s="73">
        <v>714</v>
      </c>
      <c r="D33" s="73">
        <v>280</v>
      </c>
      <c r="E33" s="72">
        <v>8052</v>
      </c>
      <c r="F33" s="72">
        <v>12953.4</v>
      </c>
    </row>
    <row r="34" spans="1:6" ht="20" customHeight="1" x14ac:dyDescent="0.15">
      <c r="A34" s="10" t="s">
        <v>85</v>
      </c>
      <c r="B34" s="73">
        <v>328</v>
      </c>
      <c r="C34" s="73">
        <v>110290</v>
      </c>
      <c r="D34" s="73">
        <v>3453</v>
      </c>
      <c r="E34" s="72">
        <v>2170406.02</v>
      </c>
      <c r="F34" s="72">
        <v>2433028.79</v>
      </c>
    </row>
    <row r="35" spans="1:6" ht="20" customHeight="1" x14ac:dyDescent="0.15">
      <c r="A35" s="103" t="s">
        <v>12</v>
      </c>
      <c r="B35" s="44">
        <f>SUM(B29:B34)</f>
        <v>810</v>
      </c>
      <c r="C35" s="44">
        <f>SUM(C29:C34)</f>
        <v>222635</v>
      </c>
      <c r="D35" s="44">
        <f>SUM(D29:D34)</f>
        <v>18373</v>
      </c>
      <c r="E35" s="43">
        <f>SUM(E29:E34)</f>
        <v>4503442.67</v>
      </c>
      <c r="F35" s="43">
        <f>SUM(F29:F34)</f>
        <v>5099080.3899999997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102</v>
      </c>
      <c r="C39" s="73">
        <v>12630</v>
      </c>
      <c r="D39" s="73">
        <v>222</v>
      </c>
      <c r="E39" s="72">
        <v>168913.69</v>
      </c>
      <c r="F39" s="72">
        <v>224378.71</v>
      </c>
    </row>
    <row r="40" spans="1:6" ht="20" customHeight="1" x14ac:dyDescent="0.15">
      <c r="A40" s="10" t="s">
        <v>88</v>
      </c>
      <c r="B40" s="73">
        <v>237</v>
      </c>
      <c r="C40" s="73">
        <v>52497</v>
      </c>
      <c r="D40" s="73">
        <v>3110</v>
      </c>
      <c r="E40" s="72">
        <v>921796.54</v>
      </c>
      <c r="F40" s="72">
        <v>1182441.99</v>
      </c>
    </row>
    <row r="41" spans="1:6" ht="20" customHeight="1" x14ac:dyDescent="0.15">
      <c r="A41" s="103" t="s">
        <v>12</v>
      </c>
      <c r="B41" s="44">
        <f>SUM(B39:B40)</f>
        <v>339</v>
      </c>
      <c r="C41" s="44">
        <f>SUM(C39:C40)</f>
        <v>65127</v>
      </c>
      <c r="D41" s="44">
        <f>SUM(D39:D40)</f>
        <v>3332</v>
      </c>
      <c r="E41" s="43">
        <f>SUM(E39:E40)</f>
        <v>1090710.23</v>
      </c>
      <c r="F41" s="43">
        <f>SUM(F39:F40)</f>
        <v>1406820.7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5579</v>
      </c>
      <c r="C43" s="99">
        <f>C9+C17+C25+C35+C41</f>
        <v>1358696</v>
      </c>
      <c r="D43" s="99">
        <f>D9+D17+D25+D35+D41</f>
        <v>97988</v>
      </c>
      <c r="E43" s="100">
        <f>E9+E17+E25+E35+E41</f>
        <v>30738721.149999995</v>
      </c>
      <c r="F43" s="100">
        <f>F9+F17+F25+F35+F41</f>
        <v>36110380.890000001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4" t="s">
        <v>358</v>
      </c>
      <c r="B1" s="454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17</v>
      </c>
      <c r="C5" s="73">
        <v>1884</v>
      </c>
      <c r="D5" s="73">
        <v>90</v>
      </c>
      <c r="E5" s="72">
        <v>33829</v>
      </c>
      <c r="F5" s="72">
        <v>35052.5</v>
      </c>
    </row>
    <row r="6" spans="1:6" ht="20" customHeight="1" x14ac:dyDescent="0.15">
      <c r="A6" s="10" t="s">
        <v>66</v>
      </c>
      <c r="B6" s="73">
        <v>279</v>
      </c>
      <c r="C6" s="73">
        <v>32830</v>
      </c>
      <c r="D6" s="73">
        <v>2016</v>
      </c>
      <c r="E6" s="72">
        <v>672509.14</v>
      </c>
      <c r="F6" s="72">
        <v>786471.12</v>
      </c>
    </row>
    <row r="7" spans="1:6" ht="20" customHeight="1" x14ac:dyDescent="0.15">
      <c r="A7" s="10" t="s">
        <v>67</v>
      </c>
      <c r="B7" s="73">
        <v>104</v>
      </c>
      <c r="C7" s="73">
        <v>7217</v>
      </c>
      <c r="D7" s="73">
        <v>1353</v>
      </c>
      <c r="E7" s="72">
        <v>79641.600000000006</v>
      </c>
      <c r="F7" s="72">
        <v>96211.12000000001</v>
      </c>
    </row>
    <row r="8" spans="1:6" ht="20" customHeight="1" x14ac:dyDescent="0.15">
      <c r="A8" s="10" t="s">
        <v>68</v>
      </c>
      <c r="B8" s="73">
        <v>2</v>
      </c>
      <c r="C8" s="73">
        <v>84</v>
      </c>
      <c r="D8" s="73">
        <v>20</v>
      </c>
      <c r="E8" s="72">
        <v>682</v>
      </c>
      <c r="F8" s="72">
        <v>734.8</v>
      </c>
    </row>
    <row r="9" spans="1:6" ht="20" customHeight="1" x14ac:dyDescent="0.15">
      <c r="A9" s="103" t="s">
        <v>12</v>
      </c>
      <c r="B9" s="44">
        <f>SUM(B5:B8)</f>
        <v>402</v>
      </c>
      <c r="C9" s="44">
        <f>SUM(C5:C8)</f>
        <v>42015</v>
      </c>
      <c r="D9" s="44">
        <f>SUM(D5:D8)</f>
        <v>3479</v>
      </c>
      <c r="E9" s="43">
        <f>SUM(E5:E8)</f>
        <v>786661.74</v>
      </c>
      <c r="F9" s="43">
        <f>SUM(F5:F8)</f>
        <v>918469.54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233</v>
      </c>
      <c r="C13" s="73">
        <v>17953</v>
      </c>
      <c r="D13" s="73">
        <v>2985</v>
      </c>
      <c r="E13" s="72">
        <v>192180.27000000002</v>
      </c>
      <c r="F13" s="72">
        <v>248173.96</v>
      </c>
    </row>
    <row r="14" spans="1:6" ht="20" customHeight="1" x14ac:dyDescent="0.15">
      <c r="A14" s="10" t="s">
        <v>71</v>
      </c>
      <c r="B14" s="73">
        <v>51</v>
      </c>
      <c r="C14" s="73">
        <v>5469</v>
      </c>
      <c r="D14" s="73">
        <v>119</v>
      </c>
      <c r="E14" s="72">
        <v>82070.5</v>
      </c>
      <c r="F14" s="72">
        <v>87707.1</v>
      </c>
    </row>
    <row r="15" spans="1:6" ht="20" customHeight="1" x14ac:dyDescent="0.15">
      <c r="A15" s="10" t="s">
        <v>72</v>
      </c>
      <c r="B15" s="73">
        <v>44</v>
      </c>
      <c r="C15" s="73">
        <v>1149</v>
      </c>
      <c r="D15" s="73">
        <v>1634</v>
      </c>
      <c r="E15" s="72">
        <v>11238</v>
      </c>
      <c r="F15" s="72">
        <v>83192.3</v>
      </c>
    </row>
    <row r="16" spans="1:6" ht="20" customHeight="1" x14ac:dyDescent="0.15">
      <c r="A16" s="10" t="s">
        <v>73</v>
      </c>
      <c r="B16" s="73">
        <v>79</v>
      </c>
      <c r="C16" s="73">
        <v>6725</v>
      </c>
      <c r="D16" s="73">
        <v>1298</v>
      </c>
      <c r="E16" s="72">
        <v>88461.2</v>
      </c>
      <c r="F16" s="72">
        <v>137832.24</v>
      </c>
    </row>
    <row r="17" spans="1:6" ht="20" customHeight="1" x14ac:dyDescent="0.15">
      <c r="A17" s="103" t="s">
        <v>12</v>
      </c>
      <c r="B17" s="44">
        <f>SUM(B13:B16)</f>
        <v>407</v>
      </c>
      <c r="C17" s="44">
        <f>SUM(C13:C16)</f>
        <v>31296</v>
      </c>
      <c r="D17" s="44">
        <f>SUM(D13:D16)</f>
        <v>6036</v>
      </c>
      <c r="E17" s="43">
        <f>SUM(E13:E16)</f>
        <v>373949.97000000003</v>
      </c>
      <c r="F17" s="43">
        <f>SUM(F13:F16)</f>
        <v>556905.6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177</v>
      </c>
      <c r="C21" s="73">
        <v>22006</v>
      </c>
      <c r="D21" s="73">
        <v>256</v>
      </c>
      <c r="E21" s="72">
        <v>242088.5</v>
      </c>
      <c r="F21" s="72">
        <v>257574.95</v>
      </c>
    </row>
    <row r="22" spans="1:6" ht="20" customHeight="1" x14ac:dyDescent="0.15">
      <c r="A22" s="10" t="s">
        <v>76</v>
      </c>
      <c r="B22" s="73">
        <v>124</v>
      </c>
      <c r="C22" s="73">
        <v>12819</v>
      </c>
      <c r="D22" s="73">
        <v>1496</v>
      </c>
      <c r="E22" s="72">
        <v>141021.02000000002</v>
      </c>
      <c r="F22" s="72">
        <v>177696.8</v>
      </c>
    </row>
    <row r="23" spans="1:6" ht="20" customHeight="1" x14ac:dyDescent="0.15">
      <c r="A23" s="10" t="s">
        <v>77</v>
      </c>
      <c r="B23" s="73">
        <v>159</v>
      </c>
      <c r="C23" s="73">
        <v>13596</v>
      </c>
      <c r="D23" s="73">
        <v>714</v>
      </c>
      <c r="E23" s="72">
        <v>114322.18000000001</v>
      </c>
      <c r="F23" s="72">
        <v>130471.58</v>
      </c>
    </row>
    <row r="24" spans="1:6" ht="20" customHeight="1" x14ac:dyDescent="0.15">
      <c r="A24" s="10" t="s">
        <v>78</v>
      </c>
      <c r="B24" s="73">
        <v>46</v>
      </c>
      <c r="C24" s="73">
        <v>7800</v>
      </c>
      <c r="D24" s="73">
        <v>50</v>
      </c>
      <c r="E24" s="72">
        <v>90864.95</v>
      </c>
      <c r="F24" s="72">
        <v>100676.2</v>
      </c>
    </row>
    <row r="25" spans="1:6" ht="20" customHeight="1" x14ac:dyDescent="0.15">
      <c r="A25" s="103" t="s">
        <v>12</v>
      </c>
      <c r="B25" s="44">
        <f>SUM(B21:B24)</f>
        <v>506</v>
      </c>
      <c r="C25" s="44">
        <f>SUM(C21:C24)</f>
        <v>56221</v>
      </c>
      <c r="D25" s="44">
        <f>SUM(D21:D24)</f>
        <v>2516</v>
      </c>
      <c r="E25" s="43">
        <f>SUM(E21:E24)</f>
        <v>588296.65</v>
      </c>
      <c r="F25" s="43">
        <f>SUM(F21:F24)</f>
        <v>666419.52999999991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52</v>
      </c>
      <c r="C29" s="73">
        <v>9230</v>
      </c>
      <c r="D29" s="73">
        <v>44</v>
      </c>
      <c r="E29" s="72">
        <v>103378.42</v>
      </c>
      <c r="F29" s="72">
        <v>109124.53000000001</v>
      </c>
    </row>
    <row r="30" spans="1:6" ht="20" customHeight="1" x14ac:dyDescent="0.15">
      <c r="A30" s="10" t="s">
        <v>81</v>
      </c>
      <c r="B30" s="73">
        <v>13</v>
      </c>
      <c r="C30" s="73">
        <v>574</v>
      </c>
      <c r="D30" s="73">
        <v>0</v>
      </c>
      <c r="E30" s="72">
        <v>2161</v>
      </c>
      <c r="F30" s="72">
        <v>2171</v>
      </c>
    </row>
    <row r="31" spans="1:6" ht="20" customHeight="1" x14ac:dyDescent="0.15">
      <c r="A31" s="10" t="s">
        <v>82</v>
      </c>
      <c r="B31" s="73">
        <v>18</v>
      </c>
      <c r="C31" s="73">
        <v>4667</v>
      </c>
      <c r="D31" s="73">
        <v>0</v>
      </c>
      <c r="E31" s="72">
        <v>63444.05</v>
      </c>
      <c r="F31" s="72">
        <v>67488.2</v>
      </c>
    </row>
    <row r="32" spans="1:6" ht="20" customHeight="1" x14ac:dyDescent="0.15">
      <c r="A32" s="10" t="s">
        <v>83</v>
      </c>
      <c r="B32" s="73">
        <v>68</v>
      </c>
      <c r="C32" s="73">
        <v>4424</v>
      </c>
      <c r="D32" s="73">
        <v>1523</v>
      </c>
      <c r="E32" s="72">
        <v>62368.020000000004</v>
      </c>
      <c r="F32" s="72">
        <v>106810.42</v>
      </c>
    </row>
    <row r="33" spans="1:6" ht="20" customHeight="1" x14ac:dyDescent="0.15">
      <c r="A33" s="10" t="s">
        <v>84</v>
      </c>
      <c r="B33" s="73">
        <v>1</v>
      </c>
      <c r="C33" s="73">
        <v>74</v>
      </c>
      <c r="D33" s="73">
        <v>0</v>
      </c>
      <c r="E33" s="72">
        <v>380</v>
      </c>
      <c r="F33" s="72">
        <v>380</v>
      </c>
    </row>
    <row r="34" spans="1:6" ht="20" customHeight="1" x14ac:dyDescent="0.15">
      <c r="A34" s="10" t="s">
        <v>85</v>
      </c>
      <c r="B34" s="73">
        <v>150</v>
      </c>
      <c r="C34" s="73">
        <v>12781</v>
      </c>
      <c r="D34" s="73">
        <v>965</v>
      </c>
      <c r="E34" s="72">
        <v>116345.5</v>
      </c>
      <c r="F34" s="72">
        <v>155467.28999999998</v>
      </c>
    </row>
    <row r="35" spans="1:6" ht="20" customHeight="1" x14ac:dyDescent="0.15">
      <c r="A35" s="103" t="s">
        <v>12</v>
      </c>
      <c r="B35" s="44">
        <f>SUM(B29:B34)</f>
        <v>302</v>
      </c>
      <c r="C35" s="44">
        <f>SUM(C29:C34)</f>
        <v>31750</v>
      </c>
      <c r="D35" s="44">
        <f>SUM(D29:D34)</f>
        <v>2532</v>
      </c>
      <c r="E35" s="43">
        <f>SUM(E29:E34)</f>
        <v>348076.99</v>
      </c>
      <c r="F35" s="43">
        <f>SUM(F29:F34)</f>
        <v>441441.44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94</v>
      </c>
      <c r="C39" s="73">
        <v>14330</v>
      </c>
      <c r="D39" s="73">
        <v>297</v>
      </c>
      <c r="E39" s="72">
        <v>196655.71</v>
      </c>
      <c r="F39" s="72">
        <v>203384.31</v>
      </c>
    </row>
    <row r="40" spans="1:6" ht="20" customHeight="1" x14ac:dyDescent="0.15">
      <c r="A40" s="10" t="s">
        <v>88</v>
      </c>
      <c r="B40" s="73">
        <v>183</v>
      </c>
      <c r="C40" s="73">
        <v>30023</v>
      </c>
      <c r="D40" s="73">
        <v>783</v>
      </c>
      <c r="E40" s="72">
        <v>216216</v>
      </c>
      <c r="F40" s="72">
        <v>236384.46</v>
      </c>
    </row>
    <row r="41" spans="1:6" ht="20" customHeight="1" x14ac:dyDescent="0.15">
      <c r="A41" s="103" t="s">
        <v>12</v>
      </c>
      <c r="B41" s="44">
        <f>SUM(B39:B40)</f>
        <v>277</v>
      </c>
      <c r="C41" s="44">
        <f>SUM(C39:C40)</f>
        <v>44353</v>
      </c>
      <c r="D41" s="44">
        <f>SUM(D39:D40)</f>
        <v>1080</v>
      </c>
      <c r="E41" s="43">
        <f>SUM(E39:E40)</f>
        <v>412871.70999999996</v>
      </c>
      <c r="F41" s="43">
        <f>SUM(F39:F40)</f>
        <v>439768.77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1894</v>
      </c>
      <c r="C43" s="99">
        <f>C9+C17+C25+C35+C41</f>
        <v>205635</v>
      </c>
      <c r="D43" s="99">
        <f>D9+D17+D25+D35+D41</f>
        <v>15643</v>
      </c>
      <c r="E43" s="100">
        <f>E9+E17+E25+E35+E41</f>
        <v>2509857.0599999996</v>
      </c>
      <c r="F43" s="100">
        <f>F9+F17+F25+F35+F41</f>
        <v>3023004.88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14.33203125" defaultRowHeight="15" customHeight="1" x14ac:dyDescent="0.15"/>
  <cols>
    <col min="1" max="1" width="16.1640625" style="26" bestFit="1" customWidth="1"/>
    <col min="2" max="6" width="15.6640625" style="26" customWidth="1"/>
    <col min="7" max="16384" width="14.33203125" style="26"/>
  </cols>
  <sheetData>
    <row r="1" spans="1:6" ht="50" customHeight="1" x14ac:dyDescent="0.15">
      <c r="A1" s="455" t="s">
        <v>353</v>
      </c>
      <c r="B1" s="455"/>
      <c r="C1" s="450" t="s">
        <v>377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766</v>
      </c>
      <c r="C5" s="73">
        <v>216076</v>
      </c>
      <c r="D5" s="73">
        <v>2921</v>
      </c>
      <c r="E5" s="72">
        <v>615754.89</v>
      </c>
      <c r="F5" s="72">
        <v>9887345.3399999999</v>
      </c>
    </row>
    <row r="6" spans="1:6" ht="20" customHeight="1" x14ac:dyDescent="0.15">
      <c r="A6" s="10" t="s">
        <v>66</v>
      </c>
      <c r="B6" s="73">
        <v>9509</v>
      </c>
      <c r="C6" s="73">
        <v>1491362</v>
      </c>
      <c r="D6" s="73">
        <v>1326</v>
      </c>
      <c r="E6" s="72">
        <v>24879165.259999994</v>
      </c>
      <c r="F6" s="72">
        <v>50064257.330000006</v>
      </c>
    </row>
    <row r="7" spans="1:6" ht="20" customHeight="1" x14ac:dyDescent="0.15">
      <c r="A7" s="10" t="s">
        <v>67</v>
      </c>
      <c r="B7" s="73">
        <v>4087</v>
      </c>
      <c r="C7" s="73">
        <v>639287</v>
      </c>
      <c r="D7" s="73">
        <v>1394</v>
      </c>
      <c r="E7" s="72">
        <v>6986527.2700000005</v>
      </c>
      <c r="F7" s="72">
        <v>44355380.960000016</v>
      </c>
    </row>
    <row r="8" spans="1:6" ht="20" customHeight="1" x14ac:dyDescent="0.15">
      <c r="A8" s="10" t="s">
        <v>68</v>
      </c>
      <c r="B8" s="73">
        <v>87</v>
      </c>
      <c r="C8" s="73">
        <v>3965</v>
      </c>
      <c r="D8" s="73">
        <v>0</v>
      </c>
      <c r="E8" s="72">
        <v>37459</v>
      </c>
      <c r="F8" s="72">
        <v>50140.06</v>
      </c>
    </row>
    <row r="9" spans="1:6" ht="20" customHeight="1" x14ac:dyDescent="0.15">
      <c r="A9" s="103" t="s">
        <v>12</v>
      </c>
      <c r="B9" s="44">
        <f>SUM(B5:B8)</f>
        <v>14449</v>
      </c>
      <c r="C9" s="44">
        <f>SUM(C5:C8)</f>
        <v>2350690</v>
      </c>
      <c r="D9" s="44">
        <f>SUM(D5:D8)</f>
        <v>5641</v>
      </c>
      <c r="E9" s="43">
        <f>SUM(E5:E8)</f>
        <v>32518906.419999994</v>
      </c>
      <c r="F9" s="43">
        <f>SUM(F5:F8)</f>
        <v>104357123.69000003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3102</v>
      </c>
      <c r="C13" s="73">
        <v>674829</v>
      </c>
      <c r="D13" s="73">
        <v>7125</v>
      </c>
      <c r="E13" s="72">
        <v>8230495.9700000007</v>
      </c>
      <c r="F13" s="72">
        <v>47061653.730000027</v>
      </c>
    </row>
    <row r="14" spans="1:6" ht="20" customHeight="1" x14ac:dyDescent="0.15">
      <c r="A14" s="10" t="s">
        <v>71</v>
      </c>
      <c r="B14" s="73">
        <v>1676</v>
      </c>
      <c r="C14" s="73">
        <v>221322</v>
      </c>
      <c r="D14" s="73">
        <v>0</v>
      </c>
      <c r="E14" s="72">
        <v>1463969</v>
      </c>
      <c r="F14" s="72">
        <v>3183805.7800000003</v>
      </c>
    </row>
    <row r="15" spans="1:6" ht="20" customHeight="1" x14ac:dyDescent="0.15">
      <c r="A15" s="10" t="s">
        <v>72</v>
      </c>
      <c r="B15" s="73">
        <v>832</v>
      </c>
      <c r="C15" s="73">
        <v>278776</v>
      </c>
      <c r="D15" s="73">
        <v>25</v>
      </c>
      <c r="E15" s="72">
        <v>2848712</v>
      </c>
      <c r="F15" s="72">
        <v>3838544.62</v>
      </c>
    </row>
    <row r="16" spans="1:6" ht="20" customHeight="1" x14ac:dyDescent="0.15">
      <c r="A16" s="10" t="s">
        <v>73</v>
      </c>
      <c r="B16" s="73">
        <v>3384</v>
      </c>
      <c r="C16" s="73">
        <v>433734</v>
      </c>
      <c r="D16" s="73">
        <v>820</v>
      </c>
      <c r="E16" s="72">
        <v>2517592.6999999997</v>
      </c>
      <c r="F16" s="72">
        <v>17254658.75</v>
      </c>
    </row>
    <row r="17" spans="1:6" ht="20" customHeight="1" x14ac:dyDescent="0.15">
      <c r="A17" s="103" t="s">
        <v>12</v>
      </c>
      <c r="B17" s="44">
        <f>SUM(B13:B16)</f>
        <v>8994</v>
      </c>
      <c r="C17" s="44">
        <f>SUM(C13:C16)</f>
        <v>1608661</v>
      </c>
      <c r="D17" s="44">
        <f>SUM(D13:D16)</f>
        <v>7970</v>
      </c>
      <c r="E17" s="43">
        <f>SUM(E13:E16)</f>
        <v>15060769.67</v>
      </c>
      <c r="F17" s="43">
        <f>SUM(F13:F16)</f>
        <v>71338662.880000025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863</v>
      </c>
      <c r="C21" s="73">
        <v>671071</v>
      </c>
      <c r="D21" s="73">
        <v>150</v>
      </c>
      <c r="E21" s="72">
        <v>13733601.109999999</v>
      </c>
      <c r="F21" s="72">
        <v>15320874.959999995</v>
      </c>
    </row>
    <row r="22" spans="1:6" ht="20" customHeight="1" x14ac:dyDescent="0.15">
      <c r="A22" s="10" t="s">
        <v>76</v>
      </c>
      <c r="B22" s="73">
        <v>2162</v>
      </c>
      <c r="C22" s="73">
        <v>220478</v>
      </c>
      <c r="D22" s="73">
        <v>836</v>
      </c>
      <c r="E22" s="72">
        <v>1141254.2100000002</v>
      </c>
      <c r="F22" s="72">
        <v>6791845.9699999979</v>
      </c>
    </row>
    <row r="23" spans="1:6" ht="20" customHeight="1" x14ac:dyDescent="0.15">
      <c r="A23" s="10" t="s">
        <v>77</v>
      </c>
      <c r="B23" s="73">
        <v>8080</v>
      </c>
      <c r="C23" s="73">
        <v>697891</v>
      </c>
      <c r="D23" s="73">
        <v>916</v>
      </c>
      <c r="E23" s="72">
        <v>5142727.74</v>
      </c>
      <c r="F23" s="72">
        <v>27600006.540000003</v>
      </c>
    </row>
    <row r="24" spans="1:6" ht="20" customHeight="1" x14ac:dyDescent="0.15">
      <c r="A24" s="10" t="s">
        <v>78</v>
      </c>
      <c r="B24" s="73">
        <v>747</v>
      </c>
      <c r="C24" s="73">
        <v>170393</v>
      </c>
      <c r="D24" s="73">
        <v>50</v>
      </c>
      <c r="E24" s="72">
        <v>391191.45</v>
      </c>
      <c r="F24" s="72">
        <v>1061092.5900000001</v>
      </c>
    </row>
    <row r="25" spans="1:6" ht="20" customHeight="1" x14ac:dyDescent="0.15">
      <c r="A25" s="103" t="s">
        <v>12</v>
      </c>
      <c r="B25" s="44">
        <f>SUM(B21:B24)</f>
        <v>11852</v>
      </c>
      <c r="C25" s="44">
        <f>SUM(C21:C24)</f>
        <v>1759833</v>
      </c>
      <c r="D25" s="44">
        <f>SUM(D21:D24)</f>
        <v>1952</v>
      </c>
      <c r="E25" s="43">
        <f>SUM(E21:E24)</f>
        <v>20408774.510000002</v>
      </c>
      <c r="F25" s="43">
        <f>SUM(F21:F24)</f>
        <v>50773820.060000002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639</v>
      </c>
      <c r="C29" s="73">
        <v>89663</v>
      </c>
      <c r="D29" s="73">
        <v>381</v>
      </c>
      <c r="E29" s="72">
        <v>378686.18</v>
      </c>
      <c r="F29" s="72">
        <v>613968.96</v>
      </c>
    </row>
    <row r="30" spans="1:6" ht="20" customHeight="1" x14ac:dyDescent="0.15">
      <c r="A30" s="10" t="s">
        <v>81</v>
      </c>
      <c r="B30" s="73">
        <v>146</v>
      </c>
      <c r="C30" s="73">
        <v>22973</v>
      </c>
      <c r="D30" s="73">
        <v>0</v>
      </c>
      <c r="E30" s="72">
        <v>221585.4</v>
      </c>
      <c r="F30" s="72">
        <v>736855.07000000007</v>
      </c>
    </row>
    <row r="31" spans="1:6" ht="20" customHeight="1" x14ac:dyDescent="0.15">
      <c r="A31" s="10" t="s">
        <v>82</v>
      </c>
      <c r="B31" s="73">
        <v>154</v>
      </c>
      <c r="C31" s="73">
        <v>151869</v>
      </c>
      <c r="D31" s="73">
        <v>0</v>
      </c>
      <c r="E31" s="72">
        <v>814033.92000000004</v>
      </c>
      <c r="F31" s="72">
        <v>4091067.97</v>
      </c>
    </row>
    <row r="32" spans="1:6" ht="20" customHeight="1" x14ac:dyDescent="0.15">
      <c r="A32" s="10" t="s">
        <v>83</v>
      </c>
      <c r="B32" s="73">
        <v>565</v>
      </c>
      <c r="C32" s="73">
        <v>424712</v>
      </c>
      <c r="D32" s="73">
        <v>474</v>
      </c>
      <c r="E32" s="72">
        <v>7531242.5200000005</v>
      </c>
      <c r="F32" s="72">
        <v>14233539.110000001</v>
      </c>
    </row>
    <row r="33" spans="1:6" ht="20" customHeight="1" x14ac:dyDescent="0.15">
      <c r="A33" s="10" t="s">
        <v>84</v>
      </c>
      <c r="B33" s="73">
        <v>92</v>
      </c>
      <c r="C33" s="73">
        <v>10972</v>
      </c>
      <c r="D33" s="73">
        <v>352</v>
      </c>
      <c r="E33" s="72">
        <v>157987.45000000001</v>
      </c>
      <c r="F33" s="72">
        <v>159789.79</v>
      </c>
    </row>
    <row r="34" spans="1:6" ht="20" customHeight="1" x14ac:dyDescent="0.15">
      <c r="A34" s="10" t="s">
        <v>85</v>
      </c>
      <c r="B34" s="73">
        <v>484</v>
      </c>
      <c r="C34" s="73">
        <v>321356</v>
      </c>
      <c r="D34" s="73">
        <v>755</v>
      </c>
      <c r="E34" s="72">
        <v>1563525.0099999998</v>
      </c>
      <c r="F34" s="72">
        <v>17404040.32</v>
      </c>
    </row>
    <row r="35" spans="1:6" ht="20" customHeight="1" x14ac:dyDescent="0.15">
      <c r="A35" s="103" t="s">
        <v>12</v>
      </c>
      <c r="B35" s="44">
        <f>SUM(B29:B34)</f>
        <v>2080</v>
      </c>
      <c r="C35" s="44">
        <f>SUM(C29:C34)</f>
        <v>1021545</v>
      </c>
      <c r="D35" s="44">
        <f>SUM(D29:D34)</f>
        <v>1962</v>
      </c>
      <c r="E35" s="43">
        <f>SUM(E29:E34)</f>
        <v>10667060.479999999</v>
      </c>
      <c r="F35" s="43">
        <f>SUM(F29:F34)</f>
        <v>37239261.219999999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345</v>
      </c>
      <c r="C39" s="73">
        <v>117778</v>
      </c>
      <c r="D39" s="73">
        <v>80</v>
      </c>
      <c r="E39" s="72">
        <v>1354606.28</v>
      </c>
      <c r="F39" s="72">
        <v>1467917.31</v>
      </c>
    </row>
    <row r="40" spans="1:6" ht="20" customHeight="1" x14ac:dyDescent="0.15">
      <c r="A40" s="10" t="s">
        <v>88</v>
      </c>
      <c r="B40" s="73">
        <v>389</v>
      </c>
      <c r="C40" s="73">
        <v>202696</v>
      </c>
      <c r="D40" s="73">
        <v>5439</v>
      </c>
      <c r="E40" s="72">
        <v>632278.53000000014</v>
      </c>
      <c r="F40" s="72">
        <v>3958440.84</v>
      </c>
    </row>
    <row r="41" spans="1:6" ht="20" customHeight="1" x14ac:dyDescent="0.15">
      <c r="A41" s="103" t="s">
        <v>12</v>
      </c>
      <c r="B41" s="44">
        <f>SUM(B39:B40)</f>
        <v>734</v>
      </c>
      <c r="C41" s="44">
        <f>SUM(C39:C40)</f>
        <v>320474</v>
      </c>
      <c r="D41" s="44">
        <f>SUM(D39:D40)</f>
        <v>5519</v>
      </c>
      <c r="E41" s="43">
        <f>SUM(E39:E40)</f>
        <v>1986884.81</v>
      </c>
      <c r="F41" s="43">
        <f>SUM(F39:F40)</f>
        <v>5426358.1500000004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38109</v>
      </c>
      <c r="C43" s="99">
        <f>C9+C17+C25+C35+C41</f>
        <v>7061203</v>
      </c>
      <c r="D43" s="99">
        <f>D9+D17+D25+D35+D41</f>
        <v>23044</v>
      </c>
      <c r="E43" s="100">
        <f>E9+E17+E25+E35+E41</f>
        <v>80642395.890000001</v>
      </c>
      <c r="F43" s="100">
        <f>F9+F17+F25+F35+F41</f>
        <v>269135226.00000006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5" t="s">
        <v>359</v>
      </c>
      <c r="B1" s="455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391</v>
      </c>
      <c r="C5" s="73">
        <v>214228</v>
      </c>
      <c r="D5" s="73">
        <v>0</v>
      </c>
      <c r="E5" s="72">
        <v>608164.89</v>
      </c>
      <c r="F5" s="72">
        <v>7061429.9999999991</v>
      </c>
    </row>
    <row r="6" spans="1:6" ht="20" customHeight="1" x14ac:dyDescent="0.15">
      <c r="A6" s="10" t="s">
        <v>66</v>
      </c>
      <c r="B6" s="73">
        <v>6198</v>
      </c>
      <c r="C6" s="73">
        <v>1225258</v>
      </c>
      <c r="D6" s="73">
        <v>22</v>
      </c>
      <c r="E6" s="72">
        <v>19723117.260000002</v>
      </c>
      <c r="F6" s="72">
        <v>31604638.300000004</v>
      </c>
    </row>
    <row r="7" spans="1:6" ht="20" customHeight="1" x14ac:dyDescent="0.15">
      <c r="A7" s="10" t="s">
        <v>67</v>
      </c>
      <c r="B7" s="73">
        <v>3117</v>
      </c>
      <c r="C7" s="73">
        <v>567285</v>
      </c>
      <c r="D7" s="73">
        <v>48</v>
      </c>
      <c r="E7" s="72">
        <v>6279656.0500000007</v>
      </c>
      <c r="F7" s="72">
        <v>41967517.739999995</v>
      </c>
    </row>
    <row r="8" spans="1:6" ht="20" customHeight="1" x14ac:dyDescent="0.15">
      <c r="A8" s="10" t="s">
        <v>68</v>
      </c>
      <c r="B8" s="73">
        <v>63</v>
      </c>
      <c r="C8" s="73">
        <v>1362</v>
      </c>
      <c r="D8" s="73">
        <v>0</v>
      </c>
      <c r="E8" s="72">
        <v>6739</v>
      </c>
      <c r="F8" s="72">
        <v>7314</v>
      </c>
    </row>
    <row r="9" spans="1:6" ht="20" customHeight="1" x14ac:dyDescent="0.15">
      <c r="A9" s="103" t="s">
        <v>12</v>
      </c>
      <c r="B9" s="44">
        <f>SUM(B5:B8)</f>
        <v>9769</v>
      </c>
      <c r="C9" s="44">
        <f>SUM(C5:C8)</f>
        <v>2008133</v>
      </c>
      <c r="D9" s="44">
        <f>SUM(D5:D8)</f>
        <v>70</v>
      </c>
      <c r="E9" s="43">
        <f>SUM(E5:E8)</f>
        <v>26617677.200000003</v>
      </c>
      <c r="F9" s="43">
        <f>SUM(F5:F8)</f>
        <v>80640900.039999992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1730</v>
      </c>
      <c r="C13" s="73">
        <v>419664</v>
      </c>
      <c r="D13" s="73">
        <v>6893</v>
      </c>
      <c r="E13" s="72">
        <v>2324305.85</v>
      </c>
      <c r="F13" s="72">
        <v>36955971.340000004</v>
      </c>
    </row>
    <row r="14" spans="1:6" ht="20" customHeight="1" x14ac:dyDescent="0.15">
      <c r="A14" s="10" t="s">
        <v>71</v>
      </c>
      <c r="B14" s="73">
        <v>1345</v>
      </c>
      <c r="C14" s="73">
        <v>174419</v>
      </c>
      <c r="D14" s="73">
        <v>0</v>
      </c>
      <c r="E14" s="72">
        <v>1139983</v>
      </c>
      <c r="F14" s="72">
        <v>2342763.06</v>
      </c>
    </row>
    <row r="15" spans="1:6" ht="20" customHeight="1" x14ac:dyDescent="0.15">
      <c r="A15" s="10" t="s">
        <v>72</v>
      </c>
      <c r="B15" s="73">
        <v>334</v>
      </c>
      <c r="C15" s="73">
        <v>12890</v>
      </c>
      <c r="D15" s="73">
        <v>0</v>
      </c>
      <c r="E15" s="72">
        <v>63004</v>
      </c>
      <c r="F15" s="72">
        <v>267474.89999999997</v>
      </c>
    </row>
    <row r="16" spans="1:6" ht="20" customHeight="1" x14ac:dyDescent="0.15">
      <c r="A16" s="10" t="s">
        <v>73</v>
      </c>
      <c r="B16" s="73">
        <v>2325</v>
      </c>
      <c r="C16" s="73">
        <v>263275</v>
      </c>
      <c r="D16" s="73">
        <v>0</v>
      </c>
      <c r="E16" s="72">
        <v>1756403.2000000002</v>
      </c>
      <c r="F16" s="72">
        <v>14275213.789999999</v>
      </c>
    </row>
    <row r="17" spans="1:6" ht="20" customHeight="1" x14ac:dyDescent="0.15">
      <c r="A17" s="103" t="s">
        <v>12</v>
      </c>
      <c r="B17" s="44">
        <f>SUM(B13:B16)</f>
        <v>5734</v>
      </c>
      <c r="C17" s="44">
        <f>SUM(C13:C16)</f>
        <v>870248</v>
      </c>
      <c r="D17" s="44">
        <f>SUM(D13:D16)</f>
        <v>6893</v>
      </c>
      <c r="E17" s="43">
        <f>SUM(E13:E16)</f>
        <v>5283696.0500000007</v>
      </c>
      <c r="F17" s="43">
        <f>SUM(F13:F16)</f>
        <v>53841423.090000004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476</v>
      </c>
      <c r="C21" s="73">
        <v>582298</v>
      </c>
      <c r="D21" s="73">
        <v>0</v>
      </c>
      <c r="E21" s="72">
        <v>11146765.01</v>
      </c>
      <c r="F21" s="72">
        <v>12088697.560000001</v>
      </c>
    </row>
    <row r="22" spans="1:6" ht="20" customHeight="1" x14ac:dyDescent="0.15">
      <c r="A22" s="10" t="s">
        <v>76</v>
      </c>
      <c r="B22" s="73">
        <v>1336</v>
      </c>
      <c r="C22" s="73">
        <v>106680</v>
      </c>
      <c r="D22" s="73">
        <v>836</v>
      </c>
      <c r="E22" s="72">
        <v>468868.21</v>
      </c>
      <c r="F22" s="72">
        <v>4273690.1100000003</v>
      </c>
    </row>
    <row r="23" spans="1:6" ht="20" customHeight="1" x14ac:dyDescent="0.15">
      <c r="A23" s="10" t="s">
        <v>77</v>
      </c>
      <c r="B23" s="73">
        <v>6892</v>
      </c>
      <c r="C23" s="73">
        <v>603775</v>
      </c>
      <c r="D23" s="73">
        <v>274</v>
      </c>
      <c r="E23" s="72">
        <v>3181312.09</v>
      </c>
      <c r="F23" s="72">
        <v>17937510.669999998</v>
      </c>
    </row>
    <row r="24" spans="1:6" ht="20" customHeight="1" x14ac:dyDescent="0.15">
      <c r="A24" s="10" t="s">
        <v>78</v>
      </c>
      <c r="B24" s="73">
        <v>480</v>
      </c>
      <c r="C24" s="73">
        <v>136520</v>
      </c>
      <c r="D24" s="73">
        <v>0</v>
      </c>
      <c r="E24" s="72">
        <v>252339.45</v>
      </c>
      <c r="F24" s="72">
        <v>626617.64999999991</v>
      </c>
    </row>
    <row r="25" spans="1:6" ht="20" customHeight="1" x14ac:dyDescent="0.15">
      <c r="A25" s="103" t="s">
        <v>12</v>
      </c>
      <c r="B25" s="44">
        <f>SUM(B21:B24)</f>
        <v>9184</v>
      </c>
      <c r="C25" s="44">
        <f>SUM(C21:C24)</f>
        <v>1429273</v>
      </c>
      <c r="D25" s="44">
        <f>SUM(D21:D24)</f>
        <v>1110</v>
      </c>
      <c r="E25" s="43">
        <f>SUM(E21:E24)</f>
        <v>15049284.76</v>
      </c>
      <c r="F25" s="43">
        <f>SUM(F21:F24)</f>
        <v>34926515.990000002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458</v>
      </c>
      <c r="C29" s="73">
        <v>73765</v>
      </c>
      <c r="D29" s="73">
        <v>348</v>
      </c>
      <c r="E29" s="72">
        <v>335507.27999999997</v>
      </c>
      <c r="F29" s="72">
        <v>544471.18999999994</v>
      </c>
    </row>
    <row r="30" spans="1:6" ht="20" customHeight="1" x14ac:dyDescent="0.15">
      <c r="A30" s="10" t="s">
        <v>81</v>
      </c>
      <c r="B30" s="73">
        <v>131</v>
      </c>
      <c r="C30" s="73">
        <v>21386</v>
      </c>
      <c r="D30" s="73">
        <v>0</v>
      </c>
      <c r="E30" s="72">
        <v>211955.4</v>
      </c>
      <c r="F30" s="72">
        <v>727078.07000000007</v>
      </c>
    </row>
    <row r="31" spans="1:6" ht="20" customHeight="1" x14ac:dyDescent="0.15">
      <c r="A31" s="10" t="s">
        <v>82</v>
      </c>
      <c r="B31" s="73">
        <v>128</v>
      </c>
      <c r="C31" s="73">
        <v>146896</v>
      </c>
      <c r="D31" s="73">
        <v>0</v>
      </c>
      <c r="E31" s="72">
        <v>804305.92000000004</v>
      </c>
      <c r="F31" s="72">
        <v>4072227.0500000003</v>
      </c>
    </row>
    <row r="32" spans="1:6" ht="20" customHeight="1" x14ac:dyDescent="0.15">
      <c r="A32" s="10" t="s">
        <v>83</v>
      </c>
      <c r="B32" s="73">
        <v>421</v>
      </c>
      <c r="C32" s="73">
        <v>391723</v>
      </c>
      <c r="D32" s="73">
        <v>264</v>
      </c>
      <c r="E32" s="72">
        <v>7387352.0200000005</v>
      </c>
      <c r="F32" s="72">
        <v>13937335.430000002</v>
      </c>
    </row>
    <row r="33" spans="1:6" ht="20" customHeight="1" x14ac:dyDescent="0.15">
      <c r="A33" s="10" t="s">
        <v>84</v>
      </c>
      <c r="B33" s="73">
        <v>57</v>
      </c>
      <c r="C33" s="73">
        <v>10464</v>
      </c>
      <c r="D33" s="73">
        <v>0</v>
      </c>
      <c r="E33" s="72">
        <v>135317.45000000001</v>
      </c>
      <c r="F33" s="72">
        <v>135442.45000000001</v>
      </c>
    </row>
    <row r="34" spans="1:6" ht="20" customHeight="1" x14ac:dyDescent="0.15">
      <c r="A34" s="10" t="s">
        <v>85</v>
      </c>
      <c r="B34" s="73">
        <v>286</v>
      </c>
      <c r="C34" s="73">
        <v>284004</v>
      </c>
      <c r="D34" s="73">
        <v>47</v>
      </c>
      <c r="E34" s="72">
        <v>1426331.81</v>
      </c>
      <c r="F34" s="72">
        <v>17248419.200000003</v>
      </c>
    </row>
    <row r="35" spans="1:6" ht="20" customHeight="1" x14ac:dyDescent="0.15">
      <c r="A35" s="103" t="s">
        <v>12</v>
      </c>
      <c r="B35" s="44">
        <f>SUM(B29:B34)</f>
        <v>1481</v>
      </c>
      <c r="C35" s="44">
        <f>SUM(C29:C34)</f>
        <v>928238</v>
      </c>
      <c r="D35" s="44">
        <f>SUM(D29:D34)</f>
        <v>659</v>
      </c>
      <c r="E35" s="43">
        <f>SUM(E29:E34)</f>
        <v>10300769.880000001</v>
      </c>
      <c r="F35" s="43">
        <f>SUM(F29:F34)</f>
        <v>36664973.390000001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298</v>
      </c>
      <c r="C39" s="73">
        <v>93794</v>
      </c>
      <c r="D39" s="73">
        <v>30</v>
      </c>
      <c r="E39" s="72">
        <v>891707</v>
      </c>
      <c r="F39" s="72">
        <v>916538.5</v>
      </c>
    </row>
    <row r="40" spans="1:6" ht="20" customHeight="1" x14ac:dyDescent="0.15">
      <c r="A40" s="10" t="s">
        <v>88</v>
      </c>
      <c r="B40" s="73">
        <v>248</v>
      </c>
      <c r="C40" s="73">
        <v>176801</v>
      </c>
      <c r="D40" s="73">
        <v>22</v>
      </c>
      <c r="E40" s="72">
        <v>497505.00000000006</v>
      </c>
      <c r="F40" s="72">
        <v>3680736.1100000003</v>
      </c>
    </row>
    <row r="41" spans="1:6" ht="20" customHeight="1" x14ac:dyDescent="0.15">
      <c r="A41" s="103" t="s">
        <v>12</v>
      </c>
      <c r="B41" s="44">
        <f>SUM(B39:B40)</f>
        <v>546</v>
      </c>
      <c r="C41" s="44">
        <f>SUM(C39:C40)</f>
        <v>270595</v>
      </c>
      <c r="D41" s="44">
        <f>SUM(D39:D40)</f>
        <v>52</v>
      </c>
      <c r="E41" s="43">
        <f>SUM(E39:E40)</f>
        <v>1389212</v>
      </c>
      <c r="F41" s="43">
        <f>SUM(F39:F40)</f>
        <v>4597274.6100000003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26714</v>
      </c>
      <c r="C43" s="99">
        <f>C9+C17+C25+C35+C41</f>
        <v>5506487</v>
      </c>
      <c r="D43" s="99">
        <f>D9+D17+D25+D35+D41</f>
        <v>8784</v>
      </c>
      <c r="E43" s="100">
        <f>E9+E17+E25+E35+E41</f>
        <v>58640639.890000008</v>
      </c>
      <c r="F43" s="100">
        <f>F9+F17+F25+F35+F41</f>
        <v>210671087.12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5" t="s">
        <v>360</v>
      </c>
      <c r="B1" s="455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56</v>
      </c>
      <c r="C5" s="73">
        <v>482</v>
      </c>
      <c r="D5" s="73">
        <v>0</v>
      </c>
      <c r="E5" s="72">
        <v>2582</v>
      </c>
      <c r="F5" s="72">
        <v>31615.119999999999</v>
      </c>
    </row>
    <row r="6" spans="1:6" ht="20" customHeight="1" x14ac:dyDescent="0.15">
      <c r="A6" s="10" t="s">
        <v>66</v>
      </c>
      <c r="B6" s="73">
        <v>1312</v>
      </c>
      <c r="C6" s="73">
        <v>231639</v>
      </c>
      <c r="D6" s="73">
        <v>12</v>
      </c>
      <c r="E6" s="72">
        <v>1330622.67</v>
      </c>
      <c r="F6" s="72">
        <v>5186771.7699999977</v>
      </c>
    </row>
    <row r="7" spans="1:6" ht="20" customHeight="1" x14ac:dyDescent="0.15">
      <c r="A7" s="10" t="s">
        <v>67</v>
      </c>
      <c r="B7" s="73">
        <v>370</v>
      </c>
      <c r="C7" s="73">
        <v>56276</v>
      </c>
      <c r="D7" s="73">
        <v>0</v>
      </c>
      <c r="E7" s="72">
        <v>183290.22</v>
      </c>
      <c r="F7" s="72">
        <v>465249.09999999992</v>
      </c>
    </row>
    <row r="8" spans="1:6" ht="20" customHeight="1" x14ac:dyDescent="0.15">
      <c r="A8" s="10" t="s">
        <v>68</v>
      </c>
      <c r="B8" s="73">
        <v>0</v>
      </c>
      <c r="C8" s="73">
        <v>0</v>
      </c>
      <c r="D8" s="73">
        <v>0</v>
      </c>
      <c r="E8" s="72">
        <v>0</v>
      </c>
      <c r="F8" s="72">
        <v>0</v>
      </c>
    </row>
    <row r="9" spans="1:6" ht="20" customHeight="1" x14ac:dyDescent="0.15">
      <c r="A9" s="103" t="s">
        <v>12</v>
      </c>
      <c r="B9" s="44">
        <f>SUM(B5:B8)</f>
        <v>1738</v>
      </c>
      <c r="C9" s="44">
        <f>SUM(C5:C8)</f>
        <v>288397</v>
      </c>
      <c r="D9" s="44">
        <f>SUM(D5:D8)</f>
        <v>12</v>
      </c>
      <c r="E9" s="43">
        <f>SUM(E5:E8)</f>
        <v>1516494.89</v>
      </c>
      <c r="F9" s="43">
        <f>SUM(F5:F8)</f>
        <v>5683635.9899999974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657</v>
      </c>
      <c r="C13" s="73">
        <v>204531</v>
      </c>
      <c r="D13" s="73">
        <v>58</v>
      </c>
      <c r="E13" s="72">
        <v>3045508.4200000004</v>
      </c>
      <c r="F13" s="72">
        <v>3653975.8499999996</v>
      </c>
    </row>
    <row r="14" spans="1:6" ht="20" customHeight="1" x14ac:dyDescent="0.15">
      <c r="A14" s="10" t="s">
        <v>71</v>
      </c>
      <c r="B14" s="73">
        <v>164</v>
      </c>
      <c r="C14" s="73">
        <v>43096</v>
      </c>
      <c r="D14" s="73">
        <v>0</v>
      </c>
      <c r="E14" s="72">
        <v>302060</v>
      </c>
      <c r="F14" s="72">
        <v>337959.62</v>
      </c>
    </row>
    <row r="15" spans="1:6" ht="20" customHeight="1" x14ac:dyDescent="0.15">
      <c r="A15" s="10" t="s">
        <v>72</v>
      </c>
      <c r="B15" s="73">
        <v>88</v>
      </c>
      <c r="C15" s="73">
        <v>42020</v>
      </c>
      <c r="D15" s="73">
        <v>0</v>
      </c>
      <c r="E15" s="72">
        <v>194898</v>
      </c>
      <c r="F15" s="72">
        <v>388822.53</v>
      </c>
    </row>
    <row r="16" spans="1:6" ht="20" customHeight="1" x14ac:dyDescent="0.15">
      <c r="A16" s="10" t="s">
        <v>73</v>
      </c>
      <c r="B16" s="73">
        <v>490</v>
      </c>
      <c r="C16" s="73">
        <v>146767</v>
      </c>
      <c r="D16" s="73">
        <v>0</v>
      </c>
      <c r="E16" s="72">
        <v>533176.30000000005</v>
      </c>
      <c r="F16" s="72">
        <v>2155657.14</v>
      </c>
    </row>
    <row r="17" spans="1:6" ht="20" customHeight="1" x14ac:dyDescent="0.15">
      <c r="A17" s="103" t="s">
        <v>12</v>
      </c>
      <c r="B17" s="44">
        <f>SUM(B13:B16)</f>
        <v>1399</v>
      </c>
      <c r="C17" s="44">
        <f>SUM(C13:C16)</f>
        <v>436414</v>
      </c>
      <c r="D17" s="44">
        <f>SUM(D13:D16)</f>
        <v>58</v>
      </c>
      <c r="E17" s="43">
        <f>SUM(E13:E16)</f>
        <v>4075642.7200000007</v>
      </c>
      <c r="F17" s="43">
        <f>SUM(F13:F16)</f>
        <v>6536415.1400000006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205</v>
      </c>
      <c r="C21" s="73">
        <v>80153</v>
      </c>
      <c r="D21" s="73">
        <v>0</v>
      </c>
      <c r="E21" s="72">
        <v>1534109.4000000001</v>
      </c>
      <c r="F21" s="72">
        <v>1817912.9700000002</v>
      </c>
    </row>
    <row r="22" spans="1:6" ht="20" customHeight="1" x14ac:dyDescent="0.15">
      <c r="A22" s="10" t="s">
        <v>76</v>
      </c>
      <c r="B22" s="73">
        <v>353</v>
      </c>
      <c r="C22" s="73">
        <v>86158</v>
      </c>
      <c r="D22" s="73">
        <v>0</v>
      </c>
      <c r="E22" s="72">
        <v>521926.50000000006</v>
      </c>
      <c r="F22" s="72">
        <v>1842647.6300000004</v>
      </c>
    </row>
    <row r="23" spans="1:6" ht="20" customHeight="1" x14ac:dyDescent="0.15">
      <c r="A23" s="10" t="s">
        <v>77</v>
      </c>
      <c r="B23" s="73">
        <v>419</v>
      </c>
      <c r="C23" s="73">
        <v>33984</v>
      </c>
      <c r="D23" s="73">
        <v>0</v>
      </c>
      <c r="E23" s="72">
        <v>149033.75</v>
      </c>
      <c r="F23" s="72">
        <v>935758.58000000007</v>
      </c>
    </row>
    <row r="24" spans="1:6" ht="20" customHeight="1" x14ac:dyDescent="0.15">
      <c r="A24" s="10" t="s">
        <v>78</v>
      </c>
      <c r="B24" s="73">
        <v>115</v>
      </c>
      <c r="C24" s="73">
        <v>27322</v>
      </c>
      <c r="D24" s="73">
        <v>0</v>
      </c>
      <c r="E24" s="72">
        <v>64187</v>
      </c>
      <c r="F24" s="72">
        <v>220830.47999999998</v>
      </c>
    </row>
    <row r="25" spans="1:6" ht="20" customHeight="1" x14ac:dyDescent="0.15">
      <c r="A25" s="103" t="s">
        <v>12</v>
      </c>
      <c r="B25" s="44">
        <f>SUM(B21:B24)</f>
        <v>1092</v>
      </c>
      <c r="C25" s="44">
        <f>SUM(C21:C24)</f>
        <v>227617</v>
      </c>
      <c r="D25" s="44">
        <f>SUM(D21:D24)</f>
        <v>0</v>
      </c>
      <c r="E25" s="43">
        <f>SUM(E21:E24)</f>
        <v>2269256.6500000004</v>
      </c>
      <c r="F25" s="43">
        <f>SUM(F21:F24)</f>
        <v>4817149.66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130</v>
      </c>
      <c r="C29" s="73">
        <v>14796</v>
      </c>
      <c r="D29" s="73">
        <v>23</v>
      </c>
      <c r="E29" s="72">
        <v>37522.9</v>
      </c>
      <c r="F29" s="72">
        <v>60052.619999999995</v>
      </c>
    </row>
    <row r="30" spans="1:6" ht="20" customHeight="1" x14ac:dyDescent="0.15">
      <c r="A30" s="10" t="s">
        <v>81</v>
      </c>
      <c r="B30" s="73">
        <v>15</v>
      </c>
      <c r="C30" s="73">
        <v>1587</v>
      </c>
      <c r="D30" s="73">
        <v>0</v>
      </c>
      <c r="E30" s="72">
        <v>9630</v>
      </c>
      <c r="F30" s="72">
        <v>9777</v>
      </c>
    </row>
    <row r="31" spans="1:6" ht="20" customHeight="1" x14ac:dyDescent="0.15">
      <c r="A31" s="10" t="s">
        <v>82</v>
      </c>
      <c r="B31" s="73">
        <v>26</v>
      </c>
      <c r="C31" s="73">
        <v>4973</v>
      </c>
      <c r="D31" s="73">
        <v>0</v>
      </c>
      <c r="E31" s="72">
        <v>9728</v>
      </c>
      <c r="F31" s="72">
        <v>18840.920000000002</v>
      </c>
    </row>
    <row r="32" spans="1:6" ht="20" customHeight="1" x14ac:dyDescent="0.15">
      <c r="A32" s="10" t="s">
        <v>83</v>
      </c>
      <c r="B32" s="73">
        <v>96</v>
      </c>
      <c r="C32" s="73">
        <v>30427</v>
      </c>
      <c r="D32" s="73">
        <v>10</v>
      </c>
      <c r="E32" s="72">
        <v>120114.5</v>
      </c>
      <c r="F32" s="72">
        <v>229229.6</v>
      </c>
    </row>
    <row r="33" spans="1:6" ht="20" customHeight="1" x14ac:dyDescent="0.15">
      <c r="A33" s="10" t="s">
        <v>84</v>
      </c>
      <c r="B33" s="73">
        <v>23</v>
      </c>
      <c r="C33" s="73">
        <v>508</v>
      </c>
      <c r="D33" s="73">
        <v>0</v>
      </c>
      <c r="E33" s="72">
        <v>22670</v>
      </c>
      <c r="F33" s="72">
        <v>22670</v>
      </c>
    </row>
    <row r="34" spans="1:6" ht="20" customHeight="1" x14ac:dyDescent="0.15">
      <c r="A34" s="10" t="s">
        <v>85</v>
      </c>
      <c r="B34" s="73">
        <v>148</v>
      </c>
      <c r="C34" s="73">
        <v>32776</v>
      </c>
      <c r="D34" s="73">
        <v>0</v>
      </c>
      <c r="E34" s="72">
        <v>115716.2</v>
      </c>
      <c r="F34" s="72">
        <v>122287.98999999999</v>
      </c>
    </row>
    <row r="35" spans="1:6" ht="20" customHeight="1" x14ac:dyDescent="0.15">
      <c r="A35" s="103" t="s">
        <v>12</v>
      </c>
      <c r="B35" s="44">
        <f>SUM(B29:B34)</f>
        <v>438</v>
      </c>
      <c r="C35" s="44">
        <f>SUM(C29:C34)</f>
        <v>85067</v>
      </c>
      <c r="D35" s="44">
        <f>SUM(D29:D34)</f>
        <v>33</v>
      </c>
      <c r="E35" s="43">
        <f>SUM(E29:E34)</f>
        <v>315381.59999999998</v>
      </c>
      <c r="F35" s="43">
        <f>SUM(F29:F34)</f>
        <v>462858.13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16</v>
      </c>
      <c r="C39" s="73">
        <v>17526</v>
      </c>
      <c r="D39" s="73">
        <v>0</v>
      </c>
      <c r="E39" s="72">
        <v>84180.28</v>
      </c>
      <c r="F39" s="72">
        <v>109238.08000000002</v>
      </c>
    </row>
    <row r="40" spans="1:6" ht="20" customHeight="1" x14ac:dyDescent="0.15">
      <c r="A40" s="10" t="s">
        <v>88</v>
      </c>
      <c r="B40" s="73">
        <v>86</v>
      </c>
      <c r="C40" s="73">
        <v>14877</v>
      </c>
      <c r="D40" s="73">
        <v>60</v>
      </c>
      <c r="E40" s="72">
        <v>50738.909999999996</v>
      </c>
      <c r="F40" s="72">
        <v>58266.42</v>
      </c>
    </row>
    <row r="41" spans="1:6" ht="20" customHeight="1" x14ac:dyDescent="0.15">
      <c r="A41" s="103" t="s">
        <v>12</v>
      </c>
      <c r="B41" s="44">
        <f>SUM(B39:B40)</f>
        <v>102</v>
      </c>
      <c r="C41" s="44">
        <f>SUM(C39:C40)</f>
        <v>32403</v>
      </c>
      <c r="D41" s="44">
        <f>SUM(D39:D40)</f>
        <v>60</v>
      </c>
      <c r="E41" s="43">
        <f>SUM(E39:E40)</f>
        <v>134919.19</v>
      </c>
      <c r="F41" s="43">
        <f>SUM(F39:F40)</f>
        <v>167504.5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4769</v>
      </c>
      <c r="C43" s="99">
        <f>C9+C17+C25+C35+C41</f>
        <v>1069898</v>
      </c>
      <c r="D43" s="99">
        <f>D9+D17+D25+D35+D41</f>
        <v>163</v>
      </c>
      <c r="E43" s="100">
        <f>E9+E17+E25+E35+E41</f>
        <v>8311695.0500000007</v>
      </c>
      <c r="F43" s="100">
        <f>F9+F17+F25+F35+F41</f>
        <v>17667563.419999998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5" t="s">
        <v>361</v>
      </c>
      <c r="B1" s="455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94</v>
      </c>
      <c r="C5" s="73">
        <v>0</v>
      </c>
      <c r="D5" s="73">
        <v>2771</v>
      </c>
      <c r="E5" s="72">
        <v>0</v>
      </c>
      <c r="F5" s="72">
        <v>242176.49000000005</v>
      </c>
    </row>
    <row r="6" spans="1:6" ht="20" customHeight="1" x14ac:dyDescent="0.15">
      <c r="A6" s="10" t="s">
        <v>66</v>
      </c>
      <c r="B6" s="73">
        <v>812</v>
      </c>
      <c r="C6" s="73">
        <v>7721</v>
      </c>
      <c r="D6" s="73">
        <v>1208</v>
      </c>
      <c r="E6" s="72">
        <v>3513607.5</v>
      </c>
      <c r="F6" s="72">
        <v>9700292.9999999981</v>
      </c>
    </row>
    <row r="7" spans="1:6" ht="20" customHeight="1" x14ac:dyDescent="0.15">
      <c r="A7" s="10" t="s">
        <v>67</v>
      </c>
      <c r="B7" s="73">
        <v>257</v>
      </c>
      <c r="C7" s="73">
        <v>1088</v>
      </c>
      <c r="D7" s="73">
        <v>11</v>
      </c>
      <c r="E7" s="72">
        <v>364938</v>
      </c>
      <c r="F7" s="72">
        <v>765989.4299999997</v>
      </c>
    </row>
    <row r="8" spans="1:6" ht="20" customHeight="1" x14ac:dyDescent="0.15">
      <c r="A8" s="10" t="s">
        <v>68</v>
      </c>
      <c r="B8" s="73">
        <v>0</v>
      </c>
      <c r="C8" s="73">
        <v>0</v>
      </c>
      <c r="D8" s="73">
        <v>0</v>
      </c>
      <c r="E8" s="72">
        <v>0</v>
      </c>
      <c r="F8" s="72">
        <v>0</v>
      </c>
    </row>
    <row r="9" spans="1:6" ht="20" customHeight="1" x14ac:dyDescent="0.15">
      <c r="A9" s="103" t="s">
        <v>12</v>
      </c>
      <c r="B9" s="44">
        <f>SUM(B5:B8)</f>
        <v>1163</v>
      </c>
      <c r="C9" s="44">
        <f>SUM(C5:C8)</f>
        <v>8809</v>
      </c>
      <c r="D9" s="44">
        <f>SUM(D5:D8)</f>
        <v>3990</v>
      </c>
      <c r="E9" s="43">
        <f>SUM(E5:E8)</f>
        <v>3878545.5</v>
      </c>
      <c r="F9" s="43">
        <f>SUM(F5:F8)</f>
        <v>10708458.919999998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422</v>
      </c>
      <c r="C13" s="73">
        <v>30302</v>
      </c>
      <c r="D13" s="73">
        <v>49</v>
      </c>
      <c r="E13" s="72">
        <v>2695626.0999999996</v>
      </c>
      <c r="F13" s="72">
        <v>6115063.0099999998</v>
      </c>
    </row>
    <row r="14" spans="1:6" ht="20" customHeight="1" x14ac:dyDescent="0.15">
      <c r="A14" s="10" t="s">
        <v>71</v>
      </c>
      <c r="B14" s="73">
        <v>94</v>
      </c>
      <c r="C14" s="73">
        <v>1494</v>
      </c>
      <c r="D14" s="73">
        <v>0</v>
      </c>
      <c r="E14" s="72">
        <v>15690</v>
      </c>
      <c r="F14" s="72">
        <v>160861</v>
      </c>
    </row>
    <row r="15" spans="1:6" ht="20" customHeight="1" x14ac:dyDescent="0.15">
      <c r="A15" s="10" t="s">
        <v>72</v>
      </c>
      <c r="B15" s="73">
        <v>76</v>
      </c>
      <c r="C15" s="73">
        <v>17822</v>
      </c>
      <c r="D15" s="73">
        <v>11</v>
      </c>
      <c r="E15" s="72">
        <v>104507.5</v>
      </c>
      <c r="F15" s="72">
        <v>183350.22000000003</v>
      </c>
    </row>
    <row r="16" spans="1:6" ht="20" customHeight="1" x14ac:dyDescent="0.15">
      <c r="A16" s="10" t="s">
        <v>73</v>
      </c>
      <c r="B16" s="73">
        <v>304</v>
      </c>
      <c r="C16" s="73">
        <v>2134</v>
      </c>
      <c r="D16" s="73">
        <v>0</v>
      </c>
      <c r="E16" s="72">
        <v>21340</v>
      </c>
      <c r="F16" s="72">
        <v>187865.47</v>
      </c>
    </row>
    <row r="17" spans="1:6" ht="20" customHeight="1" x14ac:dyDescent="0.15">
      <c r="A17" s="103" t="s">
        <v>12</v>
      </c>
      <c r="B17" s="44">
        <f>SUM(B13:B16)</f>
        <v>896</v>
      </c>
      <c r="C17" s="44">
        <f>SUM(C13:C16)</f>
        <v>51752</v>
      </c>
      <c r="D17" s="44">
        <f>SUM(D13:D16)</f>
        <v>60</v>
      </c>
      <c r="E17" s="43">
        <f>SUM(E13:E16)</f>
        <v>2837163.5999999996</v>
      </c>
      <c r="F17" s="43">
        <f>SUM(F13:F16)</f>
        <v>6647139.6999999993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59</v>
      </c>
      <c r="C21" s="73">
        <v>3363</v>
      </c>
      <c r="D21" s="73">
        <v>0</v>
      </c>
      <c r="E21" s="72">
        <v>1018681.7</v>
      </c>
      <c r="F21" s="72">
        <v>1034225.1</v>
      </c>
    </row>
    <row r="22" spans="1:6" ht="20" customHeight="1" x14ac:dyDescent="0.15">
      <c r="A22" s="10" t="s">
        <v>76</v>
      </c>
      <c r="B22" s="73">
        <v>199</v>
      </c>
      <c r="C22" s="73">
        <v>594</v>
      </c>
      <c r="D22" s="73">
        <v>0</v>
      </c>
      <c r="E22" s="72">
        <v>6975</v>
      </c>
      <c r="F22" s="72">
        <v>37708.33</v>
      </c>
    </row>
    <row r="23" spans="1:6" ht="20" customHeight="1" x14ac:dyDescent="0.15">
      <c r="A23" s="10" t="s">
        <v>77</v>
      </c>
      <c r="B23" s="73">
        <v>457</v>
      </c>
      <c r="C23" s="73">
        <v>32768</v>
      </c>
      <c r="D23" s="73">
        <v>0</v>
      </c>
      <c r="E23" s="72">
        <v>1601224</v>
      </c>
      <c r="F23" s="72">
        <v>7907770.0800000001</v>
      </c>
    </row>
    <row r="24" spans="1:6" ht="20" customHeight="1" x14ac:dyDescent="0.15">
      <c r="A24" s="10" t="s">
        <v>78</v>
      </c>
      <c r="B24" s="73">
        <v>55</v>
      </c>
      <c r="C24" s="73">
        <v>1015</v>
      </c>
      <c r="D24" s="73">
        <v>0</v>
      </c>
      <c r="E24" s="72">
        <v>14160</v>
      </c>
      <c r="F24" s="72">
        <v>18087</v>
      </c>
    </row>
    <row r="25" spans="1:6" ht="20" customHeight="1" x14ac:dyDescent="0.15">
      <c r="A25" s="103" t="s">
        <v>12</v>
      </c>
      <c r="B25" s="44">
        <f>SUM(B21:B24)</f>
        <v>770</v>
      </c>
      <c r="C25" s="44">
        <f>SUM(C21:C24)</f>
        <v>37740</v>
      </c>
      <c r="D25" s="44">
        <f>SUM(D21:D24)</f>
        <v>0</v>
      </c>
      <c r="E25" s="43">
        <f>SUM(E21:E24)</f>
        <v>2641040.7000000002</v>
      </c>
      <c r="F25" s="43">
        <f>SUM(F21:F24)</f>
        <v>8997790.5099999998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4</v>
      </c>
      <c r="C29" s="73">
        <v>0</v>
      </c>
      <c r="D29" s="73">
        <v>6</v>
      </c>
      <c r="E29" s="72">
        <v>0</v>
      </c>
      <c r="F29" s="72">
        <v>0</v>
      </c>
    </row>
    <row r="30" spans="1:6" ht="20" customHeight="1" x14ac:dyDescent="0.15">
      <c r="A30" s="10" t="s">
        <v>81</v>
      </c>
      <c r="B30" s="73">
        <v>0</v>
      </c>
      <c r="C30" s="73">
        <v>0</v>
      </c>
      <c r="D30" s="73">
        <v>0</v>
      </c>
      <c r="E30" s="72">
        <v>0</v>
      </c>
      <c r="F30" s="72">
        <v>0</v>
      </c>
    </row>
    <row r="31" spans="1:6" ht="20" customHeight="1" x14ac:dyDescent="0.15">
      <c r="A31" s="10" t="s">
        <v>82</v>
      </c>
      <c r="B31" s="73">
        <v>22</v>
      </c>
      <c r="C31" s="73">
        <v>114</v>
      </c>
      <c r="D31" s="73">
        <v>0</v>
      </c>
      <c r="E31" s="72">
        <v>1030</v>
      </c>
      <c r="F31" s="72">
        <v>1810.01</v>
      </c>
    </row>
    <row r="32" spans="1:6" ht="20" customHeight="1" x14ac:dyDescent="0.15">
      <c r="A32" s="10" t="s">
        <v>83</v>
      </c>
      <c r="B32" s="73">
        <v>0</v>
      </c>
      <c r="C32" s="73">
        <v>0</v>
      </c>
      <c r="D32" s="73">
        <v>0</v>
      </c>
      <c r="E32" s="72">
        <v>0</v>
      </c>
      <c r="F32" s="72">
        <v>0</v>
      </c>
    </row>
    <row r="33" spans="1:6" ht="20" customHeight="1" x14ac:dyDescent="0.15">
      <c r="A33" s="10" t="s">
        <v>84</v>
      </c>
      <c r="B33" s="73">
        <v>7</v>
      </c>
      <c r="C33" s="73">
        <v>0</v>
      </c>
      <c r="D33" s="73">
        <v>206</v>
      </c>
      <c r="E33" s="72">
        <v>0</v>
      </c>
      <c r="F33" s="72">
        <v>1397.3400000000001</v>
      </c>
    </row>
    <row r="34" spans="1:6" ht="20" customHeight="1" x14ac:dyDescent="0.15">
      <c r="A34" s="10" t="s">
        <v>85</v>
      </c>
      <c r="B34" s="73">
        <v>24</v>
      </c>
      <c r="C34" s="73">
        <v>0</v>
      </c>
      <c r="D34" s="73">
        <v>708</v>
      </c>
      <c r="E34" s="72">
        <v>0</v>
      </c>
      <c r="F34" s="72">
        <v>9816.5</v>
      </c>
    </row>
    <row r="35" spans="1:6" ht="20" customHeight="1" x14ac:dyDescent="0.15">
      <c r="A35" s="103" t="s">
        <v>12</v>
      </c>
      <c r="B35" s="44">
        <f>SUM(B29:B34)</f>
        <v>57</v>
      </c>
      <c r="C35" s="44">
        <f>SUM(C29:C34)</f>
        <v>114</v>
      </c>
      <c r="D35" s="44">
        <f>SUM(D29:D34)</f>
        <v>920</v>
      </c>
      <c r="E35" s="43">
        <f>SUM(E29:E34)</f>
        <v>1030</v>
      </c>
      <c r="F35" s="43">
        <f>SUM(F29:F34)</f>
        <v>13023.85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14</v>
      </c>
      <c r="C39" s="73">
        <v>3607</v>
      </c>
      <c r="D39" s="73">
        <v>0</v>
      </c>
      <c r="E39" s="72">
        <v>355925</v>
      </c>
      <c r="F39" s="72">
        <v>358588.5</v>
      </c>
    </row>
    <row r="40" spans="1:6" ht="20" customHeight="1" x14ac:dyDescent="0.15">
      <c r="A40" s="10" t="s">
        <v>88</v>
      </c>
      <c r="B40" s="73">
        <v>19</v>
      </c>
      <c r="C40" s="73">
        <v>3551</v>
      </c>
      <c r="D40" s="73">
        <v>0</v>
      </c>
      <c r="E40" s="72">
        <v>34488.119999999995</v>
      </c>
      <c r="F40" s="72">
        <v>35309.68</v>
      </c>
    </row>
    <row r="41" spans="1:6" ht="20" customHeight="1" x14ac:dyDescent="0.15">
      <c r="A41" s="103" t="s">
        <v>12</v>
      </c>
      <c r="B41" s="44">
        <f>SUM(B39:B40)</f>
        <v>33</v>
      </c>
      <c r="C41" s="44">
        <f>SUM(C39:C40)</f>
        <v>7158</v>
      </c>
      <c r="D41" s="44">
        <f>SUM(D39:D40)</f>
        <v>0</v>
      </c>
      <c r="E41" s="43">
        <f>SUM(E39:E40)</f>
        <v>390413.12</v>
      </c>
      <c r="F41" s="43">
        <f>SUM(F39:F40)</f>
        <v>393898.18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2919</v>
      </c>
      <c r="C43" s="99">
        <f>C9+C17+C25+C35+C41</f>
        <v>105573</v>
      </c>
      <c r="D43" s="99">
        <f>D9+D17+D25+D35+D41</f>
        <v>4970</v>
      </c>
      <c r="E43" s="100">
        <f>E9+E17+E25+E35+E41</f>
        <v>9748192.9199999999</v>
      </c>
      <c r="F43" s="100">
        <f>F9+F17+F25+F35+F41</f>
        <v>26760311.159999996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>
    <tabColor rgb="FFFF0000"/>
  </sheetPr>
  <dimension ref="A1:F18"/>
  <sheetViews>
    <sheetView zoomScaleNormal="100" workbookViewId="0">
      <selection activeCell="E7" sqref="E7"/>
    </sheetView>
  </sheetViews>
  <sheetFormatPr baseColWidth="10" defaultColWidth="20.5" defaultRowHeight="21.75" customHeight="1" x14ac:dyDescent="0.15"/>
  <cols>
    <col min="1" max="1" width="10.5" style="6" bestFit="1" customWidth="1"/>
    <col min="2" max="6" width="15.83203125" style="6" customWidth="1"/>
    <col min="7" max="16384" width="20.5" style="6"/>
  </cols>
  <sheetData>
    <row r="1" spans="1:6" s="19" customFormat="1" ht="50" customHeight="1" x14ac:dyDescent="0.15">
      <c r="A1" s="432" t="s">
        <v>317</v>
      </c>
      <c r="B1" s="433"/>
      <c r="C1" s="431" t="s">
        <v>372</v>
      </c>
      <c r="D1" s="431"/>
      <c r="E1" s="431"/>
      <c r="F1" s="431"/>
    </row>
    <row r="2" spans="1:6" s="19" customFormat="1" ht="30" customHeight="1" x14ac:dyDescent="0.15">
      <c r="A2" s="20"/>
      <c r="C2" s="21"/>
      <c r="D2" s="21"/>
      <c r="E2" s="21"/>
      <c r="F2" s="21"/>
    </row>
    <row r="3" spans="1:6" ht="21" customHeight="1" x14ac:dyDescent="0.15">
      <c r="A3" s="120" t="s">
        <v>13</v>
      </c>
      <c r="B3" s="101" t="s">
        <v>10</v>
      </c>
      <c r="C3" s="101" t="s">
        <v>2</v>
      </c>
      <c r="D3" s="101" t="s">
        <v>195</v>
      </c>
      <c r="E3" s="101" t="s">
        <v>1</v>
      </c>
      <c r="F3" s="101" t="s">
        <v>0</v>
      </c>
    </row>
    <row r="4" spans="1:6" ht="21" customHeight="1" x14ac:dyDescent="0.15">
      <c r="A4" s="9" t="s">
        <v>14</v>
      </c>
      <c r="B4" s="73">
        <v>421091</v>
      </c>
      <c r="C4" s="73">
        <v>27628620</v>
      </c>
      <c r="D4" s="73">
        <v>2460141</v>
      </c>
      <c r="E4" s="72">
        <v>230783894.01999989</v>
      </c>
      <c r="F4" s="72">
        <v>382109311.6099999</v>
      </c>
    </row>
    <row r="5" spans="1:6" ht="21" customHeight="1" x14ac:dyDescent="0.15">
      <c r="A5" s="9" t="s">
        <v>15</v>
      </c>
      <c r="B5" s="73">
        <v>324848</v>
      </c>
      <c r="C5" s="73">
        <v>17810145</v>
      </c>
      <c r="D5" s="73">
        <v>2426773</v>
      </c>
      <c r="E5" s="72">
        <v>166770071.85000014</v>
      </c>
      <c r="F5" s="72">
        <v>236730239.50999987</v>
      </c>
    </row>
    <row r="6" spans="1:6" ht="21" customHeight="1" x14ac:dyDescent="0.15">
      <c r="A6" s="9" t="s">
        <v>16</v>
      </c>
      <c r="B6" s="73">
        <v>18594</v>
      </c>
      <c r="C6" s="73">
        <v>588614</v>
      </c>
      <c r="D6" s="73">
        <v>70536</v>
      </c>
      <c r="E6" s="72">
        <v>4117059.8900000006</v>
      </c>
      <c r="F6" s="72">
        <v>15387612.459999997</v>
      </c>
    </row>
    <row r="7" spans="1:6" ht="21" customHeight="1" x14ac:dyDescent="0.15">
      <c r="A7" s="9" t="s">
        <v>17</v>
      </c>
      <c r="B7" s="73">
        <v>0</v>
      </c>
      <c r="C7" s="73">
        <v>0</v>
      </c>
      <c r="D7" s="73">
        <v>0</v>
      </c>
      <c r="E7" s="72">
        <v>167081.1</v>
      </c>
      <c r="F7" s="72">
        <v>5772604.0499999989</v>
      </c>
    </row>
    <row r="8" spans="1:6" ht="21" customHeight="1" x14ac:dyDescent="0.15">
      <c r="A8" s="9" t="s">
        <v>18</v>
      </c>
      <c r="B8" s="73">
        <v>1164</v>
      </c>
      <c r="C8" s="73">
        <v>28812</v>
      </c>
      <c r="D8" s="73">
        <v>24402</v>
      </c>
      <c r="E8" s="72">
        <v>1342603.82</v>
      </c>
      <c r="F8" s="72">
        <v>5886047.6499999985</v>
      </c>
    </row>
    <row r="9" spans="1:6" ht="21" customHeight="1" x14ac:dyDescent="0.15">
      <c r="A9" s="9" t="s">
        <v>19</v>
      </c>
      <c r="B9" s="73">
        <v>24096</v>
      </c>
      <c r="C9" s="73">
        <v>1012103</v>
      </c>
      <c r="D9" s="73">
        <v>712802</v>
      </c>
      <c r="E9" s="72">
        <v>14613083.989999998</v>
      </c>
      <c r="F9" s="72">
        <v>41043876.279999994</v>
      </c>
    </row>
    <row r="10" spans="1:6" ht="21" customHeight="1" x14ac:dyDescent="0.15">
      <c r="A10" s="9" t="s">
        <v>20</v>
      </c>
      <c r="B10" s="73">
        <v>77880</v>
      </c>
      <c r="C10" s="73">
        <v>4547189</v>
      </c>
      <c r="D10" s="73">
        <v>2680317</v>
      </c>
      <c r="E10" s="72">
        <v>54486434.899999999</v>
      </c>
      <c r="F10" s="72">
        <v>131664507.99000007</v>
      </c>
    </row>
    <row r="11" spans="1:6" ht="21" customHeight="1" x14ac:dyDescent="0.15">
      <c r="A11" s="9" t="s">
        <v>21</v>
      </c>
      <c r="B11" s="73">
        <v>113132</v>
      </c>
      <c r="C11" s="73">
        <v>6900404</v>
      </c>
      <c r="D11" s="73">
        <v>3241201</v>
      </c>
      <c r="E11" s="72">
        <v>76114439.799999997</v>
      </c>
      <c r="F11" s="72">
        <v>187806238.88999993</v>
      </c>
    </row>
    <row r="12" spans="1:6" ht="21" customHeight="1" x14ac:dyDescent="0.15">
      <c r="A12" s="9" t="s">
        <v>22</v>
      </c>
      <c r="B12" s="73">
        <v>191944</v>
      </c>
      <c r="C12" s="73">
        <v>5119702</v>
      </c>
      <c r="D12" s="73">
        <v>1131122</v>
      </c>
      <c r="E12" s="72">
        <v>50493188.110000044</v>
      </c>
      <c r="F12" s="72">
        <v>113692983.67999987</v>
      </c>
    </row>
    <row r="13" spans="1:6" ht="21" customHeight="1" x14ac:dyDescent="0.15">
      <c r="A13" s="9" t="s">
        <v>23</v>
      </c>
      <c r="B13" s="73">
        <v>161265</v>
      </c>
      <c r="C13" s="73">
        <v>3569657</v>
      </c>
      <c r="D13" s="73">
        <v>485992</v>
      </c>
      <c r="E13" s="72">
        <v>28465047.040000003</v>
      </c>
      <c r="F13" s="72">
        <v>56452161.50999999</v>
      </c>
    </row>
    <row r="14" spans="1:6" ht="21" customHeight="1" x14ac:dyDescent="0.15">
      <c r="A14" s="9" t="s">
        <v>24</v>
      </c>
      <c r="B14" s="73">
        <v>1096</v>
      </c>
      <c r="C14" s="73">
        <v>38669</v>
      </c>
      <c r="D14" s="73">
        <v>12894</v>
      </c>
      <c r="E14" s="72">
        <v>855433.1</v>
      </c>
      <c r="F14" s="72">
        <v>2540600.39</v>
      </c>
    </row>
    <row r="15" spans="1:6" ht="21" customHeight="1" x14ac:dyDescent="0.15">
      <c r="A15" s="9" t="s">
        <v>25</v>
      </c>
      <c r="B15" s="73">
        <v>371</v>
      </c>
      <c r="C15" s="73">
        <v>1190</v>
      </c>
      <c r="D15" s="73">
        <v>4187</v>
      </c>
      <c r="E15" s="72">
        <v>505929.6</v>
      </c>
      <c r="F15" s="72">
        <v>1541999.06</v>
      </c>
    </row>
    <row r="16" spans="1:6" ht="21" customHeight="1" x14ac:dyDescent="0.15">
      <c r="A16" s="4" t="s">
        <v>12</v>
      </c>
      <c r="B16" s="74">
        <f>SUM(B4:B15)</f>
        <v>1335481</v>
      </c>
      <c r="C16" s="74">
        <f>SUM(C4:C15)</f>
        <v>67245105</v>
      </c>
      <c r="D16" s="74">
        <f>SUM(D4:D15)</f>
        <v>13250367</v>
      </c>
      <c r="E16" s="15">
        <f>SUM(E4:E15)</f>
        <v>628714267.22000003</v>
      </c>
      <c r="F16" s="15">
        <f>SUM(F4:F15)</f>
        <v>1180628183.0799994</v>
      </c>
    </row>
    <row r="18" spans="2:2" ht="21.75" customHeight="1" x14ac:dyDescent="0.15">
      <c r="B18" s="22"/>
    </row>
  </sheetData>
  <mergeCells count="2">
    <mergeCell ref="C1:F1"/>
    <mergeCell ref="A1:B1"/>
  </mergeCells>
  <phoneticPr fontId="6" type="noConversion"/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horizontalDpi="4294967293"/>
  <headerFooter alignWithMargin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5" t="s">
        <v>362</v>
      </c>
      <c r="B1" s="455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225</v>
      </c>
      <c r="C5" s="73">
        <v>1366</v>
      </c>
      <c r="D5" s="73">
        <v>150</v>
      </c>
      <c r="E5" s="72">
        <v>5008</v>
      </c>
      <c r="F5" s="72">
        <v>2552123.73</v>
      </c>
    </row>
    <row r="6" spans="1:6" ht="20" customHeight="1" x14ac:dyDescent="0.15">
      <c r="A6" s="10" t="s">
        <v>66</v>
      </c>
      <c r="B6" s="73">
        <v>1187</v>
      </c>
      <c r="C6" s="73">
        <v>26744</v>
      </c>
      <c r="D6" s="73">
        <v>84</v>
      </c>
      <c r="E6" s="72">
        <v>311817.82999999996</v>
      </c>
      <c r="F6" s="72">
        <v>3572554.2600000002</v>
      </c>
    </row>
    <row r="7" spans="1:6" ht="20" customHeight="1" x14ac:dyDescent="0.15">
      <c r="A7" s="10" t="s">
        <v>67</v>
      </c>
      <c r="B7" s="73">
        <v>343</v>
      </c>
      <c r="C7" s="73">
        <v>14638</v>
      </c>
      <c r="D7" s="73">
        <v>1335</v>
      </c>
      <c r="E7" s="72">
        <v>158643</v>
      </c>
      <c r="F7" s="72">
        <v>1156624.69</v>
      </c>
    </row>
    <row r="8" spans="1:6" ht="20" customHeight="1" x14ac:dyDescent="0.15">
      <c r="A8" s="10" t="s">
        <v>68</v>
      </c>
      <c r="B8" s="73">
        <v>24</v>
      </c>
      <c r="C8" s="73">
        <v>2603</v>
      </c>
      <c r="D8" s="73">
        <v>0</v>
      </c>
      <c r="E8" s="72">
        <v>30720</v>
      </c>
      <c r="F8" s="72">
        <v>42826.06</v>
      </c>
    </row>
    <row r="9" spans="1:6" ht="20" customHeight="1" x14ac:dyDescent="0.15">
      <c r="A9" s="103" t="s">
        <v>12</v>
      </c>
      <c r="B9" s="44">
        <f>SUM(B5:B8)</f>
        <v>1779</v>
      </c>
      <c r="C9" s="44">
        <f>SUM(C5:C8)</f>
        <v>45351</v>
      </c>
      <c r="D9" s="44">
        <f>SUM(D5:D8)</f>
        <v>1569</v>
      </c>
      <c r="E9" s="43">
        <f>SUM(E5:E8)</f>
        <v>506188.82999999996</v>
      </c>
      <c r="F9" s="43">
        <f>SUM(F5:F8)</f>
        <v>7324128.7399999993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293</v>
      </c>
      <c r="C13" s="73">
        <v>20332</v>
      </c>
      <c r="D13" s="73">
        <v>125</v>
      </c>
      <c r="E13" s="72">
        <v>165055.6</v>
      </c>
      <c r="F13" s="72">
        <v>336643.52999999997</v>
      </c>
    </row>
    <row r="14" spans="1:6" ht="20" customHeight="1" x14ac:dyDescent="0.15">
      <c r="A14" s="10" t="s">
        <v>71</v>
      </c>
      <c r="B14" s="73">
        <v>73</v>
      </c>
      <c r="C14" s="73">
        <v>2313</v>
      </c>
      <c r="D14" s="73">
        <v>0</v>
      </c>
      <c r="E14" s="72">
        <v>6236</v>
      </c>
      <c r="F14" s="72">
        <v>342222.1</v>
      </c>
    </row>
    <row r="15" spans="1:6" ht="20" customHeight="1" x14ac:dyDescent="0.15">
      <c r="A15" s="10" t="s">
        <v>72</v>
      </c>
      <c r="B15" s="73">
        <v>334</v>
      </c>
      <c r="C15" s="73">
        <v>206044</v>
      </c>
      <c r="D15" s="73">
        <v>14</v>
      </c>
      <c r="E15" s="72">
        <v>2486302.5</v>
      </c>
      <c r="F15" s="72">
        <v>2998896.9699999997</v>
      </c>
    </row>
    <row r="16" spans="1:6" ht="20" customHeight="1" x14ac:dyDescent="0.15">
      <c r="A16" s="10" t="s">
        <v>73</v>
      </c>
      <c r="B16" s="73">
        <v>265</v>
      </c>
      <c r="C16" s="73">
        <v>21558</v>
      </c>
      <c r="D16" s="73">
        <v>820</v>
      </c>
      <c r="E16" s="72">
        <v>206673.2</v>
      </c>
      <c r="F16" s="72">
        <v>635922.35000000009</v>
      </c>
    </row>
    <row r="17" spans="1:6" ht="20" customHeight="1" x14ac:dyDescent="0.15">
      <c r="A17" s="103" t="s">
        <v>12</v>
      </c>
      <c r="B17" s="44">
        <f>SUM(B13:B16)</f>
        <v>965</v>
      </c>
      <c r="C17" s="44">
        <f>SUM(C13:C16)</f>
        <v>250247</v>
      </c>
      <c r="D17" s="44">
        <f>SUM(D13:D16)</f>
        <v>959</v>
      </c>
      <c r="E17" s="43">
        <f>SUM(E13:E16)</f>
        <v>2864267.3000000003</v>
      </c>
      <c r="F17" s="43">
        <f>SUM(F13:F16)</f>
        <v>4313684.9499999993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123</v>
      </c>
      <c r="C21" s="73">
        <v>5257</v>
      </c>
      <c r="D21" s="73">
        <v>150</v>
      </c>
      <c r="E21" s="72">
        <v>34045</v>
      </c>
      <c r="F21" s="72">
        <v>380039.32999999996</v>
      </c>
    </row>
    <row r="22" spans="1:6" ht="20" customHeight="1" x14ac:dyDescent="0.15">
      <c r="A22" s="10" t="s">
        <v>76</v>
      </c>
      <c r="B22" s="73">
        <v>274</v>
      </c>
      <c r="C22" s="73">
        <v>27046</v>
      </c>
      <c r="D22" s="73">
        <v>0</v>
      </c>
      <c r="E22" s="72">
        <v>143484.5</v>
      </c>
      <c r="F22" s="72">
        <v>637799.9</v>
      </c>
    </row>
    <row r="23" spans="1:6" ht="20" customHeight="1" x14ac:dyDescent="0.15">
      <c r="A23" s="10" t="s">
        <v>77</v>
      </c>
      <c r="B23" s="73">
        <v>312</v>
      </c>
      <c r="C23" s="73">
        <v>27364</v>
      </c>
      <c r="D23" s="73">
        <v>642</v>
      </c>
      <c r="E23" s="72">
        <v>211157.9</v>
      </c>
      <c r="F23" s="72">
        <v>818967.21000000008</v>
      </c>
    </row>
    <row r="24" spans="1:6" ht="20" customHeight="1" x14ac:dyDescent="0.15">
      <c r="A24" s="10" t="s">
        <v>78</v>
      </c>
      <c r="B24" s="73">
        <v>97</v>
      </c>
      <c r="C24" s="73">
        <v>5536</v>
      </c>
      <c r="D24" s="73">
        <v>50</v>
      </c>
      <c r="E24" s="72">
        <v>60505</v>
      </c>
      <c r="F24" s="72">
        <v>195557.46000000002</v>
      </c>
    </row>
    <row r="25" spans="1:6" ht="20" customHeight="1" x14ac:dyDescent="0.15">
      <c r="A25" s="103" t="s">
        <v>12</v>
      </c>
      <c r="B25" s="44">
        <f>SUM(B21:B24)</f>
        <v>806</v>
      </c>
      <c r="C25" s="44">
        <f>SUM(C21:C24)</f>
        <v>65203</v>
      </c>
      <c r="D25" s="44">
        <f>SUM(D21:D24)</f>
        <v>842</v>
      </c>
      <c r="E25" s="43">
        <f>SUM(E21:E24)</f>
        <v>449192.4</v>
      </c>
      <c r="F25" s="43">
        <f>SUM(F21:F24)</f>
        <v>2032363.9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47</v>
      </c>
      <c r="C29" s="73">
        <v>1102</v>
      </c>
      <c r="D29" s="73">
        <v>4</v>
      </c>
      <c r="E29" s="72">
        <v>5656</v>
      </c>
      <c r="F29" s="72">
        <v>9445.15</v>
      </c>
    </row>
    <row r="30" spans="1:6" ht="20" customHeight="1" x14ac:dyDescent="0.15">
      <c r="A30" s="10" t="s">
        <v>81</v>
      </c>
      <c r="B30" s="73">
        <v>0</v>
      </c>
      <c r="C30" s="73">
        <v>0</v>
      </c>
      <c r="D30" s="73">
        <v>0</v>
      </c>
      <c r="E30" s="73">
        <v>0</v>
      </c>
      <c r="F30" s="73">
        <v>0</v>
      </c>
    </row>
    <row r="31" spans="1:6" ht="20" customHeight="1" x14ac:dyDescent="0.15">
      <c r="A31" s="10" t="s">
        <v>82</v>
      </c>
      <c r="B31" s="73">
        <v>0</v>
      </c>
      <c r="C31" s="73">
        <v>0</v>
      </c>
      <c r="D31" s="73">
        <v>0</v>
      </c>
      <c r="E31" s="73">
        <v>0</v>
      </c>
      <c r="F31" s="73">
        <v>0</v>
      </c>
    </row>
    <row r="32" spans="1:6" ht="20" customHeight="1" x14ac:dyDescent="0.15">
      <c r="A32" s="10" t="s">
        <v>83</v>
      </c>
      <c r="B32" s="73">
        <v>26</v>
      </c>
      <c r="C32" s="73">
        <v>2448</v>
      </c>
      <c r="D32" s="73">
        <v>200</v>
      </c>
      <c r="E32" s="72">
        <v>22746</v>
      </c>
      <c r="F32" s="72">
        <v>65164.07</v>
      </c>
    </row>
    <row r="33" spans="1:6" ht="20" customHeight="1" x14ac:dyDescent="0.15">
      <c r="A33" s="10" t="s">
        <v>84</v>
      </c>
      <c r="B33" s="73">
        <v>5</v>
      </c>
      <c r="C33" s="73">
        <v>0</v>
      </c>
      <c r="D33" s="73">
        <v>146</v>
      </c>
      <c r="E33" s="72">
        <v>0</v>
      </c>
      <c r="F33" s="72">
        <v>280</v>
      </c>
    </row>
    <row r="34" spans="1:6" ht="20" customHeight="1" x14ac:dyDescent="0.15">
      <c r="A34" s="10" t="s">
        <v>85</v>
      </c>
      <c r="B34" s="73">
        <v>26</v>
      </c>
      <c r="C34" s="73">
        <v>4576</v>
      </c>
      <c r="D34" s="73">
        <v>0</v>
      </c>
      <c r="E34" s="72">
        <v>21477</v>
      </c>
      <c r="F34" s="72">
        <v>23516.629999999997</v>
      </c>
    </row>
    <row r="35" spans="1:6" ht="20" customHeight="1" x14ac:dyDescent="0.15">
      <c r="A35" s="103" t="s">
        <v>12</v>
      </c>
      <c r="B35" s="44">
        <f>SUM(B29:B34)</f>
        <v>104</v>
      </c>
      <c r="C35" s="44">
        <f>SUM(C29:C34)</f>
        <v>8126</v>
      </c>
      <c r="D35" s="44">
        <f>SUM(D29:D34)</f>
        <v>350</v>
      </c>
      <c r="E35" s="43">
        <f>SUM(E29:E34)</f>
        <v>49879</v>
      </c>
      <c r="F35" s="43">
        <f>SUM(F29:F34)</f>
        <v>98405.85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17</v>
      </c>
      <c r="C39" s="73">
        <v>2851</v>
      </c>
      <c r="D39" s="73">
        <v>50</v>
      </c>
      <c r="E39" s="72">
        <v>22794</v>
      </c>
      <c r="F39" s="72">
        <v>83552.23000000001</v>
      </c>
    </row>
    <row r="40" spans="1:6" ht="20" customHeight="1" x14ac:dyDescent="0.15">
      <c r="A40" s="10" t="s">
        <v>88</v>
      </c>
      <c r="B40" s="73">
        <v>36</v>
      </c>
      <c r="C40" s="73">
        <v>7467</v>
      </c>
      <c r="D40" s="73">
        <v>5357</v>
      </c>
      <c r="E40" s="72">
        <v>49546.5</v>
      </c>
      <c r="F40" s="72">
        <v>184128.63</v>
      </c>
    </row>
    <row r="41" spans="1:6" ht="20" customHeight="1" x14ac:dyDescent="0.15">
      <c r="A41" s="103" t="s">
        <v>12</v>
      </c>
      <c r="B41" s="44">
        <f>SUM(B39:B40)</f>
        <v>53</v>
      </c>
      <c r="C41" s="44">
        <f>SUM(C39:C40)</f>
        <v>10318</v>
      </c>
      <c r="D41" s="44">
        <f>SUM(D39:D40)</f>
        <v>5407</v>
      </c>
      <c r="E41" s="43">
        <f>SUM(E39:E40)</f>
        <v>72340.5</v>
      </c>
      <c r="F41" s="43">
        <f>SUM(F39:F40)</f>
        <v>267680.86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3707</v>
      </c>
      <c r="C43" s="99">
        <f>C9+C17+C25+C35+C41</f>
        <v>379245</v>
      </c>
      <c r="D43" s="99">
        <f>D9+D17+D25+D35+D41</f>
        <v>9127</v>
      </c>
      <c r="E43" s="100">
        <f>E9+E17+E25+E35+E41</f>
        <v>3941868.0300000003</v>
      </c>
      <c r="F43" s="100">
        <f>F9+F17+F25+F35+F41</f>
        <v>14036264.299999997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6" t="s">
        <v>378</v>
      </c>
      <c r="B1" s="456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8214</v>
      </c>
      <c r="C5" s="73">
        <v>121351</v>
      </c>
      <c r="D5" s="73">
        <v>387551</v>
      </c>
      <c r="E5" s="72">
        <v>1518404.56</v>
      </c>
      <c r="F5" s="72">
        <v>8370394.6000000006</v>
      </c>
    </row>
    <row r="6" spans="1:6" ht="20" customHeight="1" x14ac:dyDescent="0.15">
      <c r="A6" s="10" t="s">
        <v>66</v>
      </c>
      <c r="B6" s="73">
        <v>32362</v>
      </c>
      <c r="C6" s="73">
        <v>967425</v>
      </c>
      <c r="D6" s="73">
        <v>1674096</v>
      </c>
      <c r="E6" s="72">
        <v>9232812.3599999994</v>
      </c>
      <c r="F6" s="72">
        <v>48149623.670000017</v>
      </c>
    </row>
    <row r="7" spans="1:6" ht="20" customHeight="1" x14ac:dyDescent="0.15">
      <c r="A7" s="10" t="s">
        <v>67</v>
      </c>
      <c r="B7" s="73">
        <v>13878</v>
      </c>
      <c r="C7" s="73">
        <v>421424</v>
      </c>
      <c r="D7" s="73">
        <v>727661</v>
      </c>
      <c r="E7" s="72">
        <v>3811054.0999999996</v>
      </c>
      <c r="F7" s="72">
        <v>14146098.350000009</v>
      </c>
    </row>
    <row r="8" spans="1:6" ht="20" customHeight="1" x14ac:dyDescent="0.15">
      <c r="A8" s="10" t="s">
        <v>68</v>
      </c>
      <c r="B8" s="73">
        <v>718</v>
      </c>
      <c r="C8" s="73">
        <v>13953</v>
      </c>
      <c r="D8" s="73">
        <v>37068</v>
      </c>
      <c r="E8" s="72">
        <v>99988</v>
      </c>
      <c r="F8" s="72">
        <v>815143.85</v>
      </c>
    </row>
    <row r="9" spans="1:6" ht="20" customHeight="1" x14ac:dyDescent="0.15">
      <c r="A9" s="103" t="s">
        <v>12</v>
      </c>
      <c r="B9" s="44">
        <f>SUM(B5:B8)</f>
        <v>55172</v>
      </c>
      <c r="C9" s="44">
        <f>SUM(C5:C8)</f>
        <v>1524153</v>
      </c>
      <c r="D9" s="44">
        <f>SUM(D5:D8)</f>
        <v>2826376</v>
      </c>
      <c r="E9" s="43">
        <f>SUM(E5:E8)</f>
        <v>14662259.02</v>
      </c>
      <c r="F9" s="43">
        <f>SUM(F5:F8)</f>
        <v>71481260.470000029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21058</v>
      </c>
      <c r="C13" s="73">
        <v>794561</v>
      </c>
      <c r="D13" s="73">
        <v>1230090</v>
      </c>
      <c r="E13" s="72">
        <v>9047386.0099999979</v>
      </c>
      <c r="F13" s="72">
        <v>29789415.039999992</v>
      </c>
    </row>
    <row r="14" spans="1:6" ht="20" customHeight="1" x14ac:dyDescent="0.15">
      <c r="A14" s="10" t="s">
        <v>71</v>
      </c>
      <c r="B14" s="73">
        <v>3658</v>
      </c>
      <c r="C14" s="73">
        <v>99286</v>
      </c>
      <c r="D14" s="73">
        <v>266113</v>
      </c>
      <c r="E14" s="72">
        <v>1214165.5</v>
      </c>
      <c r="F14" s="72">
        <v>4048471.79</v>
      </c>
    </row>
    <row r="15" spans="1:6" ht="20" customHeight="1" x14ac:dyDescent="0.15">
      <c r="A15" s="10" t="s">
        <v>72</v>
      </c>
      <c r="B15" s="73">
        <v>5832</v>
      </c>
      <c r="C15" s="73">
        <v>56330</v>
      </c>
      <c r="D15" s="73">
        <v>598307</v>
      </c>
      <c r="E15" s="72">
        <v>621526.85</v>
      </c>
      <c r="F15" s="72">
        <v>9573528.1700000018</v>
      </c>
    </row>
    <row r="16" spans="1:6" ht="20" customHeight="1" x14ac:dyDescent="0.15">
      <c r="A16" s="10" t="s">
        <v>73</v>
      </c>
      <c r="B16" s="73">
        <v>14935</v>
      </c>
      <c r="C16" s="73">
        <v>398545</v>
      </c>
      <c r="D16" s="73">
        <v>982135</v>
      </c>
      <c r="E16" s="72">
        <v>3835176.67</v>
      </c>
      <c r="F16" s="72">
        <v>20083570.919999998</v>
      </c>
    </row>
    <row r="17" spans="1:6" ht="20" customHeight="1" x14ac:dyDescent="0.15">
      <c r="A17" s="103" t="s">
        <v>12</v>
      </c>
      <c r="B17" s="44">
        <f>SUM(B13:B16)</f>
        <v>45483</v>
      </c>
      <c r="C17" s="44">
        <f>SUM(C13:C16)</f>
        <v>1348722</v>
      </c>
      <c r="D17" s="44">
        <f>SUM(D13:D16)</f>
        <v>3076645</v>
      </c>
      <c r="E17" s="43">
        <f>SUM(E13:E16)</f>
        <v>14718255.029999997</v>
      </c>
      <c r="F17" s="43">
        <f>SUM(F13:F16)</f>
        <v>63494985.919999987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13246</v>
      </c>
      <c r="C21" s="73">
        <v>391033</v>
      </c>
      <c r="D21" s="73">
        <v>663434</v>
      </c>
      <c r="E21" s="72">
        <v>4222734.4000000004</v>
      </c>
      <c r="F21" s="72">
        <v>17695322.549999997</v>
      </c>
    </row>
    <row r="22" spans="1:6" ht="20" customHeight="1" x14ac:dyDescent="0.15">
      <c r="A22" s="10" t="s">
        <v>76</v>
      </c>
      <c r="B22" s="73">
        <v>8663</v>
      </c>
      <c r="C22" s="73">
        <v>317421</v>
      </c>
      <c r="D22" s="73">
        <v>493286</v>
      </c>
      <c r="E22" s="72">
        <v>3522979.5</v>
      </c>
      <c r="F22" s="72">
        <v>12777341.670000004</v>
      </c>
    </row>
    <row r="23" spans="1:6" ht="20" customHeight="1" x14ac:dyDescent="0.15">
      <c r="A23" s="10" t="s">
        <v>77</v>
      </c>
      <c r="B23" s="73">
        <v>16788</v>
      </c>
      <c r="C23" s="73">
        <v>443431</v>
      </c>
      <c r="D23" s="73">
        <v>882665</v>
      </c>
      <c r="E23" s="72">
        <v>4622472.5999999996</v>
      </c>
      <c r="F23" s="72">
        <v>22349857.640000008</v>
      </c>
    </row>
    <row r="24" spans="1:6" ht="20" customHeight="1" x14ac:dyDescent="0.15">
      <c r="A24" s="10" t="s">
        <v>78</v>
      </c>
      <c r="B24" s="73">
        <v>3906</v>
      </c>
      <c r="C24" s="73">
        <v>127987</v>
      </c>
      <c r="D24" s="73">
        <v>107994</v>
      </c>
      <c r="E24" s="72">
        <v>1124268.44</v>
      </c>
      <c r="F24" s="72">
        <v>4316639.4000000004</v>
      </c>
    </row>
    <row r="25" spans="1:6" ht="20" customHeight="1" x14ac:dyDescent="0.15">
      <c r="A25" s="103" t="s">
        <v>12</v>
      </c>
      <c r="B25" s="44">
        <f>SUM(B21:B24)</f>
        <v>42603</v>
      </c>
      <c r="C25" s="44">
        <f>SUM(C21:C24)</f>
        <v>1279872</v>
      </c>
      <c r="D25" s="44">
        <f>SUM(D21:D24)</f>
        <v>2147379</v>
      </c>
      <c r="E25" s="43">
        <f>SUM(E21:E24)</f>
        <v>13492454.939999999</v>
      </c>
      <c r="F25" s="43">
        <f>SUM(F21:F24)</f>
        <v>57139161.260000005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3700</v>
      </c>
      <c r="C29" s="73">
        <v>61479</v>
      </c>
      <c r="D29" s="73">
        <v>182457</v>
      </c>
      <c r="E29" s="72">
        <v>592306.5</v>
      </c>
      <c r="F29" s="72">
        <v>3652318.63</v>
      </c>
    </row>
    <row r="30" spans="1:6" ht="20" customHeight="1" x14ac:dyDescent="0.15">
      <c r="A30" s="10" t="s">
        <v>81</v>
      </c>
      <c r="B30" s="73">
        <v>928</v>
      </c>
      <c r="C30" s="73">
        <v>4481</v>
      </c>
      <c r="D30" s="73">
        <v>46810</v>
      </c>
      <c r="E30" s="72">
        <v>71298</v>
      </c>
      <c r="F30" s="72">
        <v>1984735.8099999998</v>
      </c>
    </row>
    <row r="31" spans="1:6" ht="20" customHeight="1" x14ac:dyDescent="0.15">
      <c r="A31" s="10" t="s">
        <v>82</v>
      </c>
      <c r="B31" s="73">
        <v>927</v>
      </c>
      <c r="C31" s="73">
        <v>16493</v>
      </c>
      <c r="D31" s="73">
        <v>52292</v>
      </c>
      <c r="E31" s="72">
        <v>186641</v>
      </c>
      <c r="F31" s="72">
        <v>2311126.1500000004</v>
      </c>
    </row>
    <row r="32" spans="1:6" ht="20" customHeight="1" x14ac:dyDescent="0.15">
      <c r="A32" s="10" t="s">
        <v>83</v>
      </c>
      <c r="B32" s="73">
        <v>10265</v>
      </c>
      <c r="C32" s="73">
        <v>169748</v>
      </c>
      <c r="D32" s="73">
        <v>507016</v>
      </c>
      <c r="E32" s="72">
        <v>2065196.6</v>
      </c>
      <c r="F32" s="72">
        <v>12464440.510000002</v>
      </c>
    </row>
    <row r="33" spans="1:6" ht="20" customHeight="1" x14ac:dyDescent="0.15">
      <c r="A33" s="10" t="s">
        <v>84</v>
      </c>
      <c r="B33" s="73">
        <v>519</v>
      </c>
      <c r="C33" s="73">
        <v>2596</v>
      </c>
      <c r="D33" s="73">
        <v>20833</v>
      </c>
      <c r="E33" s="72">
        <v>34678</v>
      </c>
      <c r="F33" s="72">
        <v>274190.48000000004</v>
      </c>
    </row>
    <row r="34" spans="1:6" ht="20" customHeight="1" x14ac:dyDescent="0.15">
      <c r="A34" s="10" t="s">
        <v>85</v>
      </c>
      <c r="B34" s="73">
        <v>9617</v>
      </c>
      <c r="C34" s="73">
        <v>283678</v>
      </c>
      <c r="D34" s="73">
        <v>717848</v>
      </c>
      <c r="E34" s="72">
        <v>3390143.1</v>
      </c>
      <c r="F34" s="72">
        <v>20769190.820000004</v>
      </c>
    </row>
    <row r="35" spans="1:6" ht="20" customHeight="1" x14ac:dyDescent="0.15">
      <c r="A35" s="103" t="s">
        <v>12</v>
      </c>
      <c r="B35" s="44">
        <f>SUM(B29:B34)</f>
        <v>25956</v>
      </c>
      <c r="C35" s="44">
        <f>SUM(C29:C34)</f>
        <v>538475</v>
      </c>
      <c r="D35" s="44">
        <f>SUM(D29:D34)</f>
        <v>1527256</v>
      </c>
      <c r="E35" s="43">
        <f>SUM(E29:E34)</f>
        <v>6340263.2000000002</v>
      </c>
      <c r="F35" s="43">
        <f>SUM(F29:F34)</f>
        <v>41456002.400000006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4368</v>
      </c>
      <c r="C39" s="73">
        <v>116088</v>
      </c>
      <c r="D39" s="73">
        <v>566380</v>
      </c>
      <c r="E39" s="72">
        <v>2284621.52</v>
      </c>
      <c r="F39" s="72">
        <v>16260276.009999998</v>
      </c>
    </row>
    <row r="40" spans="1:6" ht="20" customHeight="1" x14ac:dyDescent="0.15">
      <c r="A40" s="10" t="s">
        <v>88</v>
      </c>
      <c r="B40" s="73">
        <v>15267</v>
      </c>
      <c r="C40" s="73">
        <v>329800</v>
      </c>
      <c r="D40" s="73">
        <v>1180094</v>
      </c>
      <c r="E40" s="72">
        <v>3260085.46</v>
      </c>
      <c r="F40" s="72">
        <v>24029006.49000001</v>
      </c>
    </row>
    <row r="41" spans="1:6" ht="20" customHeight="1" x14ac:dyDescent="0.15">
      <c r="A41" s="103" t="s">
        <v>12</v>
      </c>
      <c r="B41" s="44">
        <f>SUM(B39:B40)</f>
        <v>19635</v>
      </c>
      <c r="C41" s="44">
        <f>SUM(C39:C40)</f>
        <v>445888</v>
      </c>
      <c r="D41" s="44">
        <f>SUM(D39:D40)</f>
        <v>1746474</v>
      </c>
      <c r="E41" s="43">
        <f>SUM(E39:E40)</f>
        <v>5544706.9800000004</v>
      </c>
      <c r="F41" s="43">
        <f>SUM(F39:F40)</f>
        <v>40289282.500000007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188849</v>
      </c>
      <c r="C43" s="99">
        <f>C9+C17+C25+C35+C41</f>
        <v>5137110</v>
      </c>
      <c r="D43" s="99">
        <f>D9+D17+D25+D35+D41</f>
        <v>11324130</v>
      </c>
      <c r="E43" s="100">
        <f>E9+E17+E25+E35+E41</f>
        <v>54757939.170000002</v>
      </c>
      <c r="F43" s="100">
        <f>F9+F17+F25+F35+F41</f>
        <v>273860692.55000007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6" t="s">
        <v>363</v>
      </c>
      <c r="B1" s="456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1593</v>
      </c>
      <c r="C5" s="73">
        <v>109130</v>
      </c>
      <c r="D5" s="73">
        <v>91657</v>
      </c>
      <c r="E5" s="72">
        <v>1365725.56</v>
      </c>
      <c r="F5" s="72">
        <v>3858875.41</v>
      </c>
    </row>
    <row r="6" spans="1:6" ht="20" customHeight="1" x14ac:dyDescent="0.15">
      <c r="A6" s="10" t="s">
        <v>66</v>
      </c>
      <c r="B6" s="73">
        <v>8826</v>
      </c>
      <c r="C6" s="73">
        <v>930305</v>
      </c>
      <c r="D6" s="73">
        <v>329540</v>
      </c>
      <c r="E6" s="72">
        <v>8848678.9199999999</v>
      </c>
      <c r="F6" s="72">
        <v>23191109.870000001</v>
      </c>
    </row>
    <row r="7" spans="1:6" ht="20" customHeight="1" x14ac:dyDescent="0.15">
      <c r="A7" s="10" t="s">
        <v>67</v>
      </c>
      <c r="B7" s="73">
        <v>5324</v>
      </c>
      <c r="C7" s="73">
        <v>409689</v>
      </c>
      <c r="D7" s="73">
        <v>307923</v>
      </c>
      <c r="E7" s="72">
        <v>3706494.1</v>
      </c>
      <c r="F7" s="72">
        <v>8499292.5600000005</v>
      </c>
    </row>
    <row r="8" spans="1:6" ht="20" customHeight="1" x14ac:dyDescent="0.15">
      <c r="A8" s="10" t="s">
        <v>68</v>
      </c>
      <c r="B8" s="73">
        <v>238</v>
      </c>
      <c r="C8" s="73">
        <v>13795</v>
      </c>
      <c r="D8" s="73">
        <v>14966</v>
      </c>
      <c r="E8" s="72">
        <v>98993</v>
      </c>
      <c r="F8" s="72">
        <v>478124.69999999995</v>
      </c>
    </row>
    <row r="9" spans="1:6" ht="20" customHeight="1" x14ac:dyDescent="0.15">
      <c r="A9" s="103" t="s">
        <v>12</v>
      </c>
      <c r="B9" s="44">
        <f>SUM(B5:B8)</f>
        <v>15981</v>
      </c>
      <c r="C9" s="44">
        <f>SUM(C5:C8)</f>
        <v>1462919</v>
      </c>
      <c r="D9" s="44">
        <f>SUM(D5:D8)</f>
        <v>744086</v>
      </c>
      <c r="E9" s="43">
        <f>SUM(E5:E8)</f>
        <v>14019891.58</v>
      </c>
      <c r="F9" s="43">
        <f>SUM(F5:F8)</f>
        <v>36027402.540000007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5220</v>
      </c>
      <c r="C13" s="73">
        <v>753540</v>
      </c>
      <c r="D13" s="73">
        <v>183609</v>
      </c>
      <c r="E13" s="72">
        <v>8455642.8399999999</v>
      </c>
      <c r="F13" s="72">
        <v>16453567.179999998</v>
      </c>
    </row>
    <row r="14" spans="1:6" ht="20" customHeight="1" x14ac:dyDescent="0.15">
      <c r="A14" s="10" t="s">
        <v>71</v>
      </c>
      <c r="B14" s="73">
        <v>859</v>
      </c>
      <c r="C14" s="73">
        <v>97208</v>
      </c>
      <c r="D14" s="73">
        <v>54525</v>
      </c>
      <c r="E14" s="72">
        <v>1195667.5</v>
      </c>
      <c r="F14" s="72">
        <v>2347918.31</v>
      </c>
    </row>
    <row r="15" spans="1:6" ht="20" customHeight="1" x14ac:dyDescent="0.15">
      <c r="A15" s="10" t="s">
        <v>72</v>
      </c>
      <c r="B15" s="73">
        <v>2612</v>
      </c>
      <c r="C15" s="73">
        <v>47433</v>
      </c>
      <c r="D15" s="73">
        <v>401123</v>
      </c>
      <c r="E15" s="72">
        <v>540274.35</v>
      </c>
      <c r="F15" s="72">
        <v>6920554.370000001</v>
      </c>
    </row>
    <row r="16" spans="1:6" ht="20" customHeight="1" x14ac:dyDescent="0.15">
      <c r="A16" s="10" t="s">
        <v>73</v>
      </c>
      <c r="B16" s="73">
        <v>3262</v>
      </c>
      <c r="C16" s="73">
        <v>380613</v>
      </c>
      <c r="D16" s="73">
        <v>180025</v>
      </c>
      <c r="E16" s="72">
        <v>3494480.72</v>
      </c>
      <c r="F16" s="72">
        <v>8809351.3100000005</v>
      </c>
    </row>
    <row r="17" spans="1:6" ht="20" customHeight="1" x14ac:dyDescent="0.15">
      <c r="A17" s="103" t="s">
        <v>12</v>
      </c>
      <c r="B17" s="44">
        <f>SUM(B13:B16)</f>
        <v>11953</v>
      </c>
      <c r="C17" s="44">
        <f>SUM(C13:C16)</f>
        <v>1278794</v>
      </c>
      <c r="D17" s="44">
        <f>SUM(D13:D16)</f>
        <v>819282</v>
      </c>
      <c r="E17" s="43">
        <f>SUM(E13:E16)</f>
        <v>13686065.41</v>
      </c>
      <c r="F17" s="43">
        <f>SUM(F13:F16)</f>
        <v>34531391.170000002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3813</v>
      </c>
      <c r="C21" s="73">
        <v>377666</v>
      </c>
      <c r="D21" s="73">
        <v>128098</v>
      </c>
      <c r="E21" s="72">
        <v>4053490.4</v>
      </c>
      <c r="F21" s="72">
        <v>8303899.3899999997</v>
      </c>
    </row>
    <row r="22" spans="1:6" ht="20" customHeight="1" x14ac:dyDescent="0.15">
      <c r="A22" s="10" t="s">
        <v>76</v>
      </c>
      <c r="B22" s="73">
        <v>2646</v>
      </c>
      <c r="C22" s="73">
        <v>309468</v>
      </c>
      <c r="D22" s="73">
        <v>148613</v>
      </c>
      <c r="E22" s="72">
        <v>3424035.5</v>
      </c>
      <c r="F22" s="72">
        <v>7035763.1000000006</v>
      </c>
    </row>
    <row r="23" spans="1:6" ht="20" customHeight="1" x14ac:dyDescent="0.15">
      <c r="A23" s="10" t="s">
        <v>77</v>
      </c>
      <c r="B23" s="73">
        <v>5651</v>
      </c>
      <c r="C23" s="73">
        <v>433821</v>
      </c>
      <c r="D23" s="73">
        <v>310247</v>
      </c>
      <c r="E23" s="72">
        <v>4475730.5</v>
      </c>
      <c r="F23" s="72">
        <v>14075955.880000001</v>
      </c>
    </row>
    <row r="24" spans="1:6" ht="20" customHeight="1" x14ac:dyDescent="0.15">
      <c r="A24" s="10" t="s">
        <v>78</v>
      </c>
      <c r="B24" s="73">
        <v>1416</v>
      </c>
      <c r="C24" s="73">
        <v>125422</v>
      </c>
      <c r="D24" s="73">
        <v>20672</v>
      </c>
      <c r="E24" s="72">
        <v>1088057</v>
      </c>
      <c r="F24" s="72">
        <v>1686248.8599999999</v>
      </c>
    </row>
    <row r="25" spans="1:6" ht="20" customHeight="1" x14ac:dyDescent="0.15">
      <c r="A25" s="103" t="s">
        <v>12</v>
      </c>
      <c r="B25" s="44">
        <f>SUM(B21:B24)</f>
        <v>13526</v>
      </c>
      <c r="C25" s="44">
        <f>SUM(C21:C24)</f>
        <v>1246377</v>
      </c>
      <c r="D25" s="44">
        <f>SUM(D21:D24)</f>
        <v>607630</v>
      </c>
      <c r="E25" s="43">
        <f>SUM(E21:E24)</f>
        <v>13041313.4</v>
      </c>
      <c r="F25" s="43">
        <f>SUM(F21:F24)</f>
        <v>31101867.23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1061</v>
      </c>
      <c r="C29" s="73">
        <v>60998</v>
      </c>
      <c r="D29" s="73">
        <v>45007</v>
      </c>
      <c r="E29" s="72">
        <v>584721.5</v>
      </c>
      <c r="F29" s="72">
        <v>1275076.5799999998</v>
      </c>
    </row>
    <row r="30" spans="1:6" ht="20" customHeight="1" x14ac:dyDescent="0.15">
      <c r="A30" s="10" t="s">
        <v>81</v>
      </c>
      <c r="B30" s="73">
        <v>284</v>
      </c>
      <c r="C30" s="73">
        <v>4291</v>
      </c>
      <c r="D30" s="73">
        <v>16128</v>
      </c>
      <c r="E30" s="72">
        <v>60628</v>
      </c>
      <c r="F30" s="72">
        <v>1500339.26</v>
      </c>
    </row>
    <row r="31" spans="1:6" ht="20" customHeight="1" x14ac:dyDescent="0.15">
      <c r="A31" s="10" t="s">
        <v>82</v>
      </c>
      <c r="B31" s="73">
        <v>384</v>
      </c>
      <c r="C31" s="73">
        <v>16410</v>
      </c>
      <c r="D31" s="73">
        <v>18703</v>
      </c>
      <c r="E31" s="72">
        <v>185436</v>
      </c>
      <c r="F31" s="72">
        <v>1189604.72</v>
      </c>
    </row>
    <row r="32" spans="1:6" ht="20" customHeight="1" x14ac:dyDescent="0.15">
      <c r="A32" s="10" t="s">
        <v>83</v>
      </c>
      <c r="B32" s="73">
        <v>2668</v>
      </c>
      <c r="C32" s="73">
        <v>155614</v>
      </c>
      <c r="D32" s="73">
        <v>128818</v>
      </c>
      <c r="E32" s="72">
        <v>1809516</v>
      </c>
      <c r="F32" s="72">
        <v>4526971.5200000014</v>
      </c>
    </row>
    <row r="33" spans="1:6" ht="20" customHeight="1" x14ac:dyDescent="0.15">
      <c r="A33" s="10" t="s">
        <v>84</v>
      </c>
      <c r="B33" s="73">
        <v>100</v>
      </c>
      <c r="C33" s="73">
        <v>2205</v>
      </c>
      <c r="D33" s="73">
        <v>2213</v>
      </c>
      <c r="E33" s="72">
        <v>26717</v>
      </c>
      <c r="F33" s="72">
        <v>69907.05</v>
      </c>
    </row>
    <row r="34" spans="1:6" ht="20" customHeight="1" x14ac:dyDescent="0.15">
      <c r="A34" s="10" t="s">
        <v>85</v>
      </c>
      <c r="B34" s="73">
        <v>3252</v>
      </c>
      <c r="C34" s="73">
        <v>278036</v>
      </c>
      <c r="D34" s="73">
        <v>256356</v>
      </c>
      <c r="E34" s="72">
        <v>3294919.1</v>
      </c>
      <c r="F34" s="72">
        <v>13437999.089999998</v>
      </c>
    </row>
    <row r="35" spans="1:6" ht="20" customHeight="1" x14ac:dyDescent="0.15">
      <c r="A35" s="103" t="s">
        <v>12</v>
      </c>
      <c r="B35" s="44">
        <f>SUM(B29:B34)</f>
        <v>7749</v>
      </c>
      <c r="C35" s="44">
        <f>SUM(C29:C34)</f>
        <v>517554</v>
      </c>
      <c r="D35" s="44">
        <f>SUM(D29:D34)</f>
        <v>467225</v>
      </c>
      <c r="E35" s="43">
        <f>SUM(E29:E34)</f>
        <v>5961937.5999999996</v>
      </c>
      <c r="F35" s="43">
        <f>SUM(F29:F34)</f>
        <v>21999898.219999999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789</v>
      </c>
      <c r="C39" s="73">
        <v>109032</v>
      </c>
      <c r="D39" s="73">
        <v>35886</v>
      </c>
      <c r="E39" s="72">
        <v>2200289</v>
      </c>
      <c r="F39" s="72">
        <v>5168410.8899999997</v>
      </c>
    </row>
    <row r="40" spans="1:6" ht="20" customHeight="1" x14ac:dyDescent="0.15">
      <c r="A40" s="10" t="s">
        <v>88</v>
      </c>
      <c r="B40" s="73">
        <v>3646</v>
      </c>
      <c r="C40" s="73">
        <v>322000</v>
      </c>
      <c r="D40" s="73">
        <v>314746</v>
      </c>
      <c r="E40" s="72">
        <v>3120392.96</v>
      </c>
      <c r="F40" s="72">
        <v>9240931.7499999981</v>
      </c>
    </row>
    <row r="41" spans="1:6" ht="20" customHeight="1" x14ac:dyDescent="0.15">
      <c r="A41" s="103" t="s">
        <v>12</v>
      </c>
      <c r="B41" s="44">
        <f>SUM(B39:B40)</f>
        <v>4435</v>
      </c>
      <c r="C41" s="44">
        <f>SUM(C39:C40)</f>
        <v>431032</v>
      </c>
      <c r="D41" s="44">
        <f>SUM(D39:D40)</f>
        <v>350632</v>
      </c>
      <c r="E41" s="43">
        <f>SUM(E39:E40)</f>
        <v>5320681.96</v>
      </c>
      <c r="F41" s="43">
        <f>SUM(F39:F40)</f>
        <v>14409342.639999997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53644</v>
      </c>
      <c r="C43" s="99">
        <f>C9+C17+C25+C35+C41</f>
        <v>4936676</v>
      </c>
      <c r="D43" s="99">
        <f>D9+D17+D25+D35+D41</f>
        <v>2988855</v>
      </c>
      <c r="E43" s="100">
        <f>E9+E17+E25+E35+E41</f>
        <v>52029889.950000003</v>
      </c>
      <c r="F43" s="100">
        <f>F9+F17+F25+F35+F41</f>
        <v>138069901.80000001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6" t="s">
        <v>379</v>
      </c>
      <c r="B1" s="456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6621</v>
      </c>
      <c r="C5" s="73">
        <v>12221</v>
      </c>
      <c r="D5" s="73">
        <v>295894</v>
      </c>
      <c r="E5" s="72">
        <v>152679</v>
      </c>
      <c r="F5" s="72">
        <v>4511519.1899999985</v>
      </c>
    </row>
    <row r="6" spans="1:6" ht="20" customHeight="1" x14ac:dyDescent="0.15">
      <c r="A6" s="10" t="s">
        <v>66</v>
      </c>
      <c r="B6" s="73">
        <v>23536</v>
      </c>
      <c r="C6" s="73">
        <v>37120</v>
      </c>
      <c r="D6" s="73">
        <v>1344556</v>
      </c>
      <c r="E6" s="72">
        <v>384133.43999999994</v>
      </c>
      <c r="F6" s="72">
        <v>24958513.800000008</v>
      </c>
    </row>
    <row r="7" spans="1:6" ht="20" customHeight="1" x14ac:dyDescent="0.15">
      <c r="A7" s="10" t="s">
        <v>67</v>
      </c>
      <c r="B7" s="73">
        <v>8554</v>
      </c>
      <c r="C7" s="73">
        <v>11735</v>
      </c>
      <c r="D7" s="73">
        <v>419738</v>
      </c>
      <c r="E7" s="72">
        <v>104560</v>
      </c>
      <c r="F7" s="72">
        <v>5646805.79</v>
      </c>
    </row>
    <row r="8" spans="1:6" ht="20" customHeight="1" x14ac:dyDescent="0.15">
      <c r="A8" s="10" t="s">
        <v>68</v>
      </c>
      <c r="B8" s="73">
        <v>480</v>
      </c>
      <c r="C8" s="73">
        <v>158</v>
      </c>
      <c r="D8" s="73">
        <v>22102</v>
      </c>
      <c r="E8" s="72">
        <v>995</v>
      </c>
      <c r="F8" s="72">
        <v>337019.14999999997</v>
      </c>
    </row>
    <row r="9" spans="1:6" ht="20" customHeight="1" x14ac:dyDescent="0.15">
      <c r="A9" s="103" t="s">
        <v>12</v>
      </c>
      <c r="B9" s="44">
        <f>SUM(B5:B8)</f>
        <v>39191</v>
      </c>
      <c r="C9" s="44">
        <f>SUM(C5:C8)</f>
        <v>61234</v>
      </c>
      <c r="D9" s="44">
        <f>SUM(D5:D8)</f>
        <v>2082290</v>
      </c>
      <c r="E9" s="43">
        <f>SUM(E5:E8)</f>
        <v>642367.43999999994</v>
      </c>
      <c r="F9" s="43">
        <f>SUM(F5:F8)</f>
        <v>35453857.930000007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15838</v>
      </c>
      <c r="C13" s="73">
        <v>41021</v>
      </c>
      <c r="D13" s="73">
        <v>1046481</v>
      </c>
      <c r="E13" s="72">
        <v>591743.17000000004</v>
      </c>
      <c r="F13" s="72">
        <v>13335847.859999999</v>
      </c>
    </row>
    <row r="14" spans="1:6" ht="20" customHeight="1" x14ac:dyDescent="0.15">
      <c r="A14" s="10" t="s">
        <v>71</v>
      </c>
      <c r="B14" s="73">
        <v>2799</v>
      </c>
      <c r="C14" s="73">
        <v>2078</v>
      </c>
      <c r="D14" s="73">
        <v>211588</v>
      </c>
      <c r="E14" s="72">
        <v>18498</v>
      </c>
      <c r="F14" s="72">
        <v>1700553.48</v>
      </c>
    </row>
    <row r="15" spans="1:6" ht="20" customHeight="1" x14ac:dyDescent="0.15">
      <c r="A15" s="10" t="s">
        <v>72</v>
      </c>
      <c r="B15" s="73">
        <v>3220</v>
      </c>
      <c r="C15" s="73">
        <v>8897</v>
      </c>
      <c r="D15" s="73">
        <v>197184</v>
      </c>
      <c r="E15" s="72">
        <v>81252.5</v>
      </c>
      <c r="F15" s="72">
        <v>2652973.7999999998</v>
      </c>
    </row>
    <row r="16" spans="1:6" ht="20" customHeight="1" x14ac:dyDescent="0.15">
      <c r="A16" s="10" t="s">
        <v>73</v>
      </c>
      <c r="B16" s="73">
        <v>11673</v>
      </c>
      <c r="C16" s="73">
        <v>17932</v>
      </c>
      <c r="D16" s="73">
        <v>802110</v>
      </c>
      <c r="E16" s="72">
        <v>340695.95</v>
      </c>
      <c r="F16" s="72">
        <v>11274219.610000001</v>
      </c>
    </row>
    <row r="17" spans="1:6" ht="20" customHeight="1" x14ac:dyDescent="0.15">
      <c r="A17" s="103" t="s">
        <v>12</v>
      </c>
      <c r="B17" s="44">
        <f>SUM(B13:B16)</f>
        <v>33530</v>
      </c>
      <c r="C17" s="44">
        <f>SUM(C13:C16)</f>
        <v>69928</v>
      </c>
      <c r="D17" s="44">
        <f>SUM(D13:D16)</f>
        <v>2257363</v>
      </c>
      <c r="E17" s="43">
        <f>SUM(E13:E16)</f>
        <v>1032189.6200000001</v>
      </c>
      <c r="F17" s="43">
        <f>SUM(F13:F16)</f>
        <v>28963594.75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9433</v>
      </c>
      <c r="C21" s="73">
        <v>13367</v>
      </c>
      <c r="D21" s="73">
        <v>535336</v>
      </c>
      <c r="E21" s="72">
        <v>169244</v>
      </c>
      <c r="F21" s="72">
        <v>9391423.1599999983</v>
      </c>
    </row>
    <row r="22" spans="1:6" ht="20" customHeight="1" x14ac:dyDescent="0.15">
      <c r="A22" s="10" t="s">
        <v>76</v>
      </c>
      <c r="B22" s="73">
        <v>6017</v>
      </c>
      <c r="C22" s="73">
        <v>7953</v>
      </c>
      <c r="D22" s="73">
        <v>344673</v>
      </c>
      <c r="E22" s="72">
        <v>98944</v>
      </c>
      <c r="F22" s="72">
        <v>5741578.5700000012</v>
      </c>
    </row>
    <row r="23" spans="1:6" ht="20" customHeight="1" x14ac:dyDescent="0.15">
      <c r="A23" s="10" t="s">
        <v>77</v>
      </c>
      <c r="B23" s="73">
        <v>11137</v>
      </c>
      <c r="C23" s="73">
        <v>9610</v>
      </c>
      <c r="D23" s="73">
        <v>572418</v>
      </c>
      <c r="E23" s="72">
        <v>146742.1</v>
      </c>
      <c r="F23" s="72">
        <v>8273901.7599999988</v>
      </c>
    </row>
    <row r="24" spans="1:6" ht="20" customHeight="1" x14ac:dyDescent="0.15">
      <c r="A24" s="10" t="s">
        <v>78</v>
      </c>
      <c r="B24" s="73">
        <v>2490</v>
      </c>
      <c r="C24" s="73">
        <v>2565</v>
      </c>
      <c r="D24" s="73">
        <v>87322</v>
      </c>
      <c r="E24" s="72">
        <v>36211.440000000002</v>
      </c>
      <c r="F24" s="72">
        <v>2630390.54</v>
      </c>
    </row>
    <row r="25" spans="1:6" ht="20" customHeight="1" x14ac:dyDescent="0.15">
      <c r="A25" s="103" t="s">
        <v>12</v>
      </c>
      <c r="B25" s="44">
        <f>SUM(B21:B24)</f>
        <v>29077</v>
      </c>
      <c r="C25" s="44">
        <f>SUM(C21:C24)</f>
        <v>33495</v>
      </c>
      <c r="D25" s="44">
        <f>SUM(D21:D24)</f>
        <v>1539749</v>
      </c>
      <c r="E25" s="43">
        <f>SUM(E21:E24)</f>
        <v>451141.54</v>
      </c>
      <c r="F25" s="43">
        <f>SUM(F21:F24)</f>
        <v>26037294.029999997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2639</v>
      </c>
      <c r="C29" s="73">
        <v>481</v>
      </c>
      <c r="D29" s="73">
        <v>137450</v>
      </c>
      <c r="E29" s="72">
        <v>7585</v>
      </c>
      <c r="F29" s="72">
        <v>2377242.0499999998</v>
      </c>
    </row>
    <row r="30" spans="1:6" ht="20" customHeight="1" x14ac:dyDescent="0.15">
      <c r="A30" s="10" t="s">
        <v>81</v>
      </c>
      <c r="B30" s="73">
        <v>644</v>
      </c>
      <c r="C30" s="73">
        <v>190</v>
      </c>
      <c r="D30" s="73">
        <v>30682</v>
      </c>
      <c r="E30" s="72">
        <v>10670</v>
      </c>
      <c r="F30" s="72">
        <v>484396.5500000001</v>
      </c>
    </row>
    <row r="31" spans="1:6" ht="20" customHeight="1" x14ac:dyDescent="0.15">
      <c r="A31" s="10" t="s">
        <v>82</v>
      </c>
      <c r="B31" s="73">
        <v>543</v>
      </c>
      <c r="C31" s="73">
        <v>83</v>
      </c>
      <c r="D31" s="73">
        <v>33589</v>
      </c>
      <c r="E31" s="72">
        <v>1205</v>
      </c>
      <c r="F31" s="72">
        <v>1121521.43</v>
      </c>
    </row>
    <row r="32" spans="1:6" ht="20" customHeight="1" x14ac:dyDescent="0.15">
      <c r="A32" s="10" t="s">
        <v>83</v>
      </c>
      <c r="B32" s="73">
        <v>7597</v>
      </c>
      <c r="C32" s="73">
        <v>14134</v>
      </c>
      <c r="D32" s="73">
        <v>378198</v>
      </c>
      <c r="E32" s="72">
        <v>255680.6</v>
      </c>
      <c r="F32" s="72">
        <v>7937468.9899999993</v>
      </c>
    </row>
    <row r="33" spans="1:6" ht="20" customHeight="1" x14ac:dyDescent="0.15">
      <c r="A33" s="10" t="s">
        <v>84</v>
      </c>
      <c r="B33" s="73">
        <v>419</v>
      </c>
      <c r="C33" s="73">
        <v>391</v>
      </c>
      <c r="D33" s="73">
        <v>18620</v>
      </c>
      <c r="E33" s="72">
        <v>7961</v>
      </c>
      <c r="F33" s="72">
        <v>204283.43000000002</v>
      </c>
    </row>
    <row r="34" spans="1:6" ht="20" customHeight="1" x14ac:dyDescent="0.15">
      <c r="A34" s="10" t="s">
        <v>85</v>
      </c>
      <c r="B34" s="73">
        <v>6365</v>
      </c>
      <c r="C34" s="73">
        <v>5642</v>
      </c>
      <c r="D34" s="73">
        <v>461492</v>
      </c>
      <c r="E34" s="72">
        <v>95224</v>
      </c>
      <c r="F34" s="72">
        <v>7331191.7300000004</v>
      </c>
    </row>
    <row r="35" spans="1:6" ht="20" customHeight="1" x14ac:dyDescent="0.15">
      <c r="A35" s="103" t="s">
        <v>12</v>
      </c>
      <c r="B35" s="44">
        <f>SUM(B29:B34)</f>
        <v>18207</v>
      </c>
      <c r="C35" s="44">
        <f>SUM(C29:C34)</f>
        <v>20921</v>
      </c>
      <c r="D35" s="44">
        <f>SUM(D29:D34)</f>
        <v>1060031</v>
      </c>
      <c r="E35" s="43">
        <f>SUM(E29:E34)</f>
        <v>378325.6</v>
      </c>
      <c r="F35" s="43">
        <f>SUM(F29:F34)</f>
        <v>19456104.18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3579</v>
      </c>
      <c r="C39" s="73">
        <v>7056</v>
      </c>
      <c r="D39" s="73">
        <v>530494</v>
      </c>
      <c r="E39" s="72">
        <v>84332.51999999999</v>
      </c>
      <c r="F39" s="72">
        <v>11091865.119999999</v>
      </c>
    </row>
    <row r="40" spans="1:6" ht="20" customHeight="1" x14ac:dyDescent="0.15">
      <c r="A40" s="10" t="s">
        <v>88</v>
      </c>
      <c r="B40" s="73">
        <v>11621</v>
      </c>
      <c r="C40" s="73">
        <v>7800</v>
      </c>
      <c r="D40" s="73">
        <v>865348</v>
      </c>
      <c r="E40" s="72">
        <v>139692.5</v>
      </c>
      <c r="F40" s="72">
        <v>14788074.74</v>
      </c>
    </row>
    <row r="41" spans="1:6" ht="20" customHeight="1" x14ac:dyDescent="0.15">
      <c r="A41" s="103" t="s">
        <v>12</v>
      </c>
      <c r="B41" s="44">
        <f>SUM(B39:B40)</f>
        <v>15200</v>
      </c>
      <c r="C41" s="44">
        <f>SUM(C39:C40)</f>
        <v>14856</v>
      </c>
      <c r="D41" s="44">
        <f>SUM(D39:D40)</f>
        <v>1395842</v>
      </c>
      <c r="E41" s="43">
        <f>SUM(E39:E40)</f>
        <v>224025.02</v>
      </c>
      <c r="F41" s="43">
        <f>SUM(F39:F40)</f>
        <v>25879939.859999999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135205</v>
      </c>
      <c r="C43" s="99">
        <f>C9+C17+C25+C35+C41</f>
        <v>200434</v>
      </c>
      <c r="D43" s="99">
        <f>D9+D17+D25+D35+D41</f>
        <v>8335275</v>
      </c>
      <c r="E43" s="100">
        <f>E9+E17+E25+E35+E41</f>
        <v>2728049.22</v>
      </c>
      <c r="F43" s="100">
        <f>F9+F17+F25+F35+F41</f>
        <v>135790790.75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7" t="s">
        <v>354</v>
      </c>
      <c r="B1" s="457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276</v>
      </c>
      <c r="C5" s="73">
        <v>105081</v>
      </c>
      <c r="D5" s="73">
        <v>0</v>
      </c>
      <c r="E5" s="72">
        <v>1338593.8999999999</v>
      </c>
      <c r="F5" s="72">
        <v>1758665.6</v>
      </c>
    </row>
    <row r="6" spans="1:6" ht="20" customHeight="1" x14ac:dyDescent="0.15">
      <c r="A6" s="10" t="s">
        <v>66</v>
      </c>
      <c r="B6" s="73">
        <v>2528</v>
      </c>
      <c r="C6" s="73">
        <v>1651157</v>
      </c>
      <c r="D6" s="73">
        <v>2404</v>
      </c>
      <c r="E6" s="72">
        <v>12683031.320000002</v>
      </c>
      <c r="F6" s="72">
        <v>18481896.629999992</v>
      </c>
    </row>
    <row r="7" spans="1:6" ht="20" customHeight="1" x14ac:dyDescent="0.15">
      <c r="A7" s="10" t="s">
        <v>67</v>
      </c>
      <c r="B7" s="73">
        <v>1581</v>
      </c>
      <c r="C7" s="73">
        <v>542790</v>
      </c>
      <c r="D7" s="73">
        <v>0</v>
      </c>
      <c r="E7" s="72">
        <v>7430736.6099999994</v>
      </c>
      <c r="F7" s="72">
        <v>8934499.9100000001</v>
      </c>
    </row>
    <row r="8" spans="1:6" ht="20" customHeight="1" x14ac:dyDescent="0.15">
      <c r="A8" s="10" t="s">
        <v>68</v>
      </c>
      <c r="B8" s="73">
        <v>0</v>
      </c>
      <c r="C8" s="73">
        <v>0</v>
      </c>
      <c r="D8" s="73">
        <v>0</v>
      </c>
      <c r="E8" s="73">
        <v>0</v>
      </c>
      <c r="F8" s="73">
        <v>0</v>
      </c>
    </row>
    <row r="9" spans="1:6" ht="20" customHeight="1" x14ac:dyDescent="0.15">
      <c r="A9" s="103" t="s">
        <v>12</v>
      </c>
      <c r="B9" s="44">
        <f>SUM(B5:B8)</f>
        <v>4385</v>
      </c>
      <c r="C9" s="44">
        <f>SUM(C5:C8)</f>
        <v>2299028</v>
      </c>
      <c r="D9" s="44">
        <f>SUM(D5:D8)</f>
        <v>2404</v>
      </c>
      <c r="E9" s="43">
        <f>SUM(E5:E8)</f>
        <v>21452361.830000002</v>
      </c>
      <c r="F9" s="43">
        <f>SUM(F5:F8)</f>
        <v>29175062.139999993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2607</v>
      </c>
      <c r="C13" s="73">
        <v>1447614</v>
      </c>
      <c r="D13" s="73">
        <v>42</v>
      </c>
      <c r="E13" s="72">
        <v>22259131.700000003</v>
      </c>
      <c r="F13" s="72">
        <v>32328008.390000004</v>
      </c>
    </row>
    <row r="14" spans="1:6" ht="20" customHeight="1" x14ac:dyDescent="0.15">
      <c r="A14" s="10" t="s">
        <v>71</v>
      </c>
      <c r="B14" s="73">
        <v>496</v>
      </c>
      <c r="C14" s="73">
        <v>102237</v>
      </c>
      <c r="D14" s="73">
        <v>0</v>
      </c>
      <c r="E14" s="72">
        <v>1439863.05</v>
      </c>
      <c r="F14" s="72">
        <v>1566205.02</v>
      </c>
    </row>
    <row r="15" spans="1:6" ht="20" customHeight="1" x14ac:dyDescent="0.15">
      <c r="A15" s="10" t="s">
        <v>72</v>
      </c>
      <c r="B15" s="73">
        <v>0</v>
      </c>
      <c r="C15" s="73">
        <v>0</v>
      </c>
      <c r="D15" s="73">
        <v>0</v>
      </c>
      <c r="E15" s="73">
        <v>0</v>
      </c>
      <c r="F15" s="73">
        <v>0</v>
      </c>
    </row>
    <row r="16" spans="1:6" ht="20" customHeight="1" x14ac:dyDescent="0.15">
      <c r="A16" s="10" t="s">
        <v>73</v>
      </c>
      <c r="B16" s="73">
        <v>1708</v>
      </c>
      <c r="C16" s="73">
        <v>1646989</v>
      </c>
      <c r="D16" s="73">
        <v>1216</v>
      </c>
      <c r="E16" s="72">
        <v>34191401.040000007</v>
      </c>
      <c r="F16" s="72">
        <v>48285758.730000012</v>
      </c>
    </row>
    <row r="17" spans="1:6" ht="20" customHeight="1" x14ac:dyDescent="0.15">
      <c r="A17" s="103" t="s">
        <v>12</v>
      </c>
      <c r="B17" s="44">
        <f>SUM(B13:B16)</f>
        <v>4811</v>
      </c>
      <c r="C17" s="44">
        <f>SUM(C13:C16)</f>
        <v>3196840</v>
      </c>
      <c r="D17" s="44">
        <f>SUM(D13:D16)</f>
        <v>1258</v>
      </c>
      <c r="E17" s="43">
        <f>SUM(E13:E16)</f>
        <v>57890395.790000007</v>
      </c>
      <c r="F17" s="43">
        <f>SUM(F13:F16)</f>
        <v>82179972.140000015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1285</v>
      </c>
      <c r="C21" s="73">
        <v>964784</v>
      </c>
      <c r="D21" s="73">
        <v>212</v>
      </c>
      <c r="E21" s="72">
        <v>12142191.640000001</v>
      </c>
      <c r="F21" s="72">
        <v>15305440.17</v>
      </c>
    </row>
    <row r="22" spans="1:6" ht="20" customHeight="1" x14ac:dyDescent="0.15">
      <c r="A22" s="10" t="s">
        <v>76</v>
      </c>
      <c r="B22" s="73">
        <v>126</v>
      </c>
      <c r="C22" s="73">
        <v>22645</v>
      </c>
      <c r="D22" s="73">
        <v>16856</v>
      </c>
      <c r="E22" s="72">
        <v>325872</v>
      </c>
      <c r="F22" s="72">
        <v>358194.09</v>
      </c>
    </row>
    <row r="23" spans="1:6" ht="20" customHeight="1" x14ac:dyDescent="0.15">
      <c r="A23" s="10" t="s">
        <v>77</v>
      </c>
      <c r="B23" s="73">
        <v>772</v>
      </c>
      <c r="C23" s="73">
        <v>272478</v>
      </c>
      <c r="D23" s="73">
        <v>0</v>
      </c>
      <c r="E23" s="72">
        <v>4503630.6100000003</v>
      </c>
      <c r="F23" s="72">
        <v>5733376.1699999999</v>
      </c>
    </row>
    <row r="24" spans="1:6" ht="20" customHeight="1" x14ac:dyDescent="0.15">
      <c r="A24" s="10" t="s">
        <v>78</v>
      </c>
      <c r="B24" s="73">
        <v>386</v>
      </c>
      <c r="C24" s="73">
        <v>83273</v>
      </c>
      <c r="D24" s="73">
        <v>0</v>
      </c>
      <c r="E24" s="72">
        <v>676426.49</v>
      </c>
      <c r="F24" s="72">
        <v>683960.49</v>
      </c>
    </row>
    <row r="25" spans="1:6" ht="20" customHeight="1" x14ac:dyDescent="0.15">
      <c r="A25" s="103" t="s">
        <v>12</v>
      </c>
      <c r="B25" s="44">
        <f>SUM(B21:B24)</f>
        <v>2569</v>
      </c>
      <c r="C25" s="44">
        <f>SUM(C21:C24)</f>
        <v>1343180</v>
      </c>
      <c r="D25" s="44">
        <f>SUM(D21:D24)</f>
        <v>17068</v>
      </c>
      <c r="E25" s="43">
        <f>SUM(E21:E24)</f>
        <v>17648120.739999998</v>
      </c>
      <c r="F25" s="43">
        <f>SUM(F21:F24)</f>
        <v>22080970.919999998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195</v>
      </c>
      <c r="C29" s="73">
        <v>71673</v>
      </c>
      <c r="D29" s="73">
        <v>30</v>
      </c>
      <c r="E29" s="72">
        <v>990029.89</v>
      </c>
      <c r="F29" s="72">
        <v>1063723.4899999998</v>
      </c>
    </row>
    <row r="30" spans="1:6" ht="20" customHeight="1" x14ac:dyDescent="0.15">
      <c r="A30" s="10" t="s">
        <v>81</v>
      </c>
      <c r="B30" s="73">
        <v>243</v>
      </c>
      <c r="C30" s="73">
        <v>60308</v>
      </c>
      <c r="D30" s="73">
        <v>5582</v>
      </c>
      <c r="E30" s="72">
        <v>660913.5</v>
      </c>
      <c r="F30" s="72">
        <v>806766.86999999988</v>
      </c>
    </row>
    <row r="31" spans="1:6" ht="20" customHeight="1" x14ac:dyDescent="0.15">
      <c r="A31" s="10" t="s">
        <v>82</v>
      </c>
      <c r="B31" s="73">
        <v>147</v>
      </c>
      <c r="C31" s="73">
        <v>45683</v>
      </c>
      <c r="D31" s="73">
        <v>9326</v>
      </c>
      <c r="E31" s="72">
        <v>662239.70000000007</v>
      </c>
      <c r="F31" s="72">
        <v>924171.67</v>
      </c>
    </row>
    <row r="32" spans="1:6" ht="20" customHeight="1" x14ac:dyDescent="0.15">
      <c r="A32" s="10" t="s">
        <v>83</v>
      </c>
      <c r="B32" s="73">
        <v>1594</v>
      </c>
      <c r="C32" s="73">
        <v>1089152</v>
      </c>
      <c r="D32" s="73">
        <v>25996</v>
      </c>
      <c r="E32" s="72">
        <v>4695531.49</v>
      </c>
      <c r="F32" s="72">
        <v>5079281.57</v>
      </c>
    </row>
    <row r="33" spans="1:6" ht="20" customHeight="1" x14ac:dyDescent="0.15">
      <c r="A33" s="10" t="s">
        <v>84</v>
      </c>
      <c r="B33" s="73">
        <v>35</v>
      </c>
      <c r="C33" s="73">
        <v>0</v>
      </c>
      <c r="D33" s="73">
        <v>850</v>
      </c>
      <c r="E33" s="72">
        <v>0</v>
      </c>
      <c r="F33" s="72">
        <v>2694.5</v>
      </c>
    </row>
    <row r="34" spans="1:6" ht="20" customHeight="1" x14ac:dyDescent="0.15">
      <c r="A34" s="10" t="s">
        <v>85</v>
      </c>
      <c r="B34" s="73">
        <v>539</v>
      </c>
      <c r="C34" s="73">
        <v>138351</v>
      </c>
      <c r="D34" s="73">
        <v>130</v>
      </c>
      <c r="E34" s="72">
        <v>2137765</v>
      </c>
      <c r="F34" s="72">
        <v>2223884.88</v>
      </c>
    </row>
    <row r="35" spans="1:6" ht="20" customHeight="1" x14ac:dyDescent="0.15">
      <c r="A35" s="103" t="s">
        <v>12</v>
      </c>
      <c r="B35" s="44">
        <f>SUM(B29:B34)</f>
        <v>2753</v>
      </c>
      <c r="C35" s="44">
        <f>SUM(C29:C34)</f>
        <v>1405167</v>
      </c>
      <c r="D35" s="44">
        <f>SUM(D29:D34)</f>
        <v>41914</v>
      </c>
      <c r="E35" s="43">
        <f>SUM(E29:E34)</f>
        <v>9146479.5800000001</v>
      </c>
      <c r="F35" s="43">
        <f>SUM(F29:F34)</f>
        <v>10100522.98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385</v>
      </c>
      <c r="C39" s="73">
        <v>148543</v>
      </c>
      <c r="D39" s="73">
        <v>10</v>
      </c>
      <c r="E39" s="72">
        <v>2042589</v>
      </c>
      <c r="F39" s="72">
        <v>2296011.08</v>
      </c>
    </row>
    <row r="40" spans="1:6" ht="20" customHeight="1" x14ac:dyDescent="0.15">
      <c r="A40" s="10" t="s">
        <v>88</v>
      </c>
      <c r="B40" s="73">
        <v>341</v>
      </c>
      <c r="C40" s="73">
        <v>70856</v>
      </c>
      <c r="D40" s="73">
        <v>1601</v>
      </c>
      <c r="E40" s="72">
        <v>804600.4</v>
      </c>
      <c r="F40" s="72">
        <v>1056698.7999999998</v>
      </c>
    </row>
    <row r="41" spans="1:6" ht="20" customHeight="1" x14ac:dyDescent="0.15">
      <c r="A41" s="103" t="s">
        <v>12</v>
      </c>
      <c r="B41" s="44">
        <f>SUM(B39:B40)</f>
        <v>726</v>
      </c>
      <c r="C41" s="44">
        <f>SUM(C39:C40)</f>
        <v>219399</v>
      </c>
      <c r="D41" s="44">
        <f>SUM(D39:D40)</f>
        <v>1611</v>
      </c>
      <c r="E41" s="43">
        <f>SUM(E39:E40)</f>
        <v>2847189.4</v>
      </c>
      <c r="F41" s="43">
        <f>SUM(F39:F40)</f>
        <v>3352709.88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15244</v>
      </c>
      <c r="C43" s="99">
        <f>C9+C17+C25+C35+C41</f>
        <v>8463614</v>
      </c>
      <c r="D43" s="99">
        <f>D9+D17+D25+D35+D41</f>
        <v>64255</v>
      </c>
      <c r="E43" s="100">
        <f>E9+E17+E25+E35+E41</f>
        <v>108984547.34</v>
      </c>
      <c r="F43" s="100">
        <f>F9+F17+F25+F35+F41</f>
        <v>146889238.06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7" t="s">
        <v>364</v>
      </c>
      <c r="B1" s="457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200</v>
      </c>
      <c r="C5" s="73">
        <v>45414</v>
      </c>
      <c r="D5" s="73">
        <v>0</v>
      </c>
      <c r="E5" s="72">
        <v>316823</v>
      </c>
      <c r="F5" s="72">
        <v>317323</v>
      </c>
    </row>
    <row r="6" spans="1:6" ht="20" customHeight="1" x14ac:dyDescent="0.15">
      <c r="A6" s="10" t="s">
        <v>66</v>
      </c>
      <c r="B6" s="73">
        <v>1291</v>
      </c>
      <c r="C6" s="73">
        <v>99670</v>
      </c>
      <c r="D6" s="73">
        <v>1229</v>
      </c>
      <c r="E6" s="72">
        <v>1852079.6600000001</v>
      </c>
      <c r="F6" s="72">
        <v>2073472.31</v>
      </c>
    </row>
    <row r="7" spans="1:6" ht="20" customHeight="1" x14ac:dyDescent="0.15">
      <c r="A7" s="10" t="s">
        <v>67</v>
      </c>
      <c r="B7" s="73">
        <v>237</v>
      </c>
      <c r="C7" s="73">
        <v>18904</v>
      </c>
      <c r="D7" s="73">
        <v>0</v>
      </c>
      <c r="E7" s="72">
        <v>713076.5</v>
      </c>
      <c r="F7" s="72">
        <v>1137770.93</v>
      </c>
    </row>
    <row r="8" spans="1:6" ht="20" customHeight="1" x14ac:dyDescent="0.15">
      <c r="A8" s="10" t="s">
        <v>68</v>
      </c>
      <c r="B8" s="73">
        <v>0</v>
      </c>
      <c r="C8" s="73">
        <v>0</v>
      </c>
      <c r="D8" s="73">
        <v>0</v>
      </c>
      <c r="E8" s="73">
        <v>0</v>
      </c>
      <c r="F8" s="73">
        <v>0</v>
      </c>
    </row>
    <row r="9" spans="1:6" ht="20" customHeight="1" x14ac:dyDescent="0.15">
      <c r="A9" s="103" t="s">
        <v>12</v>
      </c>
      <c r="B9" s="44">
        <f>SUM(B5:B8)</f>
        <v>1728</v>
      </c>
      <c r="C9" s="44">
        <f>SUM(C5:C8)</f>
        <v>163988</v>
      </c>
      <c r="D9" s="44">
        <f>SUM(D5:D8)</f>
        <v>1229</v>
      </c>
      <c r="E9" s="43">
        <f>SUM(E5:E8)</f>
        <v>2881979.16</v>
      </c>
      <c r="F9" s="43">
        <f>SUM(F5:F8)</f>
        <v>3528566.24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682</v>
      </c>
      <c r="C13" s="73">
        <v>119135</v>
      </c>
      <c r="D13" s="73">
        <v>42</v>
      </c>
      <c r="E13" s="72">
        <v>973225</v>
      </c>
      <c r="F13" s="72">
        <v>1076400.4000000001</v>
      </c>
    </row>
    <row r="14" spans="1:6" ht="20" customHeight="1" x14ac:dyDescent="0.15">
      <c r="A14" s="10" t="s">
        <v>71</v>
      </c>
      <c r="B14" s="73">
        <v>275</v>
      </c>
      <c r="C14" s="73">
        <v>62759</v>
      </c>
      <c r="D14" s="73">
        <v>0</v>
      </c>
      <c r="E14" s="72">
        <v>659993.75</v>
      </c>
      <c r="F14" s="72">
        <v>661675.5</v>
      </c>
    </row>
    <row r="15" spans="1:6" ht="20" customHeight="1" x14ac:dyDescent="0.15">
      <c r="A15" s="10" t="s">
        <v>72</v>
      </c>
      <c r="B15" s="73">
        <v>0</v>
      </c>
      <c r="C15" s="73">
        <v>0</v>
      </c>
      <c r="D15" s="73">
        <v>0</v>
      </c>
      <c r="E15" s="73">
        <v>0</v>
      </c>
      <c r="F15" s="73">
        <v>0</v>
      </c>
    </row>
    <row r="16" spans="1:6" ht="20" customHeight="1" x14ac:dyDescent="0.15">
      <c r="A16" s="10" t="s">
        <v>73</v>
      </c>
      <c r="B16" s="73">
        <v>656</v>
      </c>
      <c r="C16" s="73">
        <v>229698</v>
      </c>
      <c r="D16" s="73">
        <v>0</v>
      </c>
      <c r="E16" s="72">
        <v>2301601</v>
      </c>
      <c r="F16" s="72">
        <v>2576181.4699999997</v>
      </c>
    </row>
    <row r="17" spans="1:6" ht="20" customHeight="1" x14ac:dyDescent="0.15">
      <c r="A17" s="103" t="s">
        <v>12</v>
      </c>
      <c r="B17" s="44">
        <f>SUM(B13:B16)</f>
        <v>1613</v>
      </c>
      <c r="C17" s="44">
        <f>SUM(C13:C16)</f>
        <v>411592</v>
      </c>
      <c r="D17" s="44">
        <f>SUM(D13:D16)</f>
        <v>42</v>
      </c>
      <c r="E17" s="43">
        <f>SUM(E13:E16)</f>
        <v>3934819.75</v>
      </c>
      <c r="F17" s="43">
        <f>SUM(F13:F16)</f>
        <v>4314257.37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5</v>
      </c>
      <c r="C21" s="73">
        <v>0</v>
      </c>
      <c r="D21" s="73">
        <v>112</v>
      </c>
      <c r="E21" s="72">
        <v>0</v>
      </c>
      <c r="F21" s="72">
        <v>6420.9</v>
      </c>
    </row>
    <row r="22" spans="1:6" ht="20" customHeight="1" x14ac:dyDescent="0.15">
      <c r="A22" s="10" t="s">
        <v>76</v>
      </c>
      <c r="B22" s="73">
        <v>56</v>
      </c>
      <c r="C22" s="73">
        <v>0</v>
      </c>
      <c r="D22" s="73">
        <v>16856</v>
      </c>
      <c r="E22" s="72">
        <v>0</v>
      </c>
      <c r="F22" s="72">
        <v>32322.09</v>
      </c>
    </row>
    <row r="23" spans="1:6" ht="20" customHeight="1" x14ac:dyDescent="0.15">
      <c r="A23" s="10" t="s">
        <v>77</v>
      </c>
      <c r="B23" s="73">
        <v>146</v>
      </c>
      <c r="C23" s="73">
        <v>5922</v>
      </c>
      <c r="D23" s="73">
        <v>0</v>
      </c>
      <c r="E23" s="72">
        <v>57060</v>
      </c>
      <c r="F23" s="72">
        <v>130867.35</v>
      </c>
    </row>
    <row r="24" spans="1:6" ht="20" customHeight="1" x14ac:dyDescent="0.15">
      <c r="A24" s="10" t="s">
        <v>78</v>
      </c>
      <c r="B24" s="73">
        <v>33</v>
      </c>
      <c r="C24" s="73">
        <v>721</v>
      </c>
      <c r="D24" s="73">
        <v>0</v>
      </c>
      <c r="E24" s="72">
        <v>6837</v>
      </c>
      <c r="F24" s="72">
        <v>14371</v>
      </c>
    </row>
    <row r="25" spans="1:6" ht="20" customHeight="1" x14ac:dyDescent="0.15">
      <c r="A25" s="103" t="s">
        <v>12</v>
      </c>
      <c r="B25" s="44">
        <f>SUM(B21:B24)</f>
        <v>240</v>
      </c>
      <c r="C25" s="44">
        <f>SUM(C21:C24)</f>
        <v>6643</v>
      </c>
      <c r="D25" s="44">
        <f>SUM(D21:D24)</f>
        <v>16968</v>
      </c>
      <c r="E25" s="43">
        <f>SUM(E21:E24)</f>
        <v>63897</v>
      </c>
      <c r="F25" s="43">
        <f>SUM(F21:F24)</f>
        <v>183981.34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1</v>
      </c>
      <c r="C29" s="73">
        <v>0</v>
      </c>
      <c r="D29" s="73">
        <v>30</v>
      </c>
      <c r="E29" s="72">
        <v>0</v>
      </c>
      <c r="F29" s="72">
        <v>6243</v>
      </c>
    </row>
    <row r="30" spans="1:6" ht="20" customHeight="1" x14ac:dyDescent="0.15">
      <c r="A30" s="10" t="s">
        <v>81</v>
      </c>
      <c r="B30" s="73">
        <v>20</v>
      </c>
      <c r="C30" s="73">
        <v>1030</v>
      </c>
      <c r="D30" s="73">
        <v>0</v>
      </c>
      <c r="E30" s="72">
        <v>5790</v>
      </c>
      <c r="F30" s="72">
        <v>5790</v>
      </c>
    </row>
    <row r="31" spans="1:6" ht="20" customHeight="1" x14ac:dyDescent="0.15">
      <c r="A31" s="10" t="s">
        <v>82</v>
      </c>
      <c r="B31" s="73">
        <v>47</v>
      </c>
      <c r="C31" s="73">
        <v>929</v>
      </c>
      <c r="D31" s="73">
        <v>9326</v>
      </c>
      <c r="E31" s="72">
        <v>3640</v>
      </c>
      <c r="F31" s="72">
        <v>23246</v>
      </c>
    </row>
    <row r="32" spans="1:6" ht="20" customHeight="1" x14ac:dyDescent="0.15">
      <c r="A32" s="10" t="s">
        <v>83</v>
      </c>
      <c r="B32" s="73">
        <v>639</v>
      </c>
      <c r="C32" s="73">
        <v>82736</v>
      </c>
      <c r="D32" s="73">
        <v>267</v>
      </c>
      <c r="E32" s="72">
        <v>1036496.5</v>
      </c>
      <c r="F32" s="72">
        <v>1056829.5</v>
      </c>
    </row>
    <row r="33" spans="1:6" ht="20" customHeight="1" x14ac:dyDescent="0.15">
      <c r="A33" s="10" t="s">
        <v>84</v>
      </c>
      <c r="B33" s="73">
        <v>35</v>
      </c>
      <c r="C33" s="73">
        <v>0</v>
      </c>
      <c r="D33" s="73">
        <v>850</v>
      </c>
      <c r="E33" s="72">
        <v>0</v>
      </c>
      <c r="F33" s="72">
        <v>2694.5</v>
      </c>
    </row>
    <row r="34" spans="1:6" ht="20" customHeight="1" x14ac:dyDescent="0.15">
      <c r="A34" s="10" t="s">
        <v>85</v>
      </c>
      <c r="B34" s="73">
        <v>0</v>
      </c>
      <c r="C34" s="73">
        <v>0</v>
      </c>
      <c r="D34" s="73">
        <v>0</v>
      </c>
      <c r="E34" s="73">
        <v>0</v>
      </c>
      <c r="F34" s="73">
        <v>0</v>
      </c>
    </row>
    <row r="35" spans="1:6" ht="20" customHeight="1" x14ac:dyDescent="0.15">
      <c r="A35" s="103" t="s">
        <v>12</v>
      </c>
      <c r="B35" s="44">
        <f>SUM(B29:B34)</f>
        <v>742</v>
      </c>
      <c r="C35" s="44">
        <f>SUM(C29:C34)</f>
        <v>84695</v>
      </c>
      <c r="D35" s="44">
        <f>SUM(D29:D34)</f>
        <v>10473</v>
      </c>
      <c r="E35" s="43">
        <f>SUM(E29:E34)</f>
        <v>1045926.5</v>
      </c>
      <c r="F35" s="43">
        <f>SUM(F29:F34)</f>
        <v>1094803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79</v>
      </c>
      <c r="C39" s="73">
        <v>76512</v>
      </c>
      <c r="D39" s="73">
        <v>0</v>
      </c>
      <c r="E39" s="72">
        <v>715316</v>
      </c>
      <c r="F39" s="72">
        <v>715316</v>
      </c>
    </row>
    <row r="40" spans="1:6" ht="20" customHeight="1" x14ac:dyDescent="0.15">
      <c r="A40" s="10" t="s">
        <v>88</v>
      </c>
      <c r="B40" s="73">
        <v>3</v>
      </c>
      <c r="C40" s="73">
        <v>0</v>
      </c>
      <c r="D40" s="73">
        <v>1600</v>
      </c>
      <c r="E40" s="72">
        <v>0</v>
      </c>
      <c r="F40" s="72">
        <v>3604</v>
      </c>
    </row>
    <row r="41" spans="1:6" ht="20" customHeight="1" x14ac:dyDescent="0.15">
      <c r="A41" s="103" t="s">
        <v>12</v>
      </c>
      <c r="B41" s="44">
        <f>SUM(B39:B40)</f>
        <v>82</v>
      </c>
      <c r="C41" s="44">
        <f>SUM(C39:C40)</f>
        <v>76512</v>
      </c>
      <c r="D41" s="44">
        <f>SUM(D39:D40)</f>
        <v>1600</v>
      </c>
      <c r="E41" s="43">
        <f>SUM(E39:E40)</f>
        <v>715316</v>
      </c>
      <c r="F41" s="43">
        <f>SUM(F39:F40)</f>
        <v>718920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4405</v>
      </c>
      <c r="C43" s="99">
        <f>C9+C17+C25+C35+C41</f>
        <v>743430</v>
      </c>
      <c r="D43" s="99">
        <f>D9+D17+D25+D35+D41</f>
        <v>30312</v>
      </c>
      <c r="E43" s="100">
        <f>E9+E17+E25+E35+E41</f>
        <v>8641938.4100000001</v>
      </c>
      <c r="F43" s="100">
        <f>F9+F17+F25+F35+F41</f>
        <v>9840527.9499999993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7" t="s">
        <v>365</v>
      </c>
      <c r="B1" s="457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76</v>
      </c>
      <c r="C5" s="73">
        <v>59667</v>
      </c>
      <c r="D5" s="73">
        <v>0</v>
      </c>
      <c r="E5" s="72">
        <v>1021770.9</v>
      </c>
      <c r="F5" s="72">
        <v>1441342.6</v>
      </c>
    </row>
    <row r="6" spans="1:6" ht="20" customHeight="1" x14ac:dyDescent="0.15">
      <c r="A6" s="10" t="s">
        <v>66</v>
      </c>
      <c r="B6" s="73">
        <v>1237</v>
      </c>
      <c r="C6" s="73">
        <v>1551487</v>
      </c>
      <c r="D6" s="73">
        <v>1175</v>
      </c>
      <c r="E6" s="72">
        <v>10830951.659999998</v>
      </c>
      <c r="F6" s="72">
        <v>16408424.32</v>
      </c>
    </row>
    <row r="7" spans="1:6" ht="20" customHeight="1" x14ac:dyDescent="0.15">
      <c r="A7" s="10" t="s">
        <v>67</v>
      </c>
      <c r="B7" s="73">
        <v>1344</v>
      </c>
      <c r="C7" s="73">
        <v>523886</v>
      </c>
      <c r="D7" s="73">
        <v>0</v>
      </c>
      <c r="E7" s="72">
        <v>6717660.1099999985</v>
      </c>
      <c r="F7" s="72">
        <v>7796728.9800000004</v>
      </c>
    </row>
    <row r="8" spans="1:6" ht="20" customHeight="1" x14ac:dyDescent="0.15">
      <c r="A8" s="10" t="s">
        <v>68</v>
      </c>
      <c r="B8" s="73">
        <v>0</v>
      </c>
      <c r="C8" s="73">
        <v>0</v>
      </c>
      <c r="D8" s="73">
        <v>0</v>
      </c>
      <c r="E8" s="72">
        <v>0</v>
      </c>
      <c r="F8" s="72">
        <v>0</v>
      </c>
    </row>
    <row r="9" spans="1:6" ht="20" customHeight="1" x14ac:dyDescent="0.15">
      <c r="A9" s="103" t="s">
        <v>12</v>
      </c>
      <c r="B9" s="44">
        <f>SUM(B5:B8)</f>
        <v>2657</v>
      </c>
      <c r="C9" s="44">
        <f>SUM(C5:C8)</f>
        <v>2135040</v>
      </c>
      <c r="D9" s="44">
        <f>SUM(D5:D8)</f>
        <v>1175</v>
      </c>
      <c r="E9" s="43">
        <f>SUM(E5:E8)</f>
        <v>18570382.669999998</v>
      </c>
      <c r="F9" s="43">
        <f>SUM(F5:F8)</f>
        <v>25646495.900000002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1925</v>
      </c>
      <c r="C13" s="73">
        <v>1328479</v>
      </c>
      <c r="D13" s="73">
        <v>0</v>
      </c>
      <c r="E13" s="72">
        <v>21285906.700000003</v>
      </c>
      <c r="F13" s="72">
        <v>31251607.990000002</v>
      </c>
    </row>
    <row r="14" spans="1:6" ht="20" customHeight="1" x14ac:dyDescent="0.15">
      <c r="A14" s="10" t="s">
        <v>71</v>
      </c>
      <c r="B14" s="73">
        <v>221</v>
      </c>
      <c r="C14" s="73">
        <v>39478</v>
      </c>
      <c r="D14" s="73">
        <v>0</v>
      </c>
      <c r="E14" s="72">
        <v>779869.3</v>
      </c>
      <c r="F14" s="72">
        <v>904529.52000000014</v>
      </c>
    </row>
    <row r="15" spans="1:6" ht="20" customHeight="1" x14ac:dyDescent="0.15">
      <c r="A15" s="10" t="s">
        <v>72</v>
      </c>
      <c r="B15" s="73">
        <v>0</v>
      </c>
      <c r="C15" s="73">
        <v>0</v>
      </c>
      <c r="D15" s="73">
        <v>0</v>
      </c>
      <c r="E15" s="72">
        <v>0</v>
      </c>
      <c r="F15" s="72">
        <v>0</v>
      </c>
    </row>
    <row r="16" spans="1:6" ht="20" customHeight="1" x14ac:dyDescent="0.15">
      <c r="A16" s="10" t="s">
        <v>73</v>
      </c>
      <c r="B16" s="73">
        <v>1052</v>
      </c>
      <c r="C16" s="73">
        <v>1417291</v>
      </c>
      <c r="D16" s="73">
        <v>1216</v>
      </c>
      <c r="E16" s="72">
        <v>31889800.040000003</v>
      </c>
      <c r="F16" s="72">
        <v>45709577.260000005</v>
      </c>
    </row>
    <row r="17" spans="1:6" ht="20" customHeight="1" x14ac:dyDescent="0.15">
      <c r="A17" s="103" t="s">
        <v>12</v>
      </c>
      <c r="B17" s="44">
        <f>SUM(B13:B16)</f>
        <v>3198</v>
      </c>
      <c r="C17" s="44">
        <f>SUM(C13:C16)</f>
        <v>2785248</v>
      </c>
      <c r="D17" s="44">
        <f>SUM(D13:D16)</f>
        <v>1216</v>
      </c>
      <c r="E17" s="43">
        <f>SUM(E13:E16)</f>
        <v>53955576.040000007</v>
      </c>
      <c r="F17" s="43">
        <f>SUM(F13:F16)</f>
        <v>77865714.770000011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1280</v>
      </c>
      <c r="C21" s="73">
        <v>964784</v>
      </c>
      <c r="D21" s="73">
        <v>100</v>
      </c>
      <c r="E21" s="72">
        <v>12142191.640000001</v>
      </c>
      <c r="F21" s="72">
        <v>15299019.27</v>
      </c>
    </row>
    <row r="22" spans="1:6" ht="20" customHeight="1" x14ac:dyDescent="0.15">
      <c r="A22" s="10" t="s">
        <v>76</v>
      </c>
      <c r="B22" s="73">
        <v>70</v>
      </c>
      <c r="C22" s="73">
        <v>22645</v>
      </c>
      <c r="D22" s="73">
        <v>0</v>
      </c>
      <c r="E22" s="72">
        <v>325872</v>
      </c>
      <c r="F22" s="72">
        <v>325872</v>
      </c>
    </row>
    <row r="23" spans="1:6" ht="20" customHeight="1" x14ac:dyDescent="0.15">
      <c r="A23" s="10" t="s">
        <v>77</v>
      </c>
      <c r="B23" s="73">
        <v>626</v>
      </c>
      <c r="C23" s="73">
        <v>266556</v>
      </c>
      <c r="D23" s="73">
        <v>0</v>
      </c>
      <c r="E23" s="72">
        <v>4446570.6100000003</v>
      </c>
      <c r="F23" s="72">
        <v>5602508.8200000003</v>
      </c>
    </row>
    <row r="24" spans="1:6" ht="20" customHeight="1" x14ac:dyDescent="0.15">
      <c r="A24" s="10" t="s">
        <v>78</v>
      </c>
      <c r="B24" s="73">
        <v>353</v>
      </c>
      <c r="C24" s="73">
        <v>82552</v>
      </c>
      <c r="D24" s="73">
        <v>0</v>
      </c>
      <c r="E24" s="72">
        <v>669589.49</v>
      </c>
      <c r="F24" s="72">
        <v>669589.49</v>
      </c>
    </row>
    <row r="25" spans="1:6" ht="20" customHeight="1" x14ac:dyDescent="0.15">
      <c r="A25" s="103" t="s">
        <v>12</v>
      </c>
      <c r="B25" s="44">
        <f>SUM(B21:B24)</f>
        <v>2329</v>
      </c>
      <c r="C25" s="44">
        <f>SUM(C21:C24)</f>
        <v>1336537</v>
      </c>
      <c r="D25" s="44">
        <f>SUM(D21:D24)</f>
        <v>100</v>
      </c>
      <c r="E25" s="43">
        <f>SUM(E21:E24)</f>
        <v>17584223.739999998</v>
      </c>
      <c r="F25" s="43">
        <f>SUM(F21:F24)</f>
        <v>21896989.579999998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194</v>
      </c>
      <c r="C29" s="73">
        <v>71673</v>
      </c>
      <c r="D29" s="73">
        <v>0</v>
      </c>
      <c r="E29" s="72">
        <v>990029.89</v>
      </c>
      <c r="F29" s="72">
        <v>1057480.4899999998</v>
      </c>
    </row>
    <row r="30" spans="1:6" ht="20" customHeight="1" x14ac:dyDescent="0.15">
      <c r="A30" s="10" t="s">
        <v>81</v>
      </c>
      <c r="B30" s="73">
        <v>223</v>
      </c>
      <c r="C30" s="73">
        <v>59278</v>
      </c>
      <c r="D30" s="73">
        <v>5582</v>
      </c>
      <c r="E30" s="72">
        <v>655123.5</v>
      </c>
      <c r="F30" s="72">
        <v>800976.86999999988</v>
      </c>
    </row>
    <row r="31" spans="1:6" ht="20" customHeight="1" x14ac:dyDescent="0.15">
      <c r="A31" s="10" t="s">
        <v>82</v>
      </c>
      <c r="B31" s="73">
        <v>100</v>
      </c>
      <c r="C31" s="73">
        <v>44754</v>
      </c>
      <c r="D31" s="73">
        <v>0</v>
      </c>
      <c r="E31" s="72">
        <v>658599.70000000007</v>
      </c>
      <c r="F31" s="72">
        <v>900925.67</v>
      </c>
    </row>
    <row r="32" spans="1:6" ht="20" customHeight="1" x14ac:dyDescent="0.15">
      <c r="A32" s="10" t="s">
        <v>83</v>
      </c>
      <c r="B32" s="73">
        <v>955</v>
      </c>
      <c r="C32" s="73">
        <v>1006416</v>
      </c>
      <c r="D32" s="73">
        <v>25729</v>
      </c>
      <c r="E32" s="72">
        <v>3659034.99</v>
      </c>
      <c r="F32" s="72">
        <v>4022452.07</v>
      </c>
    </row>
    <row r="33" spans="1:6" ht="20" customHeight="1" x14ac:dyDescent="0.15">
      <c r="A33" s="10" t="s">
        <v>84</v>
      </c>
      <c r="B33" s="73">
        <v>0</v>
      </c>
      <c r="C33" s="73">
        <v>0</v>
      </c>
      <c r="D33" s="73">
        <v>0</v>
      </c>
      <c r="E33" s="73">
        <v>0</v>
      </c>
      <c r="F33" s="73">
        <v>0</v>
      </c>
    </row>
    <row r="34" spans="1:6" ht="20" customHeight="1" x14ac:dyDescent="0.15">
      <c r="A34" s="10" t="s">
        <v>85</v>
      </c>
      <c r="B34" s="73">
        <v>539</v>
      </c>
      <c r="C34" s="73">
        <v>138351</v>
      </c>
      <c r="D34" s="73">
        <v>130</v>
      </c>
      <c r="E34" s="72">
        <v>2137765</v>
      </c>
      <c r="F34" s="72">
        <v>2223884.88</v>
      </c>
    </row>
    <row r="35" spans="1:6" ht="20" customHeight="1" x14ac:dyDescent="0.15">
      <c r="A35" s="103" t="s">
        <v>12</v>
      </c>
      <c r="B35" s="44">
        <f>SUM(B29:B34)</f>
        <v>2011</v>
      </c>
      <c r="C35" s="44">
        <f>SUM(C29:C34)</f>
        <v>1320472</v>
      </c>
      <c r="D35" s="44">
        <f>SUM(D29:D34)</f>
        <v>31441</v>
      </c>
      <c r="E35" s="43">
        <f>SUM(E29:E34)</f>
        <v>8100553.0800000001</v>
      </c>
      <c r="F35" s="43">
        <f>SUM(F29:F34)</f>
        <v>9005719.9800000004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306</v>
      </c>
      <c r="C39" s="73">
        <v>72031</v>
      </c>
      <c r="D39" s="73">
        <v>10</v>
      </c>
      <c r="E39" s="72">
        <v>1327273</v>
      </c>
      <c r="F39" s="72">
        <v>1580695.08</v>
      </c>
    </row>
    <row r="40" spans="1:6" ht="20" customHeight="1" x14ac:dyDescent="0.15">
      <c r="A40" s="10" t="s">
        <v>88</v>
      </c>
      <c r="B40" s="73">
        <v>338</v>
      </c>
      <c r="C40" s="73">
        <v>70856</v>
      </c>
      <c r="D40" s="73">
        <v>1</v>
      </c>
      <c r="E40" s="72">
        <v>804600.4</v>
      </c>
      <c r="F40" s="72">
        <v>1053094.7999999998</v>
      </c>
    </row>
    <row r="41" spans="1:6" ht="20" customHeight="1" x14ac:dyDescent="0.15">
      <c r="A41" s="103" t="s">
        <v>12</v>
      </c>
      <c r="B41" s="44">
        <f>SUM(B39:B40)</f>
        <v>644</v>
      </c>
      <c r="C41" s="44">
        <f>SUM(C39:C40)</f>
        <v>142887</v>
      </c>
      <c r="D41" s="44">
        <f>SUM(D39:D40)</f>
        <v>11</v>
      </c>
      <c r="E41" s="43">
        <f>SUM(E39:E40)</f>
        <v>2131873.4</v>
      </c>
      <c r="F41" s="43">
        <f>SUM(F39:F40)</f>
        <v>2633789.88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10839</v>
      </c>
      <c r="C43" s="99">
        <f>C9+C17+C25+C35+C41</f>
        <v>7720184</v>
      </c>
      <c r="D43" s="99">
        <f>D9+D17+D25+D35+D41</f>
        <v>33943</v>
      </c>
      <c r="E43" s="100">
        <f>E9+E17+E25+E35+E41</f>
        <v>100342608.93000001</v>
      </c>
      <c r="F43" s="100">
        <f>F9+F17+F25+F35+F41</f>
        <v>137048710.11000001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8" t="s">
        <v>355</v>
      </c>
      <c r="B1" s="458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562</v>
      </c>
      <c r="C5" s="73">
        <v>161986</v>
      </c>
      <c r="D5" s="73">
        <v>79</v>
      </c>
      <c r="E5" s="72">
        <v>1153760.44</v>
      </c>
      <c r="F5" s="72">
        <v>1186936.1399999999</v>
      </c>
    </row>
    <row r="6" spans="1:6" ht="20" customHeight="1" x14ac:dyDescent="0.15">
      <c r="A6" s="10" t="s">
        <v>66</v>
      </c>
      <c r="B6" s="73">
        <v>4670</v>
      </c>
      <c r="C6" s="73">
        <v>1208178</v>
      </c>
      <c r="D6" s="73">
        <v>984</v>
      </c>
      <c r="E6" s="72">
        <v>10706865.109999999</v>
      </c>
      <c r="F6" s="72">
        <v>13722655.17</v>
      </c>
    </row>
    <row r="7" spans="1:6" ht="20" customHeight="1" x14ac:dyDescent="0.15">
      <c r="A7" s="10" t="s">
        <v>67</v>
      </c>
      <c r="B7" s="73">
        <v>2810</v>
      </c>
      <c r="C7" s="73">
        <v>607292</v>
      </c>
      <c r="D7" s="73">
        <v>1994</v>
      </c>
      <c r="E7" s="72">
        <v>3744011.85</v>
      </c>
      <c r="F7" s="72">
        <v>4078276.0200000009</v>
      </c>
    </row>
    <row r="8" spans="1:6" ht="20" customHeight="1" x14ac:dyDescent="0.15">
      <c r="A8" s="10" t="s">
        <v>68</v>
      </c>
      <c r="B8" s="73">
        <v>754</v>
      </c>
      <c r="C8" s="73">
        <v>65200</v>
      </c>
      <c r="D8" s="73">
        <v>0</v>
      </c>
      <c r="E8" s="72">
        <v>640517</v>
      </c>
      <c r="F8" s="72">
        <v>653631</v>
      </c>
    </row>
    <row r="9" spans="1:6" ht="20" customHeight="1" x14ac:dyDescent="0.15">
      <c r="A9" s="103" t="s">
        <v>12</v>
      </c>
      <c r="B9" s="44">
        <f>SUM(B5:B8)</f>
        <v>8796</v>
      </c>
      <c r="C9" s="44">
        <f>SUM(C5:C8)</f>
        <v>2042656</v>
      </c>
      <c r="D9" s="44">
        <f>SUM(D5:D8)</f>
        <v>3057</v>
      </c>
      <c r="E9" s="43">
        <f>SUM(E5:E8)</f>
        <v>16245154.399999999</v>
      </c>
      <c r="F9" s="43">
        <f>SUM(F5:F8)</f>
        <v>19641498.330000002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3269</v>
      </c>
      <c r="C13" s="73">
        <v>1068375</v>
      </c>
      <c r="D13" s="73">
        <v>1432</v>
      </c>
      <c r="E13" s="72">
        <v>7317417.4899999993</v>
      </c>
      <c r="F13" s="72">
        <v>16564205.040000001</v>
      </c>
    </row>
    <row r="14" spans="1:6" ht="20" customHeight="1" x14ac:dyDescent="0.15">
      <c r="A14" s="10" t="s">
        <v>71</v>
      </c>
      <c r="B14" s="73">
        <v>763</v>
      </c>
      <c r="C14" s="73">
        <v>122859</v>
      </c>
      <c r="D14" s="73">
        <v>50</v>
      </c>
      <c r="E14" s="72">
        <v>820150.42</v>
      </c>
      <c r="F14" s="72">
        <v>4288211.0999999996</v>
      </c>
    </row>
    <row r="15" spans="1:6" ht="20" customHeight="1" x14ac:dyDescent="0.15">
      <c r="A15" s="10" t="s">
        <v>72</v>
      </c>
      <c r="B15" s="73">
        <v>285</v>
      </c>
      <c r="C15" s="73">
        <v>67780</v>
      </c>
      <c r="D15" s="73">
        <v>120</v>
      </c>
      <c r="E15" s="72">
        <v>452057.4</v>
      </c>
      <c r="F15" s="72">
        <v>7424130.4600000009</v>
      </c>
    </row>
    <row r="16" spans="1:6" ht="20" customHeight="1" x14ac:dyDescent="0.15">
      <c r="A16" s="10" t="s">
        <v>73</v>
      </c>
      <c r="B16" s="73">
        <v>3469</v>
      </c>
      <c r="C16" s="73">
        <v>920703</v>
      </c>
      <c r="D16" s="73">
        <v>13</v>
      </c>
      <c r="E16" s="72">
        <v>8229018.4399999995</v>
      </c>
      <c r="F16" s="72">
        <v>29240900.09</v>
      </c>
    </row>
    <row r="17" spans="1:6" ht="20" customHeight="1" x14ac:dyDescent="0.15">
      <c r="A17" s="103" t="s">
        <v>12</v>
      </c>
      <c r="B17" s="44">
        <f>SUM(B13:B16)</f>
        <v>7786</v>
      </c>
      <c r="C17" s="44">
        <f>SUM(C13:C16)</f>
        <v>2179717</v>
      </c>
      <c r="D17" s="44">
        <f>SUM(D13:D16)</f>
        <v>1615</v>
      </c>
      <c r="E17" s="43">
        <f>SUM(E13:E16)</f>
        <v>16818643.75</v>
      </c>
      <c r="F17" s="43">
        <f>SUM(F13:F16)</f>
        <v>57517446.689999998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4111</v>
      </c>
      <c r="C21" s="73">
        <v>839768</v>
      </c>
      <c r="D21" s="73">
        <v>1653</v>
      </c>
      <c r="E21" s="72">
        <v>6901676.0900000008</v>
      </c>
      <c r="F21" s="72">
        <v>7325835.3600000003</v>
      </c>
    </row>
    <row r="22" spans="1:6" ht="20" customHeight="1" x14ac:dyDescent="0.15">
      <c r="A22" s="10" t="s">
        <v>76</v>
      </c>
      <c r="B22" s="73">
        <v>1173</v>
      </c>
      <c r="C22" s="73">
        <v>75946</v>
      </c>
      <c r="D22" s="73">
        <v>2684</v>
      </c>
      <c r="E22" s="72">
        <v>408773.5</v>
      </c>
      <c r="F22" s="72">
        <v>477316.96</v>
      </c>
    </row>
    <row r="23" spans="1:6" ht="20" customHeight="1" x14ac:dyDescent="0.15">
      <c r="A23" s="10" t="s">
        <v>77</v>
      </c>
      <c r="B23" s="73">
        <v>2842</v>
      </c>
      <c r="C23" s="73">
        <v>448457</v>
      </c>
      <c r="D23" s="73">
        <v>8304</v>
      </c>
      <c r="E23" s="72">
        <v>4277375.1999999993</v>
      </c>
      <c r="F23" s="72">
        <v>5723761.8700000001</v>
      </c>
    </row>
    <row r="24" spans="1:6" ht="20" customHeight="1" x14ac:dyDescent="0.15">
      <c r="A24" s="10" t="s">
        <v>78</v>
      </c>
      <c r="B24" s="73">
        <v>722</v>
      </c>
      <c r="C24" s="73">
        <v>42525</v>
      </c>
      <c r="D24" s="73">
        <v>0</v>
      </c>
      <c r="E24" s="72">
        <v>242438.5</v>
      </c>
      <c r="F24" s="72">
        <v>805350.52</v>
      </c>
    </row>
    <row r="25" spans="1:6" ht="20" customHeight="1" x14ac:dyDescent="0.15">
      <c r="A25" s="103" t="s">
        <v>12</v>
      </c>
      <c r="B25" s="44">
        <f>SUM(B21:B24)</f>
        <v>8848</v>
      </c>
      <c r="C25" s="44">
        <f>SUM(C21:C24)</f>
        <v>1406696</v>
      </c>
      <c r="D25" s="44">
        <f>SUM(D21:D24)</f>
        <v>12641</v>
      </c>
      <c r="E25" s="43">
        <f>SUM(E21:E24)</f>
        <v>11830263.289999999</v>
      </c>
      <c r="F25" s="43">
        <f>SUM(F21:F24)</f>
        <v>14332264.710000001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125</v>
      </c>
      <c r="C29" s="73">
        <v>19288</v>
      </c>
      <c r="D29" s="73">
        <v>0</v>
      </c>
      <c r="E29" s="72">
        <v>146196.5</v>
      </c>
      <c r="F29" s="72">
        <v>147589.29999999999</v>
      </c>
    </row>
    <row r="30" spans="1:6" ht="20" customHeight="1" x14ac:dyDescent="0.15">
      <c r="A30" s="10" t="s">
        <v>81</v>
      </c>
      <c r="B30" s="73">
        <v>499</v>
      </c>
      <c r="C30" s="73">
        <v>20807</v>
      </c>
      <c r="D30" s="73">
        <v>0</v>
      </c>
      <c r="E30" s="72">
        <v>190358</v>
      </c>
      <c r="F30" s="72">
        <v>190522.00000000003</v>
      </c>
    </row>
    <row r="31" spans="1:6" ht="20" customHeight="1" x14ac:dyDescent="0.15">
      <c r="A31" s="10" t="s">
        <v>82</v>
      </c>
      <c r="B31" s="73">
        <v>172</v>
      </c>
      <c r="C31" s="73">
        <v>17517</v>
      </c>
      <c r="D31" s="73">
        <v>2138</v>
      </c>
      <c r="E31" s="72">
        <v>57052</v>
      </c>
      <c r="F31" s="72">
        <v>76654</v>
      </c>
    </row>
    <row r="32" spans="1:6" ht="20" customHeight="1" x14ac:dyDescent="0.15">
      <c r="A32" s="10" t="s">
        <v>83</v>
      </c>
      <c r="B32" s="73">
        <v>1669</v>
      </c>
      <c r="C32" s="73">
        <v>182408</v>
      </c>
      <c r="D32" s="73">
        <v>100943</v>
      </c>
      <c r="E32" s="72">
        <v>1331136.3799999999</v>
      </c>
      <c r="F32" s="72">
        <v>1931319.53</v>
      </c>
    </row>
    <row r="33" spans="1:6" ht="20" customHeight="1" x14ac:dyDescent="0.15">
      <c r="A33" s="10" t="s">
        <v>84</v>
      </c>
      <c r="B33" s="73">
        <v>0</v>
      </c>
      <c r="C33" s="73">
        <v>0</v>
      </c>
      <c r="D33" s="73">
        <v>0</v>
      </c>
      <c r="E33" s="73">
        <v>0</v>
      </c>
      <c r="F33" s="73">
        <v>0</v>
      </c>
    </row>
    <row r="34" spans="1:6" ht="20" customHeight="1" x14ac:dyDescent="0.15">
      <c r="A34" s="10" t="s">
        <v>85</v>
      </c>
      <c r="B34" s="73">
        <v>472</v>
      </c>
      <c r="C34" s="73">
        <v>113614</v>
      </c>
      <c r="D34" s="73">
        <v>100</v>
      </c>
      <c r="E34" s="72">
        <v>209270.02</v>
      </c>
      <c r="F34" s="72">
        <v>304998.57000000007</v>
      </c>
    </row>
    <row r="35" spans="1:6" ht="20" customHeight="1" x14ac:dyDescent="0.15">
      <c r="A35" s="103" t="s">
        <v>12</v>
      </c>
      <c r="B35" s="44">
        <f>SUM(B29:B34)</f>
        <v>2937</v>
      </c>
      <c r="C35" s="44">
        <f>SUM(C29:C34)</f>
        <v>353634</v>
      </c>
      <c r="D35" s="44">
        <f>SUM(D29:D34)</f>
        <v>103181</v>
      </c>
      <c r="E35" s="43">
        <f>SUM(E29:E34)</f>
        <v>1934012.9</v>
      </c>
      <c r="F35" s="43">
        <f>SUM(F29:F34)</f>
        <v>2651083.4000000004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212</v>
      </c>
      <c r="C39" s="73">
        <v>3980</v>
      </c>
      <c r="D39" s="73">
        <v>0</v>
      </c>
      <c r="E39" s="72">
        <v>16595</v>
      </c>
      <c r="F39" s="72">
        <v>46779.57</v>
      </c>
    </row>
    <row r="40" spans="1:6" ht="20" customHeight="1" x14ac:dyDescent="0.15">
      <c r="A40" s="10" t="s">
        <v>88</v>
      </c>
      <c r="B40" s="73">
        <v>1781</v>
      </c>
      <c r="C40" s="73">
        <v>143553</v>
      </c>
      <c r="D40" s="73">
        <v>0</v>
      </c>
      <c r="E40" s="72">
        <v>744427.18</v>
      </c>
      <c r="F40" s="72">
        <v>754748.07000000007</v>
      </c>
    </row>
    <row r="41" spans="1:6" ht="20" customHeight="1" x14ac:dyDescent="0.15">
      <c r="A41" s="103" t="s">
        <v>12</v>
      </c>
      <c r="B41" s="44">
        <f>SUM(B39:B40)</f>
        <v>1993</v>
      </c>
      <c r="C41" s="44">
        <f>SUM(C39:C40)</f>
        <v>147533</v>
      </c>
      <c r="D41" s="44">
        <f>SUM(D39:D40)</f>
        <v>0</v>
      </c>
      <c r="E41" s="43">
        <f>SUM(E39:E40)</f>
        <v>761022.18</v>
      </c>
      <c r="F41" s="43">
        <f>SUM(F39:F40)</f>
        <v>801527.64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30360</v>
      </c>
      <c r="C43" s="99">
        <f>C9+C17+C25+C35+C41</f>
        <v>6130236</v>
      </c>
      <c r="D43" s="99">
        <f>D9+D17+D25+D35+D41</f>
        <v>120494</v>
      </c>
      <c r="E43" s="100">
        <f>E9+E17+E25+E35+E41</f>
        <v>47589096.519999996</v>
      </c>
      <c r="F43" s="100">
        <f>F9+F17+F25+F35+F41</f>
        <v>94943820.769999996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8" t="s">
        <v>366</v>
      </c>
      <c r="B1" s="458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29</v>
      </c>
      <c r="C5" s="73">
        <v>60755</v>
      </c>
      <c r="D5" s="73">
        <v>79</v>
      </c>
      <c r="E5" s="72">
        <v>617403.93999999994</v>
      </c>
      <c r="F5" s="72">
        <v>642035.93999999994</v>
      </c>
    </row>
    <row r="6" spans="1:6" ht="20" customHeight="1" x14ac:dyDescent="0.15">
      <c r="A6" s="10" t="s">
        <v>66</v>
      </c>
      <c r="B6" s="73">
        <v>289</v>
      </c>
      <c r="C6" s="73">
        <v>322672</v>
      </c>
      <c r="D6" s="73">
        <v>0</v>
      </c>
      <c r="E6" s="72">
        <v>2629492.91</v>
      </c>
      <c r="F6" s="72">
        <v>5102799.0200000005</v>
      </c>
    </row>
    <row r="7" spans="1:6" ht="20" customHeight="1" x14ac:dyDescent="0.15">
      <c r="A7" s="10" t="s">
        <v>67</v>
      </c>
      <c r="B7" s="73">
        <v>78</v>
      </c>
      <c r="C7" s="73">
        <v>80586</v>
      </c>
      <c r="D7" s="73">
        <v>0</v>
      </c>
      <c r="E7" s="72">
        <v>797640.2</v>
      </c>
      <c r="F7" s="72">
        <v>906850.47</v>
      </c>
    </row>
    <row r="8" spans="1:6" ht="20" customHeight="1" x14ac:dyDescent="0.15">
      <c r="A8" s="10" t="s">
        <v>68</v>
      </c>
      <c r="B8" s="73">
        <v>0</v>
      </c>
      <c r="C8" s="73">
        <v>0</v>
      </c>
      <c r="D8" s="73">
        <v>0</v>
      </c>
      <c r="E8" s="72">
        <v>0</v>
      </c>
      <c r="F8" s="72">
        <v>0</v>
      </c>
    </row>
    <row r="9" spans="1:6" ht="20" customHeight="1" x14ac:dyDescent="0.15">
      <c r="A9" s="103" t="s">
        <v>12</v>
      </c>
      <c r="B9" s="44">
        <f>SUM(B5:B8)</f>
        <v>396</v>
      </c>
      <c r="C9" s="44">
        <f>SUM(C5:C8)</f>
        <v>464013</v>
      </c>
      <c r="D9" s="44">
        <f>SUM(D5:D8)</f>
        <v>79</v>
      </c>
      <c r="E9" s="43">
        <f>SUM(E5:E8)</f>
        <v>4044537.05</v>
      </c>
      <c r="F9" s="43">
        <f>SUM(F5:F8)</f>
        <v>6651685.4300000006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239</v>
      </c>
      <c r="C13" s="73">
        <v>594506</v>
      </c>
      <c r="D13" s="73">
        <v>1240</v>
      </c>
      <c r="E13" s="72">
        <v>3080008.82</v>
      </c>
      <c r="F13" s="72">
        <v>12144628.890000002</v>
      </c>
    </row>
    <row r="14" spans="1:6" ht="20" customHeight="1" x14ac:dyDescent="0.15">
      <c r="A14" s="10" t="s">
        <v>71</v>
      </c>
      <c r="B14" s="73">
        <v>29</v>
      </c>
      <c r="C14" s="73">
        <v>25991</v>
      </c>
      <c r="D14" s="73">
        <v>0</v>
      </c>
      <c r="E14" s="72">
        <v>114980.92</v>
      </c>
      <c r="F14" s="72">
        <v>3571634.1</v>
      </c>
    </row>
    <row r="15" spans="1:6" ht="20" customHeight="1" x14ac:dyDescent="0.15">
      <c r="A15" s="10" t="s">
        <v>72</v>
      </c>
      <c r="B15" s="73">
        <v>36</v>
      </c>
      <c r="C15" s="73">
        <v>60826</v>
      </c>
      <c r="D15" s="73">
        <v>0</v>
      </c>
      <c r="E15" s="72">
        <v>289965.8</v>
      </c>
      <c r="F15" s="72">
        <v>7171634.790000001</v>
      </c>
    </row>
    <row r="16" spans="1:6" ht="20" customHeight="1" x14ac:dyDescent="0.15">
      <c r="A16" s="10" t="s">
        <v>73</v>
      </c>
      <c r="B16" s="73">
        <v>124</v>
      </c>
      <c r="C16" s="73">
        <v>365863</v>
      </c>
      <c r="D16" s="73">
        <v>0</v>
      </c>
      <c r="E16" s="72">
        <v>3366155.08</v>
      </c>
      <c r="F16" s="72">
        <v>24322110.479999997</v>
      </c>
    </row>
    <row r="17" spans="1:6" ht="20" customHeight="1" x14ac:dyDescent="0.15">
      <c r="A17" s="103" t="s">
        <v>12</v>
      </c>
      <c r="B17" s="44">
        <f>SUM(B13:B16)</f>
        <v>428</v>
      </c>
      <c r="C17" s="44">
        <f>SUM(C13:C16)</f>
        <v>1047186</v>
      </c>
      <c r="D17" s="44">
        <f>SUM(D13:D16)</f>
        <v>1240</v>
      </c>
      <c r="E17" s="43">
        <f>SUM(E13:E16)</f>
        <v>6851110.6199999992</v>
      </c>
      <c r="F17" s="43">
        <f>SUM(F13:F16)</f>
        <v>47210008.259999998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118</v>
      </c>
      <c r="C21" s="73">
        <v>112169</v>
      </c>
      <c r="D21" s="73">
        <v>1653</v>
      </c>
      <c r="E21" s="72">
        <v>713465.58</v>
      </c>
      <c r="F21" s="72">
        <v>759541.95000000007</v>
      </c>
    </row>
    <row r="22" spans="1:6" ht="20" customHeight="1" x14ac:dyDescent="0.15">
      <c r="A22" s="10" t="s">
        <v>76</v>
      </c>
      <c r="B22" s="73">
        <v>19</v>
      </c>
      <c r="C22" s="73">
        <v>22452</v>
      </c>
      <c r="D22" s="73">
        <v>2042</v>
      </c>
      <c r="E22" s="72">
        <v>127845</v>
      </c>
      <c r="F22" s="72">
        <v>171661.58000000002</v>
      </c>
    </row>
    <row r="23" spans="1:6" ht="20" customHeight="1" x14ac:dyDescent="0.15">
      <c r="A23" s="10" t="s">
        <v>77</v>
      </c>
      <c r="B23" s="73">
        <v>53</v>
      </c>
      <c r="C23" s="73">
        <v>40248</v>
      </c>
      <c r="D23" s="73">
        <v>50</v>
      </c>
      <c r="E23" s="72">
        <v>341353</v>
      </c>
      <c r="F23" s="72">
        <v>1190225.01</v>
      </c>
    </row>
    <row r="24" spans="1:6" ht="20" customHeight="1" x14ac:dyDescent="0.15">
      <c r="A24" s="10" t="s">
        <v>78</v>
      </c>
      <c r="B24" s="73">
        <v>10</v>
      </c>
      <c r="C24" s="73">
        <v>1532</v>
      </c>
      <c r="D24" s="73">
        <v>0</v>
      </c>
      <c r="E24" s="72">
        <v>22482</v>
      </c>
      <c r="F24" s="72">
        <v>22482</v>
      </c>
    </row>
    <row r="25" spans="1:6" ht="20" customHeight="1" x14ac:dyDescent="0.15">
      <c r="A25" s="103" t="s">
        <v>12</v>
      </c>
      <c r="B25" s="44">
        <f>SUM(B21:B24)</f>
        <v>200</v>
      </c>
      <c r="C25" s="44">
        <f>SUM(C21:C24)</f>
        <v>176401</v>
      </c>
      <c r="D25" s="44">
        <f>SUM(D21:D24)</f>
        <v>3745</v>
      </c>
      <c r="E25" s="43">
        <f>SUM(E21:E24)</f>
        <v>1205145.58</v>
      </c>
      <c r="F25" s="43">
        <f>SUM(F21:F24)</f>
        <v>2143910.54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10</v>
      </c>
      <c r="C29" s="73">
        <v>10647</v>
      </c>
      <c r="D29" s="73">
        <v>0</v>
      </c>
      <c r="E29" s="72">
        <v>55089</v>
      </c>
      <c r="F29" s="72">
        <v>55089</v>
      </c>
    </row>
    <row r="30" spans="1:6" ht="20" customHeight="1" x14ac:dyDescent="0.15">
      <c r="A30" s="10" t="s">
        <v>81</v>
      </c>
      <c r="B30" s="73">
        <v>1</v>
      </c>
      <c r="C30" s="73">
        <v>7</v>
      </c>
      <c r="D30" s="73">
        <v>0</v>
      </c>
      <c r="E30" s="72">
        <v>0</v>
      </c>
      <c r="F30" s="72">
        <v>0</v>
      </c>
    </row>
    <row r="31" spans="1:6" ht="20" customHeight="1" x14ac:dyDescent="0.15">
      <c r="A31" s="10" t="s">
        <v>82</v>
      </c>
      <c r="B31" s="73">
        <v>14</v>
      </c>
      <c r="C31" s="73">
        <v>6468</v>
      </c>
      <c r="D31" s="73">
        <v>0</v>
      </c>
      <c r="E31" s="72">
        <v>6268</v>
      </c>
      <c r="F31" s="72">
        <v>6268</v>
      </c>
    </row>
    <row r="32" spans="1:6" ht="20" customHeight="1" x14ac:dyDescent="0.15">
      <c r="A32" s="10" t="s">
        <v>83</v>
      </c>
      <c r="B32" s="73">
        <v>112</v>
      </c>
      <c r="C32" s="73">
        <v>59635</v>
      </c>
      <c r="D32" s="73">
        <v>5275</v>
      </c>
      <c r="E32" s="72">
        <v>370634.38</v>
      </c>
      <c r="F32" s="72">
        <v>373605.13</v>
      </c>
    </row>
    <row r="33" spans="1:6" ht="20" customHeight="1" x14ac:dyDescent="0.15">
      <c r="A33" s="10" t="s">
        <v>84</v>
      </c>
      <c r="B33" s="73">
        <v>0</v>
      </c>
      <c r="C33" s="73">
        <v>0</v>
      </c>
      <c r="D33" s="73">
        <v>0</v>
      </c>
      <c r="E33" s="73">
        <v>0</v>
      </c>
      <c r="F33" s="73">
        <v>0</v>
      </c>
    </row>
    <row r="34" spans="1:6" ht="20" customHeight="1" x14ac:dyDescent="0.15">
      <c r="A34" s="10" t="s">
        <v>85</v>
      </c>
      <c r="B34" s="73">
        <v>12</v>
      </c>
      <c r="C34" s="73">
        <v>58573</v>
      </c>
      <c r="D34" s="73">
        <v>100</v>
      </c>
      <c r="E34" s="72">
        <v>88101.5</v>
      </c>
      <c r="F34" s="72">
        <v>175350.55</v>
      </c>
    </row>
    <row r="35" spans="1:6" ht="20" customHeight="1" x14ac:dyDescent="0.15">
      <c r="A35" s="103" t="s">
        <v>12</v>
      </c>
      <c r="B35" s="44">
        <f>SUM(B29:B34)</f>
        <v>149</v>
      </c>
      <c r="C35" s="44">
        <f>SUM(C29:C34)</f>
        <v>135330</v>
      </c>
      <c r="D35" s="44">
        <f>SUM(D29:D34)</f>
        <v>5375</v>
      </c>
      <c r="E35" s="43">
        <f>SUM(E29:E34)</f>
        <v>520092.88</v>
      </c>
      <c r="F35" s="43">
        <f>SUM(F29:F34)</f>
        <v>610312.67999999993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0</v>
      </c>
      <c r="C39" s="73">
        <v>0</v>
      </c>
      <c r="D39" s="73">
        <v>0</v>
      </c>
      <c r="E39" s="72">
        <v>0</v>
      </c>
      <c r="F39" s="72">
        <v>0</v>
      </c>
    </row>
    <row r="40" spans="1:6" ht="20" customHeight="1" x14ac:dyDescent="0.15">
      <c r="A40" s="10" t="s">
        <v>88</v>
      </c>
      <c r="B40" s="73">
        <v>16</v>
      </c>
      <c r="C40" s="73">
        <v>4709</v>
      </c>
      <c r="D40" s="73">
        <v>0</v>
      </c>
      <c r="E40" s="72">
        <v>109106.5</v>
      </c>
      <c r="F40" s="72">
        <v>109275.90000000001</v>
      </c>
    </row>
    <row r="41" spans="1:6" ht="20" customHeight="1" x14ac:dyDescent="0.15">
      <c r="A41" s="103" t="s">
        <v>12</v>
      </c>
      <c r="B41" s="44">
        <f>SUM(B39:B40)</f>
        <v>16</v>
      </c>
      <c r="C41" s="44">
        <f>SUM(C39:C40)</f>
        <v>4709</v>
      </c>
      <c r="D41" s="44">
        <f>SUM(D39:D40)</f>
        <v>0</v>
      </c>
      <c r="E41" s="43">
        <f>SUM(E39:E40)</f>
        <v>109106.5</v>
      </c>
      <c r="F41" s="43">
        <f>SUM(F39:F40)</f>
        <v>109275.90000000001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1189</v>
      </c>
      <c r="C43" s="99">
        <f>C9+C17+C25+C35+C41</f>
        <v>1827639</v>
      </c>
      <c r="D43" s="99">
        <f>D9+D17+D25+D35+D41</f>
        <v>10439</v>
      </c>
      <c r="E43" s="100">
        <f>E9+E17+E25+E35+E41</f>
        <v>12729992.629999999</v>
      </c>
      <c r="F43" s="100">
        <f>F9+F17+F25+F35+F41</f>
        <v>56725192.809999995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8" t="s">
        <v>367</v>
      </c>
      <c r="B1" s="458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533</v>
      </c>
      <c r="C5" s="73">
        <v>101231</v>
      </c>
      <c r="D5" s="73">
        <v>0</v>
      </c>
      <c r="E5" s="72">
        <v>536356.5</v>
      </c>
      <c r="F5" s="72">
        <v>544900.19999999995</v>
      </c>
    </row>
    <row r="6" spans="1:6" ht="20" customHeight="1" x14ac:dyDescent="0.15">
      <c r="A6" s="10" t="s">
        <v>66</v>
      </c>
      <c r="B6" s="73">
        <v>4381</v>
      </c>
      <c r="C6" s="73">
        <v>885506</v>
      </c>
      <c r="D6" s="73">
        <v>984</v>
      </c>
      <c r="E6" s="72">
        <v>8077372.2000000002</v>
      </c>
      <c r="F6" s="72">
        <v>8619856.1500000004</v>
      </c>
    </row>
    <row r="7" spans="1:6" ht="20" customHeight="1" x14ac:dyDescent="0.15">
      <c r="A7" s="10" t="s">
        <v>67</v>
      </c>
      <c r="B7" s="73">
        <v>2732</v>
      </c>
      <c r="C7" s="73">
        <v>526706</v>
      </c>
      <c r="D7" s="73">
        <v>1994</v>
      </c>
      <c r="E7" s="72">
        <v>2946371.65</v>
      </c>
      <c r="F7" s="72">
        <v>3171425.5500000007</v>
      </c>
    </row>
    <row r="8" spans="1:6" ht="20" customHeight="1" x14ac:dyDescent="0.15">
      <c r="A8" s="10" t="s">
        <v>68</v>
      </c>
      <c r="B8" s="73">
        <v>754</v>
      </c>
      <c r="C8" s="73">
        <v>65200</v>
      </c>
      <c r="D8" s="73">
        <v>0</v>
      </c>
      <c r="E8" s="72">
        <v>640517</v>
      </c>
      <c r="F8" s="72">
        <v>653631</v>
      </c>
    </row>
    <row r="9" spans="1:6" ht="20" customHeight="1" x14ac:dyDescent="0.15">
      <c r="A9" s="103" t="s">
        <v>12</v>
      </c>
      <c r="B9" s="44">
        <f>SUM(B5:B8)</f>
        <v>8400</v>
      </c>
      <c r="C9" s="44">
        <f>SUM(C5:C8)</f>
        <v>1578643</v>
      </c>
      <c r="D9" s="44">
        <f>SUM(D5:D8)</f>
        <v>2978</v>
      </c>
      <c r="E9" s="43">
        <f>SUM(E5:E8)</f>
        <v>12200617.35</v>
      </c>
      <c r="F9" s="43">
        <f>SUM(F5:F8)</f>
        <v>12989812.9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3030</v>
      </c>
      <c r="C13" s="73">
        <v>473869</v>
      </c>
      <c r="D13" s="73">
        <v>192</v>
      </c>
      <c r="E13" s="72">
        <v>4237408.67</v>
      </c>
      <c r="F13" s="72">
        <v>4419576.1500000004</v>
      </c>
    </row>
    <row r="14" spans="1:6" ht="20" customHeight="1" x14ac:dyDescent="0.15">
      <c r="A14" s="10" t="s">
        <v>71</v>
      </c>
      <c r="B14" s="73">
        <v>734</v>
      </c>
      <c r="C14" s="73">
        <v>96868</v>
      </c>
      <c r="D14" s="73">
        <v>50</v>
      </c>
      <c r="E14" s="72">
        <v>705169.5</v>
      </c>
      <c r="F14" s="72">
        <v>716577</v>
      </c>
    </row>
    <row r="15" spans="1:6" ht="20" customHeight="1" x14ac:dyDescent="0.15">
      <c r="A15" s="10" t="s">
        <v>72</v>
      </c>
      <c r="B15" s="73">
        <v>249</v>
      </c>
      <c r="C15" s="73">
        <v>6954</v>
      </c>
      <c r="D15" s="73">
        <v>120</v>
      </c>
      <c r="E15" s="72">
        <v>162091.6</v>
      </c>
      <c r="F15" s="72">
        <v>252495.67</v>
      </c>
    </row>
    <row r="16" spans="1:6" ht="20" customHeight="1" x14ac:dyDescent="0.15">
      <c r="A16" s="10" t="s">
        <v>73</v>
      </c>
      <c r="B16" s="73">
        <v>3345</v>
      </c>
      <c r="C16" s="73">
        <v>554840</v>
      </c>
      <c r="D16" s="73">
        <v>13</v>
      </c>
      <c r="E16" s="72">
        <v>4862863.3599999994</v>
      </c>
      <c r="F16" s="72">
        <v>4918789.6099999994</v>
      </c>
    </row>
    <row r="17" spans="1:6" ht="20" customHeight="1" x14ac:dyDescent="0.15">
      <c r="A17" s="103" t="s">
        <v>12</v>
      </c>
      <c r="B17" s="44">
        <f>SUM(B13:B16)</f>
        <v>7358</v>
      </c>
      <c r="C17" s="44">
        <f>SUM(C13:C16)</f>
        <v>1132531</v>
      </c>
      <c r="D17" s="44">
        <f>SUM(D13:D16)</f>
        <v>375</v>
      </c>
      <c r="E17" s="43">
        <f>SUM(E13:E16)</f>
        <v>9967533.129999999</v>
      </c>
      <c r="F17" s="43">
        <f>SUM(F13:F16)</f>
        <v>10307438.43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3993</v>
      </c>
      <c r="C21" s="73">
        <v>727599</v>
      </c>
      <c r="D21" s="73">
        <v>0</v>
      </c>
      <c r="E21" s="72">
        <v>6188210.5099999998</v>
      </c>
      <c r="F21" s="72">
        <v>6566293.4100000001</v>
      </c>
    </row>
    <row r="22" spans="1:6" ht="20" customHeight="1" x14ac:dyDescent="0.15">
      <c r="A22" s="10" t="s">
        <v>76</v>
      </c>
      <c r="B22" s="73">
        <v>1154</v>
      </c>
      <c r="C22" s="73">
        <v>53494</v>
      </c>
      <c r="D22" s="73">
        <v>642</v>
      </c>
      <c r="E22" s="72">
        <v>280928.5</v>
      </c>
      <c r="F22" s="72">
        <v>305655.38</v>
      </c>
    </row>
    <row r="23" spans="1:6" ht="20" customHeight="1" x14ac:dyDescent="0.15">
      <c r="A23" s="10" t="s">
        <v>77</v>
      </c>
      <c r="B23" s="73">
        <v>2789</v>
      </c>
      <c r="C23" s="73">
        <v>408209</v>
      </c>
      <c r="D23" s="73">
        <v>8254</v>
      </c>
      <c r="E23" s="72">
        <v>3936022.1999999997</v>
      </c>
      <c r="F23" s="72">
        <v>4533536.8600000003</v>
      </c>
    </row>
    <row r="24" spans="1:6" ht="20" customHeight="1" x14ac:dyDescent="0.15">
      <c r="A24" s="10" t="s">
        <v>78</v>
      </c>
      <c r="B24" s="73">
        <v>712</v>
      </c>
      <c r="C24" s="73">
        <v>40993</v>
      </c>
      <c r="D24" s="73">
        <v>0</v>
      </c>
      <c r="E24" s="72">
        <v>219956.5</v>
      </c>
      <c r="F24" s="72">
        <v>782868.52</v>
      </c>
    </row>
    <row r="25" spans="1:6" ht="20" customHeight="1" x14ac:dyDescent="0.15">
      <c r="A25" s="103" t="s">
        <v>12</v>
      </c>
      <c r="B25" s="44">
        <f>SUM(B21:B24)</f>
        <v>8648</v>
      </c>
      <c r="C25" s="44">
        <f>SUM(C21:C24)</f>
        <v>1230295</v>
      </c>
      <c r="D25" s="44">
        <f>SUM(D21:D24)</f>
        <v>8896</v>
      </c>
      <c r="E25" s="43">
        <f>SUM(E21:E24)</f>
        <v>10625117.709999999</v>
      </c>
      <c r="F25" s="43">
        <f>SUM(F21:F24)</f>
        <v>12188354.17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115</v>
      </c>
      <c r="C29" s="73">
        <v>8641</v>
      </c>
      <c r="D29" s="73">
        <v>0</v>
      </c>
      <c r="E29" s="72">
        <v>91107.5</v>
      </c>
      <c r="F29" s="72">
        <v>92500.3</v>
      </c>
    </row>
    <row r="30" spans="1:6" ht="20" customHeight="1" x14ac:dyDescent="0.15">
      <c r="A30" s="10" t="s">
        <v>81</v>
      </c>
      <c r="B30" s="73">
        <v>498</v>
      </c>
      <c r="C30" s="73">
        <v>20800</v>
      </c>
      <c r="D30" s="73">
        <v>0</v>
      </c>
      <c r="E30" s="72">
        <v>190358</v>
      </c>
      <c r="F30" s="72">
        <v>190522.00000000003</v>
      </c>
    </row>
    <row r="31" spans="1:6" ht="20" customHeight="1" x14ac:dyDescent="0.15">
      <c r="A31" s="10" t="s">
        <v>82</v>
      </c>
      <c r="B31" s="73">
        <v>158</v>
      </c>
      <c r="C31" s="73">
        <v>11049</v>
      </c>
      <c r="D31" s="73">
        <v>2138</v>
      </c>
      <c r="E31" s="72">
        <v>50784</v>
      </c>
      <c r="F31" s="72">
        <v>70386</v>
      </c>
    </row>
    <row r="32" spans="1:6" ht="20" customHeight="1" x14ac:dyDescent="0.15">
      <c r="A32" s="10" t="s">
        <v>83</v>
      </c>
      <c r="B32" s="73">
        <v>1557</v>
      </c>
      <c r="C32" s="73">
        <v>122773</v>
      </c>
      <c r="D32" s="73">
        <v>95668</v>
      </c>
      <c r="E32" s="72">
        <v>960502</v>
      </c>
      <c r="F32" s="72">
        <v>1557714.4</v>
      </c>
    </row>
    <row r="33" spans="1:6" ht="20" customHeight="1" x14ac:dyDescent="0.15">
      <c r="A33" s="10" t="s">
        <v>84</v>
      </c>
      <c r="B33" s="73">
        <v>0</v>
      </c>
      <c r="C33" s="73">
        <v>0</v>
      </c>
      <c r="D33" s="73">
        <v>0</v>
      </c>
      <c r="E33" s="73">
        <v>0</v>
      </c>
      <c r="F33" s="73">
        <v>0</v>
      </c>
    </row>
    <row r="34" spans="1:6" ht="20" customHeight="1" x14ac:dyDescent="0.15">
      <c r="A34" s="10" t="s">
        <v>85</v>
      </c>
      <c r="B34" s="73">
        <v>460</v>
      </c>
      <c r="C34" s="73">
        <v>55041</v>
      </c>
      <c r="D34" s="73">
        <v>0</v>
      </c>
      <c r="E34" s="72">
        <v>121168.51999999999</v>
      </c>
      <c r="F34" s="72">
        <v>129648.01999999999</v>
      </c>
    </row>
    <row r="35" spans="1:6" ht="20" customHeight="1" x14ac:dyDescent="0.15">
      <c r="A35" s="103" t="s">
        <v>12</v>
      </c>
      <c r="B35" s="44">
        <f>SUM(B29:B34)</f>
        <v>2788</v>
      </c>
      <c r="C35" s="44">
        <f>SUM(C29:C34)</f>
        <v>218304</v>
      </c>
      <c r="D35" s="44">
        <f>SUM(D29:D34)</f>
        <v>97806</v>
      </c>
      <c r="E35" s="43">
        <f>SUM(E29:E34)</f>
        <v>1413920.02</v>
      </c>
      <c r="F35" s="43">
        <f>SUM(F29:F34)</f>
        <v>2040770.72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212</v>
      </c>
      <c r="C39" s="73">
        <v>3980</v>
      </c>
      <c r="D39" s="73">
        <v>0</v>
      </c>
      <c r="E39" s="72">
        <v>16595</v>
      </c>
      <c r="F39" s="72">
        <v>46779.57</v>
      </c>
    </row>
    <row r="40" spans="1:6" ht="20" customHeight="1" x14ac:dyDescent="0.15">
      <c r="A40" s="10" t="s">
        <v>88</v>
      </c>
      <c r="B40" s="73">
        <v>1765</v>
      </c>
      <c r="C40" s="73">
        <v>138844</v>
      </c>
      <c r="D40" s="73">
        <v>0</v>
      </c>
      <c r="E40" s="72">
        <v>635320.68000000005</v>
      </c>
      <c r="F40" s="72">
        <v>645472.17000000004</v>
      </c>
    </row>
    <row r="41" spans="1:6" ht="20" customHeight="1" x14ac:dyDescent="0.15">
      <c r="A41" s="103" t="s">
        <v>12</v>
      </c>
      <c r="B41" s="44">
        <f>SUM(B39:B40)</f>
        <v>1977</v>
      </c>
      <c r="C41" s="44">
        <f>SUM(C39:C40)</f>
        <v>142824</v>
      </c>
      <c r="D41" s="44">
        <f>SUM(D39:D40)</f>
        <v>0</v>
      </c>
      <c r="E41" s="43">
        <f>SUM(E39:E40)</f>
        <v>651915.68000000005</v>
      </c>
      <c r="F41" s="43">
        <f>SUM(F39:F40)</f>
        <v>692251.74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29171</v>
      </c>
      <c r="C43" s="99">
        <f>C9+C17+C25+C35+C41</f>
        <v>4302597</v>
      </c>
      <c r="D43" s="99">
        <f>D9+D17+D25+D35+D41</f>
        <v>110055</v>
      </c>
      <c r="E43" s="100">
        <f>E9+E17+E25+E35+E41</f>
        <v>34859103.890000001</v>
      </c>
      <c r="F43" s="100">
        <f>F9+F17+F25+F35+F41</f>
        <v>38218627.960000001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>
    <tabColor rgb="FFFF0000"/>
  </sheetPr>
  <dimension ref="A1:F45"/>
  <sheetViews>
    <sheetView zoomScaleNormal="100" workbookViewId="0">
      <selection activeCell="B2" sqref="B1:F65536"/>
    </sheetView>
  </sheetViews>
  <sheetFormatPr baseColWidth="10" defaultColWidth="8.83203125" defaultRowHeight="18.75" customHeight="1" x14ac:dyDescent="0.15"/>
  <cols>
    <col min="1" max="1" width="22.5" style="6" bestFit="1" customWidth="1"/>
    <col min="2" max="6" width="15.6640625" style="6" customWidth="1"/>
    <col min="7" max="16384" width="8.83203125" style="6"/>
  </cols>
  <sheetData>
    <row r="1" spans="1:6" ht="50" customHeight="1" x14ac:dyDescent="0.15">
      <c r="A1" s="434" t="s">
        <v>333</v>
      </c>
      <c r="B1" s="435"/>
      <c r="C1" s="431" t="s">
        <v>372</v>
      </c>
      <c r="D1" s="431"/>
      <c r="E1" s="431"/>
      <c r="F1" s="431"/>
    </row>
    <row r="2" spans="1:6" ht="30" customHeight="1" x14ac:dyDescent="0.15">
      <c r="A2" s="7"/>
      <c r="B2" s="7"/>
      <c r="C2" s="7"/>
      <c r="D2" s="7"/>
      <c r="E2" s="8"/>
      <c r="F2" s="8"/>
    </row>
    <row r="3" spans="1:6" ht="21" customHeight="1" x14ac:dyDescent="0.15">
      <c r="A3" s="7" t="s">
        <v>11</v>
      </c>
      <c r="B3" s="7"/>
      <c r="C3" s="7"/>
      <c r="D3" s="7"/>
      <c r="E3" s="8"/>
      <c r="F3" s="7" t="s">
        <v>334</v>
      </c>
    </row>
    <row r="4" spans="1:6" ht="21" customHeight="1" x14ac:dyDescent="0.15">
      <c r="A4" s="120" t="s">
        <v>13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1" customHeight="1" x14ac:dyDescent="0.15">
      <c r="A5" s="9" t="s">
        <v>14</v>
      </c>
      <c r="B5" s="73">
        <v>342511</v>
      </c>
      <c r="C5" s="73">
        <v>16606889</v>
      </c>
      <c r="D5" s="73">
        <v>28495</v>
      </c>
      <c r="E5" s="72">
        <v>106981674.60000001</v>
      </c>
      <c r="F5" s="72">
        <v>121440619.01000008</v>
      </c>
    </row>
    <row r="6" spans="1:6" ht="21" customHeight="1" x14ac:dyDescent="0.15">
      <c r="A6" s="9" t="s">
        <v>15</v>
      </c>
      <c r="B6" s="73">
        <v>251640</v>
      </c>
      <c r="C6" s="73">
        <v>7080523</v>
      </c>
      <c r="D6" s="73">
        <v>20757</v>
      </c>
      <c r="E6" s="72">
        <v>43841968.57</v>
      </c>
      <c r="F6" s="72">
        <v>48923544.429999985</v>
      </c>
    </row>
    <row r="7" spans="1:6" ht="21" customHeight="1" x14ac:dyDescent="0.15">
      <c r="A7" s="9" t="s">
        <v>16</v>
      </c>
      <c r="B7" s="73">
        <v>14247</v>
      </c>
      <c r="C7" s="73">
        <v>217518</v>
      </c>
      <c r="D7" s="73">
        <v>896</v>
      </c>
      <c r="E7" s="72">
        <v>1306957.1399999997</v>
      </c>
      <c r="F7" s="72">
        <v>1440488.9799999997</v>
      </c>
    </row>
    <row r="8" spans="1:6" ht="21" customHeight="1" x14ac:dyDescent="0.15">
      <c r="A8" s="9" t="s">
        <v>17</v>
      </c>
      <c r="B8" s="73">
        <v>0</v>
      </c>
      <c r="C8" s="73">
        <v>0</v>
      </c>
      <c r="D8" s="73">
        <v>0</v>
      </c>
      <c r="E8" s="72">
        <v>325</v>
      </c>
      <c r="F8" s="72">
        <v>325.5</v>
      </c>
    </row>
    <row r="9" spans="1:6" ht="21" customHeight="1" x14ac:dyDescent="0.15">
      <c r="A9" s="9" t="s">
        <v>18</v>
      </c>
      <c r="B9" s="73">
        <v>0</v>
      </c>
      <c r="C9" s="73">
        <v>0</v>
      </c>
      <c r="D9" s="73">
        <v>0</v>
      </c>
      <c r="E9" s="72">
        <v>198</v>
      </c>
      <c r="F9" s="72">
        <v>198</v>
      </c>
    </row>
    <row r="10" spans="1:6" ht="21" customHeight="1" x14ac:dyDescent="0.15">
      <c r="A10" s="9" t="s">
        <v>19</v>
      </c>
      <c r="B10" s="73">
        <v>6944</v>
      </c>
      <c r="C10" s="73">
        <v>111677</v>
      </c>
      <c r="D10" s="73">
        <v>67</v>
      </c>
      <c r="E10" s="72">
        <v>641973.31999999995</v>
      </c>
      <c r="F10" s="72">
        <v>685211.22</v>
      </c>
    </row>
    <row r="11" spans="1:6" ht="21" customHeight="1" x14ac:dyDescent="0.15">
      <c r="A11" s="9" t="s">
        <v>20</v>
      </c>
      <c r="B11" s="73">
        <v>23934</v>
      </c>
      <c r="C11" s="73">
        <v>658929</v>
      </c>
      <c r="D11" s="73">
        <v>1261</v>
      </c>
      <c r="E11" s="72">
        <v>3173214.3699999996</v>
      </c>
      <c r="F11" s="72">
        <v>3309540.71</v>
      </c>
    </row>
    <row r="12" spans="1:6" ht="21" customHeight="1" x14ac:dyDescent="0.15">
      <c r="A12" s="9" t="s">
        <v>21</v>
      </c>
      <c r="B12" s="73">
        <v>59427</v>
      </c>
      <c r="C12" s="73">
        <v>1381564</v>
      </c>
      <c r="D12" s="73">
        <v>8944</v>
      </c>
      <c r="E12" s="72">
        <v>7035402.5699999994</v>
      </c>
      <c r="F12" s="72">
        <v>7665196.5400000019</v>
      </c>
    </row>
    <row r="13" spans="1:6" ht="21" customHeight="1" x14ac:dyDescent="0.15">
      <c r="A13" s="9" t="s">
        <v>22</v>
      </c>
      <c r="B13" s="73">
        <v>158221</v>
      </c>
      <c r="C13" s="73">
        <v>2443035</v>
      </c>
      <c r="D13" s="73">
        <v>1998</v>
      </c>
      <c r="E13" s="72">
        <v>15852909.070000006</v>
      </c>
      <c r="F13" s="72">
        <v>17362260.849999994</v>
      </c>
    </row>
    <row r="14" spans="1:6" ht="21" customHeight="1" x14ac:dyDescent="0.15">
      <c r="A14" s="9" t="s">
        <v>23</v>
      </c>
      <c r="B14" s="73">
        <v>139085</v>
      </c>
      <c r="C14" s="73">
        <v>1805636</v>
      </c>
      <c r="D14" s="73">
        <v>2678</v>
      </c>
      <c r="E14" s="72">
        <v>10642204.890000001</v>
      </c>
      <c r="F14" s="72">
        <v>11266608.920000006</v>
      </c>
    </row>
    <row r="15" spans="1:6" ht="21" customHeight="1" x14ac:dyDescent="0.15">
      <c r="A15" s="9" t="s">
        <v>24</v>
      </c>
      <c r="B15" s="73">
        <v>0</v>
      </c>
      <c r="C15" s="73">
        <v>0</v>
      </c>
      <c r="D15" s="73">
        <v>0</v>
      </c>
      <c r="E15" s="72">
        <v>4823.5</v>
      </c>
      <c r="F15" s="72">
        <v>4823.5</v>
      </c>
    </row>
    <row r="16" spans="1:6" ht="21" customHeight="1" x14ac:dyDescent="0.15">
      <c r="A16" s="9" t="s">
        <v>25</v>
      </c>
      <c r="B16" s="73">
        <v>0</v>
      </c>
      <c r="C16" s="73">
        <v>0</v>
      </c>
      <c r="D16" s="73">
        <v>0</v>
      </c>
      <c r="E16" s="72">
        <v>56332</v>
      </c>
      <c r="F16" s="72">
        <v>56332</v>
      </c>
    </row>
    <row r="17" spans="1:6" ht="21" customHeight="1" x14ac:dyDescent="0.15">
      <c r="A17" s="4" t="s">
        <v>12</v>
      </c>
      <c r="B17" s="74">
        <f>SUM(B5:B16)</f>
        <v>996009</v>
      </c>
      <c r="C17" s="74">
        <f>SUM(C5:C16)</f>
        <v>30305771</v>
      </c>
      <c r="D17" s="74">
        <f>SUM(D5:D16)</f>
        <v>65096</v>
      </c>
      <c r="E17" s="15">
        <f>SUM(E5:E16)</f>
        <v>189537983.02999997</v>
      </c>
      <c r="F17" s="15">
        <f>SUM(F5:F16)</f>
        <v>212155149.66000006</v>
      </c>
    </row>
    <row r="45" ht="6.75" customHeight="1" x14ac:dyDescent="0.15"/>
  </sheetData>
  <mergeCells count="2">
    <mergeCell ref="C1:F1"/>
    <mergeCell ref="A1:B1"/>
  </mergeCells>
  <phoneticPr fontId="2" type="noConversion"/>
  <printOptions horizontalCentered="1"/>
  <pageMargins left="0.11811023622047245" right="0.11811023622047245" top="0.59055118110236227" bottom="0.47244094488188981" header="0.19685039370078741" footer="0.23622047244094491"/>
  <pageSetup paperSize="9" orientation="landscape" horizontalDpi="4294967293"/>
  <headerFooter alignWithMargins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zoomScaleNormal="100" workbookViewId="0">
      <selection activeCell="B2" sqref="B1:F65536"/>
    </sheetView>
  </sheetViews>
  <sheetFormatPr baseColWidth="10" defaultColWidth="9.1640625" defaultRowHeight="15" customHeight="1" x14ac:dyDescent="0.15"/>
  <cols>
    <col min="1" max="1" width="16.1640625" style="26" bestFit="1" customWidth="1"/>
    <col min="2" max="6" width="15.6640625" style="26" customWidth="1"/>
    <col min="7" max="16384" width="9.1640625" style="26"/>
  </cols>
  <sheetData>
    <row r="1" spans="1:6" ht="50" customHeight="1" x14ac:dyDescent="0.15">
      <c r="A1" s="459" t="s">
        <v>343</v>
      </c>
      <c r="B1" s="459"/>
      <c r="C1" s="450" t="s">
        <v>375</v>
      </c>
      <c r="D1" s="450"/>
      <c r="E1" s="450"/>
      <c r="F1" s="450"/>
    </row>
    <row r="2" spans="1:6" ht="40" customHeight="1" x14ac:dyDescent="0.15"/>
    <row r="3" spans="1:6" s="27" customFormat="1" ht="20" customHeight="1" x14ac:dyDescent="0.15">
      <c r="A3" s="105" t="s">
        <v>63</v>
      </c>
      <c r="B3" s="75"/>
      <c r="C3" s="75"/>
      <c r="D3" s="75"/>
      <c r="E3" s="75"/>
      <c r="F3" s="75"/>
    </row>
    <row r="4" spans="1:6" ht="20" customHeight="1" x14ac:dyDescent="0.15">
      <c r="A4" s="102" t="s">
        <v>64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0" customHeight="1" x14ac:dyDescent="0.15">
      <c r="A5" s="10" t="s">
        <v>65</v>
      </c>
      <c r="B5" s="73">
        <v>66</v>
      </c>
      <c r="C5" s="73">
        <v>439</v>
      </c>
      <c r="D5" s="73">
        <v>2118</v>
      </c>
      <c r="E5" s="72">
        <v>5029</v>
      </c>
      <c r="F5" s="72">
        <v>174413.97</v>
      </c>
    </row>
    <row r="6" spans="1:6" ht="20" customHeight="1" x14ac:dyDescent="0.15">
      <c r="A6" s="10" t="s">
        <v>66</v>
      </c>
      <c r="B6" s="73">
        <v>733</v>
      </c>
      <c r="C6" s="73">
        <v>29459</v>
      </c>
      <c r="D6" s="73">
        <v>77617</v>
      </c>
      <c r="E6" s="72">
        <v>358987.83999999997</v>
      </c>
      <c r="F6" s="72">
        <v>1331245.6700000002</v>
      </c>
    </row>
    <row r="7" spans="1:6" ht="20" customHeight="1" x14ac:dyDescent="0.15">
      <c r="A7" s="10" t="s">
        <v>67</v>
      </c>
      <c r="B7" s="73">
        <v>589</v>
      </c>
      <c r="C7" s="73">
        <v>28445</v>
      </c>
      <c r="D7" s="73">
        <v>73498</v>
      </c>
      <c r="E7" s="72">
        <v>257889</v>
      </c>
      <c r="F7" s="72">
        <v>951904.44999999984</v>
      </c>
    </row>
    <row r="8" spans="1:6" ht="20" customHeight="1" x14ac:dyDescent="0.15">
      <c r="A8" s="10" t="s">
        <v>68</v>
      </c>
      <c r="B8" s="73">
        <v>28</v>
      </c>
      <c r="C8" s="73">
        <v>6397</v>
      </c>
      <c r="D8" s="73">
        <v>2794</v>
      </c>
      <c r="E8" s="72">
        <v>40310</v>
      </c>
      <c r="F8" s="72">
        <v>65413.5</v>
      </c>
    </row>
    <row r="9" spans="1:6" ht="20" customHeight="1" x14ac:dyDescent="0.15">
      <c r="A9" s="103" t="s">
        <v>12</v>
      </c>
      <c r="B9" s="44">
        <f>SUM(B5:B8)</f>
        <v>1416</v>
      </c>
      <c r="C9" s="44">
        <f>SUM(C5:C8)</f>
        <v>64740</v>
      </c>
      <c r="D9" s="44">
        <f>SUM(D5:D8)</f>
        <v>156027</v>
      </c>
      <c r="E9" s="43">
        <f>SUM(E5:E8)</f>
        <v>662215.84</v>
      </c>
      <c r="F9" s="43">
        <f>SUM(F5:F8)</f>
        <v>2522977.59</v>
      </c>
    </row>
    <row r="10" spans="1:6" ht="20" customHeight="1" x14ac:dyDescent="0.15"/>
    <row r="11" spans="1:6" s="27" customFormat="1" ht="20" customHeight="1" x14ac:dyDescent="0.15">
      <c r="A11" s="106" t="s">
        <v>69</v>
      </c>
      <c r="B11" s="75"/>
      <c r="C11" s="75"/>
      <c r="D11" s="75"/>
      <c r="E11" s="75"/>
      <c r="F11" s="75"/>
    </row>
    <row r="12" spans="1:6" ht="20" customHeight="1" x14ac:dyDescent="0.15">
      <c r="A12" s="102" t="s">
        <v>64</v>
      </c>
      <c r="B12" s="101" t="s">
        <v>10</v>
      </c>
      <c r="C12" s="101" t="s">
        <v>2</v>
      </c>
      <c r="D12" s="101" t="s">
        <v>195</v>
      </c>
      <c r="E12" s="101" t="s">
        <v>1</v>
      </c>
      <c r="F12" s="101" t="s">
        <v>0</v>
      </c>
    </row>
    <row r="13" spans="1:6" ht="20" customHeight="1" x14ac:dyDescent="0.15">
      <c r="A13" s="10" t="s">
        <v>70</v>
      </c>
      <c r="B13" s="73">
        <v>1294</v>
      </c>
      <c r="C13" s="73">
        <v>41439</v>
      </c>
      <c r="D13" s="73">
        <v>145531</v>
      </c>
      <c r="E13" s="72">
        <v>348554.38</v>
      </c>
      <c r="F13" s="72">
        <v>1944585.9</v>
      </c>
    </row>
    <row r="14" spans="1:6" ht="20" customHeight="1" x14ac:dyDescent="0.15">
      <c r="A14" s="10" t="s">
        <v>71</v>
      </c>
      <c r="B14" s="73">
        <v>401</v>
      </c>
      <c r="C14" s="73">
        <v>16514</v>
      </c>
      <c r="D14" s="73">
        <v>72138</v>
      </c>
      <c r="E14" s="72">
        <v>73263</v>
      </c>
      <c r="F14" s="72">
        <v>967779.32</v>
      </c>
    </row>
    <row r="15" spans="1:6" ht="20" customHeight="1" x14ac:dyDescent="0.15">
      <c r="A15" s="10" t="s">
        <v>72</v>
      </c>
      <c r="B15" s="73">
        <v>506</v>
      </c>
      <c r="C15" s="73">
        <v>4613</v>
      </c>
      <c r="D15" s="73">
        <v>224308</v>
      </c>
      <c r="E15" s="72">
        <v>229281</v>
      </c>
      <c r="F15" s="72">
        <v>2187627.13</v>
      </c>
    </row>
    <row r="16" spans="1:6" ht="20" customHeight="1" x14ac:dyDescent="0.15">
      <c r="A16" s="10" t="s">
        <v>73</v>
      </c>
      <c r="B16" s="73">
        <v>847</v>
      </c>
      <c r="C16" s="73">
        <v>26502</v>
      </c>
      <c r="D16" s="73">
        <v>147351</v>
      </c>
      <c r="E16" s="72">
        <v>151546</v>
      </c>
      <c r="F16" s="72">
        <v>1524861.4</v>
      </c>
    </row>
    <row r="17" spans="1:6" ht="20" customHeight="1" x14ac:dyDescent="0.15">
      <c r="A17" s="103" t="s">
        <v>12</v>
      </c>
      <c r="B17" s="44">
        <f>SUM(B13:B16)</f>
        <v>3048</v>
      </c>
      <c r="C17" s="44">
        <f>SUM(C13:C16)</f>
        <v>89068</v>
      </c>
      <c r="D17" s="44">
        <f>SUM(D13:D16)</f>
        <v>589328</v>
      </c>
      <c r="E17" s="43">
        <f>SUM(E13:E16)</f>
        <v>802644.38</v>
      </c>
      <c r="F17" s="43">
        <f>SUM(F13:F16)</f>
        <v>6624853.75</v>
      </c>
    </row>
    <row r="18" spans="1:6" ht="20" customHeight="1" x14ac:dyDescent="0.15"/>
    <row r="19" spans="1:6" s="27" customFormat="1" ht="20" customHeight="1" x14ac:dyDescent="0.15">
      <c r="A19" s="107" t="s">
        <v>74</v>
      </c>
      <c r="B19" s="75"/>
      <c r="C19" s="75"/>
      <c r="D19" s="75"/>
      <c r="E19" s="75"/>
      <c r="F19" s="75"/>
    </row>
    <row r="20" spans="1:6" ht="20" customHeight="1" x14ac:dyDescent="0.15">
      <c r="A20" s="102" t="s">
        <v>64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0" customHeight="1" x14ac:dyDescent="0.15">
      <c r="A21" s="10" t="s">
        <v>75</v>
      </c>
      <c r="B21" s="73">
        <v>455</v>
      </c>
      <c r="C21" s="73">
        <v>7908</v>
      </c>
      <c r="D21" s="73">
        <v>53422</v>
      </c>
      <c r="E21" s="72">
        <v>62259</v>
      </c>
      <c r="F21" s="72">
        <v>628599.42999999993</v>
      </c>
    </row>
    <row r="22" spans="1:6" ht="20" customHeight="1" x14ac:dyDescent="0.15">
      <c r="A22" s="10" t="s">
        <v>76</v>
      </c>
      <c r="B22" s="73">
        <v>369</v>
      </c>
      <c r="C22" s="73">
        <v>10210</v>
      </c>
      <c r="D22" s="73">
        <v>65354</v>
      </c>
      <c r="E22" s="72">
        <v>80857</v>
      </c>
      <c r="F22" s="72">
        <v>565376.03</v>
      </c>
    </row>
    <row r="23" spans="1:6" ht="20" customHeight="1" x14ac:dyDescent="0.15">
      <c r="A23" s="10" t="s">
        <v>77</v>
      </c>
      <c r="B23" s="73">
        <v>736</v>
      </c>
      <c r="C23" s="73">
        <v>371291</v>
      </c>
      <c r="D23" s="73">
        <v>150025</v>
      </c>
      <c r="E23" s="72">
        <v>2141208.52</v>
      </c>
      <c r="F23" s="72">
        <v>3288359.1399999997</v>
      </c>
    </row>
    <row r="24" spans="1:6" ht="20" customHeight="1" x14ac:dyDescent="0.15">
      <c r="A24" s="10" t="s">
        <v>78</v>
      </c>
      <c r="B24" s="73">
        <v>171</v>
      </c>
      <c r="C24" s="73">
        <v>2441</v>
      </c>
      <c r="D24" s="73">
        <v>16418</v>
      </c>
      <c r="E24" s="72">
        <v>31521</v>
      </c>
      <c r="F24" s="72">
        <v>290616.99</v>
      </c>
    </row>
    <row r="25" spans="1:6" ht="20" customHeight="1" x14ac:dyDescent="0.15">
      <c r="A25" s="103" t="s">
        <v>12</v>
      </c>
      <c r="B25" s="44">
        <f>SUM(B21:B24)</f>
        <v>1731</v>
      </c>
      <c r="C25" s="44">
        <f>SUM(C21:C24)</f>
        <v>391850</v>
      </c>
      <c r="D25" s="44">
        <f>SUM(D21:D24)</f>
        <v>285219</v>
      </c>
      <c r="E25" s="43">
        <f>SUM(E21:E24)</f>
        <v>2315845.52</v>
      </c>
      <c r="F25" s="43">
        <f>SUM(F21:F24)</f>
        <v>4772951.59</v>
      </c>
    </row>
    <row r="26" spans="1:6" ht="20" customHeight="1" x14ac:dyDescent="0.15"/>
    <row r="27" spans="1:6" s="27" customFormat="1" ht="20" customHeight="1" x14ac:dyDescent="0.15">
      <c r="A27" s="108" t="s">
        <v>79</v>
      </c>
      <c r="B27" s="75"/>
      <c r="C27" s="75"/>
      <c r="D27" s="75"/>
      <c r="E27" s="75"/>
      <c r="F27" s="75"/>
    </row>
    <row r="28" spans="1:6" ht="20" customHeight="1" x14ac:dyDescent="0.15">
      <c r="A28" s="102" t="s">
        <v>64</v>
      </c>
      <c r="B28" s="101" t="s">
        <v>10</v>
      </c>
      <c r="C28" s="101" t="s">
        <v>2</v>
      </c>
      <c r="D28" s="101" t="s">
        <v>195</v>
      </c>
      <c r="E28" s="101" t="s">
        <v>1</v>
      </c>
      <c r="F28" s="101" t="s">
        <v>0</v>
      </c>
    </row>
    <row r="29" spans="1:6" ht="20" customHeight="1" x14ac:dyDescent="0.15">
      <c r="A29" s="10" t="s">
        <v>199</v>
      </c>
      <c r="B29" s="73">
        <v>78</v>
      </c>
      <c r="C29" s="73">
        <v>14</v>
      </c>
      <c r="D29" s="73">
        <v>17888</v>
      </c>
      <c r="E29" s="72">
        <v>201</v>
      </c>
      <c r="F29" s="72">
        <v>88760</v>
      </c>
    </row>
    <row r="30" spans="1:6" ht="20" customHeight="1" x14ac:dyDescent="0.15">
      <c r="A30" s="10" t="s">
        <v>81</v>
      </c>
      <c r="B30" s="73">
        <v>11</v>
      </c>
      <c r="C30" s="73">
        <v>0</v>
      </c>
      <c r="D30" s="73">
        <v>615</v>
      </c>
      <c r="E30" s="72">
        <v>0</v>
      </c>
      <c r="F30" s="72">
        <v>7124.4800000000005</v>
      </c>
    </row>
    <row r="31" spans="1:6" ht="20" customHeight="1" x14ac:dyDescent="0.15">
      <c r="A31" s="10" t="s">
        <v>82</v>
      </c>
      <c r="B31" s="73">
        <v>20</v>
      </c>
      <c r="C31" s="73">
        <v>0</v>
      </c>
      <c r="D31" s="73">
        <v>1850</v>
      </c>
      <c r="E31" s="72">
        <v>0</v>
      </c>
      <c r="F31" s="72">
        <v>10351.51</v>
      </c>
    </row>
    <row r="32" spans="1:6" ht="20" customHeight="1" x14ac:dyDescent="0.15">
      <c r="A32" s="10" t="s">
        <v>83</v>
      </c>
      <c r="B32" s="73">
        <v>0</v>
      </c>
      <c r="C32" s="73">
        <v>0</v>
      </c>
      <c r="D32" s="73">
        <v>0</v>
      </c>
      <c r="E32" s="73">
        <v>0</v>
      </c>
      <c r="F32" s="73">
        <v>0</v>
      </c>
    </row>
    <row r="33" spans="1:6" ht="20" customHeight="1" x14ac:dyDescent="0.15">
      <c r="A33" s="10" t="s">
        <v>84</v>
      </c>
      <c r="B33" s="73">
        <v>2</v>
      </c>
      <c r="C33" s="73">
        <v>0</v>
      </c>
      <c r="D33" s="73">
        <v>180</v>
      </c>
      <c r="E33" s="72">
        <v>0</v>
      </c>
      <c r="F33" s="72">
        <v>1700</v>
      </c>
    </row>
    <row r="34" spans="1:6" ht="20" customHeight="1" x14ac:dyDescent="0.15">
      <c r="A34" s="10" t="s">
        <v>85</v>
      </c>
      <c r="B34" s="73">
        <v>217</v>
      </c>
      <c r="C34" s="73">
        <v>67458</v>
      </c>
      <c r="D34" s="73">
        <v>15520</v>
      </c>
      <c r="E34" s="72">
        <v>412794.4</v>
      </c>
      <c r="F34" s="72">
        <v>527094.00000000023</v>
      </c>
    </row>
    <row r="35" spans="1:6" ht="20" customHeight="1" x14ac:dyDescent="0.15">
      <c r="A35" s="103" t="s">
        <v>12</v>
      </c>
      <c r="B35" s="44">
        <f>SUM(B29:B34)</f>
        <v>328</v>
      </c>
      <c r="C35" s="44">
        <f>SUM(C29:C34)</f>
        <v>67472</v>
      </c>
      <c r="D35" s="44">
        <f>SUM(D29:D34)</f>
        <v>36053</v>
      </c>
      <c r="E35" s="43">
        <f>SUM(E29:E34)</f>
        <v>412995.4</v>
      </c>
      <c r="F35" s="43">
        <f>SUM(F29:F34)</f>
        <v>635029.99000000022</v>
      </c>
    </row>
    <row r="36" spans="1:6" ht="20" customHeight="1" x14ac:dyDescent="0.15"/>
    <row r="37" spans="1:6" s="27" customFormat="1" ht="20" customHeight="1" x14ac:dyDescent="0.15">
      <c r="A37" s="109" t="s">
        <v>86</v>
      </c>
      <c r="B37" s="75"/>
      <c r="C37" s="75"/>
      <c r="D37" s="75"/>
      <c r="E37" s="75"/>
      <c r="F37" s="75"/>
    </row>
    <row r="38" spans="1:6" ht="20" customHeight="1" x14ac:dyDescent="0.15">
      <c r="A38" s="102" t="s">
        <v>64</v>
      </c>
      <c r="B38" s="101" t="s">
        <v>10</v>
      </c>
      <c r="C38" s="101" t="s">
        <v>2</v>
      </c>
      <c r="D38" s="101" t="s">
        <v>195</v>
      </c>
      <c r="E38" s="101" t="s">
        <v>1</v>
      </c>
      <c r="F38" s="101" t="s">
        <v>0</v>
      </c>
    </row>
    <row r="39" spans="1:6" ht="20" customHeight="1" x14ac:dyDescent="0.15">
      <c r="A39" s="10" t="s">
        <v>87</v>
      </c>
      <c r="B39" s="73">
        <v>16</v>
      </c>
      <c r="C39" s="73">
        <v>8247</v>
      </c>
      <c r="D39" s="73">
        <v>2950</v>
      </c>
      <c r="E39" s="72">
        <v>158381</v>
      </c>
      <c r="F39" s="72">
        <v>190076.06</v>
      </c>
    </row>
    <row r="40" spans="1:6" ht="20" customHeight="1" x14ac:dyDescent="0.15">
      <c r="A40" s="10" t="s">
        <v>88</v>
      </c>
      <c r="B40" s="73">
        <v>51</v>
      </c>
      <c r="C40" s="73">
        <v>82</v>
      </c>
      <c r="D40" s="73">
        <v>31425</v>
      </c>
      <c r="E40" s="72">
        <v>11561</v>
      </c>
      <c r="F40" s="72">
        <v>88344.639999999999</v>
      </c>
    </row>
    <row r="41" spans="1:6" ht="20" customHeight="1" x14ac:dyDescent="0.15">
      <c r="A41" s="103" t="s">
        <v>12</v>
      </c>
      <c r="B41" s="44">
        <f>SUM(B39:B40)</f>
        <v>67</v>
      </c>
      <c r="C41" s="44">
        <f>SUM(C39:C40)</f>
        <v>8329</v>
      </c>
      <c r="D41" s="44">
        <f>SUM(D39:D40)</f>
        <v>34375</v>
      </c>
      <c r="E41" s="43">
        <f>SUM(E39:E40)</f>
        <v>169942</v>
      </c>
      <c r="F41" s="43">
        <f>SUM(F39:F40)</f>
        <v>278420.7</v>
      </c>
    </row>
    <row r="42" spans="1:6" ht="20" customHeight="1" thickBot="1" x14ac:dyDescent="0.2"/>
    <row r="43" spans="1:6" ht="20" customHeight="1" thickTop="1" thickBot="1" x14ac:dyDescent="0.2">
      <c r="A43" s="104" t="s">
        <v>51</v>
      </c>
      <c r="B43" s="99">
        <f>B9+B17+B25+B35+B41</f>
        <v>6590</v>
      </c>
      <c r="C43" s="99">
        <f>C9+C17+C25+C35+C41</f>
        <v>621459</v>
      </c>
      <c r="D43" s="99">
        <f>D9+D17+D25+D35+D41</f>
        <v>1101002</v>
      </c>
      <c r="E43" s="100">
        <f>E9+E17+E25+E35+E41</f>
        <v>4363643.1400000006</v>
      </c>
      <c r="F43" s="100">
        <f>F9+F17+F25+F35+F41</f>
        <v>14834233.619999999</v>
      </c>
    </row>
    <row r="44" spans="1:6" ht="15" customHeight="1" thickTop="1" x14ac:dyDescent="0.15"/>
  </sheetData>
  <mergeCells count="2">
    <mergeCell ref="A1:B1"/>
    <mergeCell ref="C1:F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9">
    <tabColor theme="6" tint="0.39997558519241921"/>
    <pageSetUpPr fitToPage="1"/>
  </sheetPr>
  <dimension ref="A1:F48"/>
  <sheetViews>
    <sheetView zoomScaleNormal="100" workbookViewId="0">
      <selection activeCell="B2" sqref="B1:F65536"/>
    </sheetView>
  </sheetViews>
  <sheetFormatPr baseColWidth="10" defaultColWidth="4.1640625" defaultRowHeight="13.5" customHeight="1" x14ac:dyDescent="0.15"/>
  <cols>
    <col min="1" max="1" width="15.5" style="26" bestFit="1" customWidth="1"/>
    <col min="2" max="6" width="15.6640625" style="26" customWidth="1"/>
    <col min="7" max="16384" width="4.1640625" style="26"/>
  </cols>
  <sheetData>
    <row r="1" spans="1:6" s="37" customFormat="1" ht="50" customHeight="1" x14ac:dyDescent="0.15">
      <c r="A1" s="460" t="s">
        <v>322</v>
      </c>
      <c r="B1" s="461"/>
      <c r="C1" s="450" t="s">
        <v>380</v>
      </c>
      <c r="D1" s="450"/>
      <c r="E1" s="450"/>
      <c r="F1" s="450"/>
    </row>
    <row r="2" spans="1:6" ht="20" customHeight="1" x14ac:dyDescent="0.15"/>
    <row r="3" spans="1:6" s="27" customFormat="1" ht="20" customHeight="1" x14ac:dyDescent="0.15">
      <c r="A3" s="7" t="s">
        <v>65</v>
      </c>
      <c r="B3" s="7"/>
      <c r="C3" s="8"/>
      <c r="D3" s="8"/>
      <c r="E3" s="8"/>
      <c r="F3" s="8"/>
    </row>
    <row r="4" spans="1:6" ht="20" customHeight="1" x14ac:dyDescent="0.15">
      <c r="A4" s="6"/>
      <c r="B4" s="6"/>
      <c r="C4" s="6"/>
      <c r="D4" s="6"/>
      <c r="E4" s="6"/>
      <c r="F4" s="6"/>
    </row>
    <row r="5" spans="1:6" ht="20" customHeight="1" x14ac:dyDescent="0.15">
      <c r="A5" s="4" t="s">
        <v>196</v>
      </c>
      <c r="B5" s="4" t="s">
        <v>10</v>
      </c>
      <c r="C5" s="4" t="s">
        <v>2</v>
      </c>
      <c r="D5" s="4" t="s">
        <v>195</v>
      </c>
      <c r="E5" s="4" t="s">
        <v>1</v>
      </c>
      <c r="F5" s="4" t="s">
        <v>0</v>
      </c>
    </row>
    <row r="6" spans="1:6" ht="20" customHeight="1" x14ac:dyDescent="0.15">
      <c r="A6" s="9" t="s">
        <v>121</v>
      </c>
      <c r="B6" s="73">
        <v>20940</v>
      </c>
      <c r="C6" s="73">
        <v>1084116</v>
      </c>
      <c r="D6" s="73">
        <v>109427</v>
      </c>
      <c r="E6" s="72">
        <v>8644930.5299999993</v>
      </c>
      <c r="F6" s="72">
        <v>18922776.320000004</v>
      </c>
    </row>
    <row r="7" spans="1:6" ht="20" customHeight="1" x14ac:dyDescent="0.15">
      <c r="A7" s="9" t="s">
        <v>122</v>
      </c>
      <c r="B7" s="73">
        <v>5330</v>
      </c>
      <c r="C7" s="73">
        <v>123776</v>
      </c>
      <c r="D7" s="73">
        <v>132945</v>
      </c>
      <c r="E7" s="72">
        <v>1666258.13</v>
      </c>
      <c r="F7" s="72">
        <v>3805336.6999999997</v>
      </c>
    </row>
    <row r="8" spans="1:6" ht="20" customHeight="1" x14ac:dyDescent="0.15">
      <c r="A8" s="9" t="s">
        <v>123</v>
      </c>
      <c r="B8" s="73">
        <v>5023</v>
      </c>
      <c r="C8" s="73">
        <v>163561</v>
      </c>
      <c r="D8" s="73">
        <v>29440</v>
      </c>
      <c r="E8" s="72">
        <v>1131526.1200000001</v>
      </c>
      <c r="F8" s="72">
        <v>3003661.82</v>
      </c>
    </row>
    <row r="9" spans="1:6" ht="20" customHeight="1" x14ac:dyDescent="0.15">
      <c r="A9" s="9" t="s">
        <v>124</v>
      </c>
      <c r="B9" s="73">
        <v>7315</v>
      </c>
      <c r="C9" s="73">
        <v>272438</v>
      </c>
      <c r="D9" s="73">
        <v>128657</v>
      </c>
      <c r="E9" s="72">
        <v>2934131.2600000002</v>
      </c>
      <c r="F9" s="72">
        <v>6568389.9699999969</v>
      </c>
    </row>
    <row r="10" spans="1:6" ht="20" customHeight="1" x14ac:dyDescent="0.15">
      <c r="A10" s="4" t="s">
        <v>12</v>
      </c>
      <c r="B10" s="74">
        <f>SUM(B6:B9)</f>
        <v>38608</v>
      </c>
      <c r="C10" s="74">
        <f>SUM(C6:C9)</f>
        <v>1643891</v>
      </c>
      <c r="D10" s="74">
        <f>SUM(D6:D9)</f>
        <v>400469</v>
      </c>
      <c r="E10" s="15">
        <f>SUM(E6:E9)</f>
        <v>14376846.040000001</v>
      </c>
      <c r="F10" s="15">
        <f>SUM(F6:F9)</f>
        <v>32300164.810000002</v>
      </c>
    </row>
    <row r="11" spans="1:6" ht="20" customHeight="1" x14ac:dyDescent="0.15">
      <c r="A11" s="6"/>
      <c r="B11" s="6"/>
      <c r="C11" s="6"/>
      <c r="D11" s="6"/>
      <c r="E11" s="6"/>
      <c r="F11" s="6"/>
    </row>
    <row r="12" spans="1:6" ht="20" customHeight="1" x14ac:dyDescent="0.15">
      <c r="A12" s="7" t="s">
        <v>66</v>
      </c>
      <c r="B12" s="7"/>
      <c r="C12" s="8"/>
      <c r="D12" s="8"/>
      <c r="E12" s="8"/>
      <c r="F12" s="8"/>
    </row>
    <row r="13" spans="1:6" ht="20" customHeight="1" x14ac:dyDescent="0.15">
      <c r="A13" s="6"/>
      <c r="B13" s="6"/>
      <c r="C13" s="6"/>
      <c r="D13" s="6"/>
      <c r="E13" s="6"/>
      <c r="F13" s="6"/>
    </row>
    <row r="14" spans="1:6" ht="20" customHeight="1" x14ac:dyDescent="0.15">
      <c r="A14" s="4" t="s">
        <v>196</v>
      </c>
      <c r="B14" s="4" t="s">
        <v>10</v>
      </c>
      <c r="C14" s="4" t="s">
        <v>2</v>
      </c>
      <c r="D14" s="4" t="s">
        <v>195</v>
      </c>
      <c r="E14" s="4" t="s">
        <v>1</v>
      </c>
      <c r="F14" s="4" t="s">
        <v>0</v>
      </c>
    </row>
    <row r="15" spans="1:6" ht="20" customHeight="1" x14ac:dyDescent="0.15">
      <c r="A15" s="9" t="s">
        <v>187</v>
      </c>
      <c r="B15" s="73">
        <v>24479</v>
      </c>
      <c r="C15" s="73">
        <v>2093795</v>
      </c>
      <c r="D15" s="73">
        <v>203196</v>
      </c>
      <c r="E15" s="72">
        <v>13328418.140000001</v>
      </c>
      <c r="F15" s="72">
        <v>25429383.709999993</v>
      </c>
    </row>
    <row r="16" spans="1:6" ht="20" customHeight="1" x14ac:dyDescent="0.15">
      <c r="A16" s="9" t="s">
        <v>188</v>
      </c>
      <c r="B16" s="73">
        <v>24628</v>
      </c>
      <c r="C16" s="73">
        <v>1164545</v>
      </c>
      <c r="D16" s="73">
        <v>323809</v>
      </c>
      <c r="E16" s="72">
        <v>9618682.7499999981</v>
      </c>
      <c r="F16" s="72">
        <v>23098389.229999993</v>
      </c>
    </row>
    <row r="17" spans="1:6" ht="20" customHeight="1" x14ac:dyDescent="0.15">
      <c r="A17" s="9" t="s">
        <v>125</v>
      </c>
      <c r="B17" s="73">
        <v>14069</v>
      </c>
      <c r="C17" s="73">
        <v>427603</v>
      </c>
      <c r="D17" s="73">
        <v>136658</v>
      </c>
      <c r="E17" s="72">
        <v>3592855.12</v>
      </c>
      <c r="F17" s="72">
        <v>8662291.8999999966</v>
      </c>
    </row>
    <row r="18" spans="1:6" ht="20" customHeight="1" x14ac:dyDescent="0.15">
      <c r="A18" s="9" t="s">
        <v>126</v>
      </c>
      <c r="B18" s="73">
        <v>8206</v>
      </c>
      <c r="C18" s="73">
        <v>319672</v>
      </c>
      <c r="D18" s="73">
        <v>45153</v>
      </c>
      <c r="E18" s="72">
        <v>2323584.9699999993</v>
      </c>
      <c r="F18" s="72">
        <v>10993826.49</v>
      </c>
    </row>
    <row r="19" spans="1:6" ht="20" customHeight="1" x14ac:dyDescent="0.15">
      <c r="A19" s="9" t="s">
        <v>127</v>
      </c>
      <c r="B19" s="73">
        <v>2718</v>
      </c>
      <c r="C19" s="73">
        <v>153774</v>
      </c>
      <c r="D19" s="73">
        <v>43536</v>
      </c>
      <c r="E19" s="72">
        <v>1247431.3400000001</v>
      </c>
      <c r="F19" s="72">
        <v>3208879.6900000004</v>
      </c>
    </row>
    <row r="20" spans="1:6" ht="20" customHeight="1" x14ac:dyDescent="0.15">
      <c r="A20" s="9" t="s">
        <v>128</v>
      </c>
      <c r="B20" s="73">
        <v>2976</v>
      </c>
      <c r="C20" s="73">
        <v>100993</v>
      </c>
      <c r="D20" s="73">
        <v>20838</v>
      </c>
      <c r="E20" s="72">
        <v>697195.42999999993</v>
      </c>
      <c r="F20" s="72">
        <v>1125364.7199999995</v>
      </c>
    </row>
    <row r="21" spans="1:6" ht="20" customHeight="1" x14ac:dyDescent="0.15">
      <c r="A21" s="9" t="s">
        <v>129</v>
      </c>
      <c r="B21" s="73">
        <v>8490</v>
      </c>
      <c r="C21" s="73">
        <v>366498</v>
      </c>
      <c r="D21" s="73">
        <v>92982</v>
      </c>
      <c r="E21" s="72">
        <v>2805391.37</v>
      </c>
      <c r="F21" s="72">
        <v>5090209.2399999984</v>
      </c>
    </row>
    <row r="22" spans="1:6" ht="20" customHeight="1" x14ac:dyDescent="0.15">
      <c r="A22" s="9" t="s">
        <v>130</v>
      </c>
      <c r="B22" s="73">
        <v>97875</v>
      </c>
      <c r="C22" s="73">
        <v>6042799</v>
      </c>
      <c r="D22" s="73">
        <v>608680</v>
      </c>
      <c r="E22" s="72">
        <v>78325809.459999993</v>
      </c>
      <c r="F22" s="72">
        <v>106340094.03000012</v>
      </c>
    </row>
    <row r="23" spans="1:6" ht="20" customHeight="1" x14ac:dyDescent="0.15">
      <c r="A23" s="9" t="s">
        <v>240</v>
      </c>
      <c r="B23" s="73">
        <v>18467</v>
      </c>
      <c r="C23" s="73">
        <v>820130</v>
      </c>
      <c r="D23" s="73">
        <v>95156</v>
      </c>
      <c r="E23" s="72">
        <v>9513127.9999999981</v>
      </c>
      <c r="F23" s="72">
        <v>17028028.02</v>
      </c>
    </row>
    <row r="24" spans="1:6" ht="20" customHeight="1" x14ac:dyDescent="0.15">
      <c r="A24" s="9" t="s">
        <v>131</v>
      </c>
      <c r="B24" s="73">
        <v>9928</v>
      </c>
      <c r="C24" s="73">
        <v>359405</v>
      </c>
      <c r="D24" s="73">
        <v>85582</v>
      </c>
      <c r="E24" s="72">
        <v>2571133.2599999998</v>
      </c>
      <c r="F24" s="72">
        <v>4375891.4300000006</v>
      </c>
    </row>
    <row r="25" spans="1:6" ht="20" customHeight="1" x14ac:dyDescent="0.15">
      <c r="A25" s="9" t="s">
        <v>132</v>
      </c>
      <c r="B25" s="73">
        <v>3724</v>
      </c>
      <c r="C25" s="73">
        <v>100635</v>
      </c>
      <c r="D25" s="73">
        <v>79523</v>
      </c>
      <c r="E25" s="72">
        <v>687160.9</v>
      </c>
      <c r="F25" s="72">
        <v>1967456.76</v>
      </c>
    </row>
    <row r="26" spans="1:6" ht="20" customHeight="1" x14ac:dyDescent="0.15">
      <c r="A26" s="9" t="s">
        <v>133</v>
      </c>
      <c r="B26" s="73">
        <v>14705</v>
      </c>
      <c r="C26" s="73">
        <v>637810</v>
      </c>
      <c r="D26" s="73">
        <v>76781</v>
      </c>
      <c r="E26" s="72">
        <v>4765052.32</v>
      </c>
      <c r="F26" s="72">
        <v>9516153.6500000041</v>
      </c>
    </row>
    <row r="27" spans="1:6" ht="20" customHeight="1" x14ac:dyDescent="0.15">
      <c r="A27" s="4" t="s">
        <v>12</v>
      </c>
      <c r="B27" s="74">
        <f>SUM(B15:B26)</f>
        <v>230265</v>
      </c>
      <c r="C27" s="74">
        <f>SUM(C15:C26)</f>
        <v>12587659</v>
      </c>
      <c r="D27" s="74">
        <f>SUM(D15:D26)</f>
        <v>1811894</v>
      </c>
      <c r="E27" s="15">
        <f>SUM(E15:E26)</f>
        <v>129475843.06</v>
      </c>
      <c r="F27" s="15">
        <f>SUM(F15:F26)</f>
        <v>216835968.87000012</v>
      </c>
    </row>
    <row r="28" spans="1:6" ht="20" customHeight="1" x14ac:dyDescent="0.15">
      <c r="A28" s="6"/>
      <c r="B28" s="6"/>
      <c r="C28" s="6"/>
      <c r="D28" s="6"/>
      <c r="E28" s="6"/>
      <c r="F28" s="6"/>
    </row>
    <row r="29" spans="1:6" ht="20" customHeight="1" x14ac:dyDescent="0.15">
      <c r="A29" s="7" t="s">
        <v>67</v>
      </c>
      <c r="B29" s="7"/>
      <c r="C29" s="8"/>
      <c r="D29" s="8"/>
      <c r="E29" s="8"/>
      <c r="F29" s="8"/>
    </row>
    <row r="30" spans="1:6" ht="20" customHeight="1" x14ac:dyDescent="0.15">
      <c r="A30" s="6"/>
      <c r="B30" s="6"/>
      <c r="C30" s="6"/>
      <c r="D30" s="6"/>
      <c r="E30" s="6"/>
      <c r="F30" s="6"/>
    </row>
    <row r="31" spans="1:6" ht="20" customHeight="1" x14ac:dyDescent="0.15">
      <c r="A31" s="4" t="s">
        <v>196</v>
      </c>
      <c r="B31" s="4" t="s">
        <v>10</v>
      </c>
      <c r="C31" s="4" t="s">
        <v>2</v>
      </c>
      <c r="D31" s="4" t="s">
        <v>195</v>
      </c>
      <c r="E31" s="4" t="s">
        <v>1</v>
      </c>
      <c r="F31" s="4" t="s">
        <v>0</v>
      </c>
    </row>
    <row r="32" spans="1:6" ht="20" customHeight="1" x14ac:dyDescent="0.15">
      <c r="A32" s="9" t="s">
        <v>140</v>
      </c>
      <c r="B32" s="73">
        <v>9641</v>
      </c>
      <c r="C32" s="73">
        <v>351859</v>
      </c>
      <c r="D32" s="73">
        <v>103640</v>
      </c>
      <c r="E32" s="72">
        <v>2730795.42</v>
      </c>
      <c r="F32" s="72">
        <v>5157205.7700000005</v>
      </c>
    </row>
    <row r="33" spans="1:6" ht="20" customHeight="1" x14ac:dyDescent="0.15">
      <c r="A33" s="9" t="s">
        <v>141</v>
      </c>
      <c r="B33" s="73">
        <v>3954</v>
      </c>
      <c r="C33" s="73">
        <v>145134</v>
      </c>
      <c r="D33" s="73">
        <v>30263</v>
      </c>
      <c r="E33" s="72">
        <v>1050267.73</v>
      </c>
      <c r="F33" s="72">
        <v>1669043.7999999993</v>
      </c>
    </row>
    <row r="34" spans="1:6" ht="20" customHeight="1" x14ac:dyDescent="0.15">
      <c r="A34" s="9" t="s">
        <v>142</v>
      </c>
      <c r="B34" s="73">
        <v>2419</v>
      </c>
      <c r="C34" s="73">
        <v>127095</v>
      </c>
      <c r="D34" s="73">
        <v>35112</v>
      </c>
      <c r="E34" s="72">
        <v>1052014.8999999999</v>
      </c>
      <c r="F34" s="72">
        <v>2116701.54</v>
      </c>
    </row>
    <row r="35" spans="1:6" ht="20" customHeight="1" x14ac:dyDescent="0.15">
      <c r="A35" s="9" t="s">
        <v>143</v>
      </c>
      <c r="B35" s="73">
        <v>12282</v>
      </c>
      <c r="C35" s="73">
        <v>539092</v>
      </c>
      <c r="D35" s="73">
        <v>120891</v>
      </c>
      <c r="E35" s="72">
        <v>3904469.0700000003</v>
      </c>
      <c r="F35" s="72">
        <v>7319339.8399999971</v>
      </c>
    </row>
    <row r="36" spans="1:6" ht="20" customHeight="1" x14ac:dyDescent="0.15">
      <c r="A36" s="9" t="s">
        <v>144</v>
      </c>
      <c r="B36" s="73">
        <v>8164</v>
      </c>
      <c r="C36" s="73">
        <v>630094</v>
      </c>
      <c r="D36" s="73">
        <v>53250</v>
      </c>
      <c r="E36" s="72">
        <v>6266492.1099999994</v>
      </c>
      <c r="F36" s="72">
        <v>8500792.9200000018</v>
      </c>
    </row>
    <row r="37" spans="1:6" ht="20" customHeight="1" x14ac:dyDescent="0.15">
      <c r="A37" s="9" t="s">
        <v>145</v>
      </c>
      <c r="B37" s="73">
        <v>51441</v>
      </c>
      <c r="C37" s="73">
        <v>2924249</v>
      </c>
      <c r="D37" s="73">
        <v>350263</v>
      </c>
      <c r="E37" s="72">
        <v>26023397.849999994</v>
      </c>
      <c r="F37" s="72">
        <v>67251838.099999949</v>
      </c>
    </row>
    <row r="38" spans="1:6" ht="20" customHeight="1" x14ac:dyDescent="0.15">
      <c r="A38" s="9" t="s">
        <v>146</v>
      </c>
      <c r="B38" s="73">
        <v>2632</v>
      </c>
      <c r="C38" s="73">
        <v>96511</v>
      </c>
      <c r="D38" s="73">
        <v>32498</v>
      </c>
      <c r="E38" s="72">
        <v>1362024.5</v>
      </c>
      <c r="F38" s="72">
        <v>2159337.5</v>
      </c>
    </row>
    <row r="39" spans="1:6" ht="20" customHeight="1" x14ac:dyDescent="0.15">
      <c r="A39" s="9" t="s">
        <v>147</v>
      </c>
      <c r="B39" s="73">
        <v>3889</v>
      </c>
      <c r="C39" s="73">
        <v>214262</v>
      </c>
      <c r="D39" s="73">
        <v>127056</v>
      </c>
      <c r="E39" s="72">
        <v>1618026.91</v>
      </c>
      <c r="F39" s="72">
        <v>2861611.8</v>
      </c>
    </row>
    <row r="40" spans="1:6" ht="20" customHeight="1" x14ac:dyDescent="0.15">
      <c r="A40" s="4" t="s">
        <v>12</v>
      </c>
      <c r="B40" s="74">
        <f>SUM(B32:B39)</f>
        <v>94422</v>
      </c>
      <c r="C40" s="74">
        <f>SUM(C32:C39)</f>
        <v>5028296</v>
      </c>
      <c r="D40" s="74">
        <f>SUM(D32:D39)</f>
        <v>852973</v>
      </c>
      <c r="E40" s="15">
        <f>SUM(E32:E39)</f>
        <v>44007488.489999995</v>
      </c>
      <c r="F40" s="15">
        <f>SUM(F32:F39)</f>
        <v>97035871.269999936</v>
      </c>
    </row>
    <row r="41" spans="1:6" ht="20" customHeight="1" x14ac:dyDescent="0.15">
      <c r="A41" s="6"/>
      <c r="B41" s="6"/>
      <c r="C41" s="6"/>
      <c r="D41" s="6"/>
      <c r="E41" s="6"/>
      <c r="F41" s="6"/>
    </row>
    <row r="42" spans="1:6" ht="20" customHeight="1" x14ac:dyDescent="0.15">
      <c r="A42" s="7" t="s">
        <v>68</v>
      </c>
      <c r="B42" s="7"/>
      <c r="C42" s="8"/>
      <c r="D42" s="8"/>
      <c r="E42" s="8"/>
      <c r="F42" s="8"/>
    </row>
    <row r="43" spans="1:6" ht="20" customHeight="1" x14ac:dyDescent="0.15">
      <c r="A43" s="17"/>
      <c r="B43" s="7"/>
      <c r="C43" s="8"/>
      <c r="D43" s="8"/>
      <c r="E43" s="8"/>
      <c r="F43" s="8"/>
    </row>
    <row r="44" spans="1:6" ht="20" customHeight="1" x14ac:dyDescent="0.15">
      <c r="A44" s="12" t="s">
        <v>196</v>
      </c>
      <c r="B44" s="12" t="s">
        <v>10</v>
      </c>
      <c r="C44" s="12" t="s">
        <v>2</v>
      </c>
      <c r="D44" s="4" t="s">
        <v>195</v>
      </c>
      <c r="E44" s="12" t="s">
        <v>1</v>
      </c>
      <c r="F44" s="12" t="s">
        <v>0</v>
      </c>
    </row>
    <row r="45" spans="1:6" ht="20" customHeight="1" x14ac:dyDescent="0.15">
      <c r="A45" s="13" t="s">
        <v>178</v>
      </c>
      <c r="B45" s="73">
        <v>3900</v>
      </c>
      <c r="C45" s="73">
        <v>169217</v>
      </c>
      <c r="D45" s="73">
        <v>40037</v>
      </c>
      <c r="E45" s="72">
        <v>1349580.7</v>
      </c>
      <c r="F45" s="72">
        <v>2233883.98</v>
      </c>
    </row>
    <row r="46" spans="1:6" ht="20" customHeight="1" x14ac:dyDescent="0.15">
      <c r="A46" s="4" t="s">
        <v>12</v>
      </c>
      <c r="B46" s="74">
        <f>SUM(B45)</f>
        <v>3900</v>
      </c>
      <c r="C46" s="74">
        <f>SUM(C45)</f>
        <v>169217</v>
      </c>
      <c r="D46" s="74">
        <f>SUM(D45)</f>
        <v>40037</v>
      </c>
      <c r="E46" s="15">
        <f>SUM(E45)</f>
        <v>1349580.7</v>
      </c>
      <c r="F46" s="15">
        <f>SUM(F45)</f>
        <v>2233883.98</v>
      </c>
    </row>
    <row r="47" spans="1:6" ht="20" customHeight="1" x14ac:dyDescent="0.15">
      <c r="A47" s="6"/>
      <c r="B47" s="6"/>
      <c r="C47" s="6"/>
      <c r="D47" s="6"/>
      <c r="E47" s="6"/>
      <c r="F47" s="6"/>
    </row>
    <row r="48" spans="1:6" ht="20" customHeight="1" x14ac:dyDescent="0.15">
      <c r="A48" s="11" t="s">
        <v>51</v>
      </c>
      <c r="B48" s="74">
        <f>B10+B27+B40+B46</f>
        <v>367195</v>
      </c>
      <c r="C48" s="74">
        <f>C10+C27+C40+C46</f>
        <v>19429063</v>
      </c>
      <c r="D48" s="74">
        <f>D10+D27+D40+D46</f>
        <v>3105373</v>
      </c>
      <c r="E48" s="15">
        <f>E10+E27+E40+E46</f>
        <v>189209758.28999996</v>
      </c>
      <c r="F48" s="15">
        <f>F10+F27+F40+F46</f>
        <v>348405888.93000007</v>
      </c>
    </row>
  </sheetData>
  <mergeCells count="2">
    <mergeCell ref="A1:B1"/>
    <mergeCell ref="C1:F1"/>
  </mergeCells>
  <phoneticPr fontId="6" type="noConversion"/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0">
    <tabColor theme="6" tint="0.59999389629810485"/>
    <pageSetUpPr fitToPage="1"/>
  </sheetPr>
  <dimension ref="A1:F45"/>
  <sheetViews>
    <sheetView workbookViewId="0">
      <selection activeCell="B2" sqref="B1:F65536"/>
    </sheetView>
  </sheetViews>
  <sheetFormatPr baseColWidth="10" defaultColWidth="4.1640625" defaultRowHeight="13.5" customHeight="1" x14ac:dyDescent="0.15"/>
  <cols>
    <col min="1" max="1" width="14.83203125" style="26" bestFit="1" customWidth="1"/>
    <col min="2" max="6" width="15.6640625" style="26" customWidth="1"/>
    <col min="7" max="16384" width="4.1640625" style="26"/>
  </cols>
  <sheetData>
    <row r="1" spans="1:6" s="37" customFormat="1" ht="50" customHeight="1" x14ac:dyDescent="0.15">
      <c r="A1" s="460" t="s">
        <v>321</v>
      </c>
      <c r="B1" s="461"/>
      <c r="C1" s="450" t="s">
        <v>380</v>
      </c>
      <c r="D1" s="450"/>
      <c r="E1" s="450"/>
      <c r="F1" s="450"/>
    </row>
    <row r="2" spans="1:6" ht="21.75" customHeight="1" x14ac:dyDescent="0.15"/>
    <row r="3" spans="1:6" s="27" customFormat="1" ht="20" customHeight="1" x14ac:dyDescent="0.15">
      <c r="A3" s="7" t="s">
        <v>70</v>
      </c>
      <c r="B3" s="7"/>
      <c r="C3" s="8"/>
      <c r="D3" s="8"/>
      <c r="E3" s="8"/>
      <c r="F3" s="8"/>
    </row>
    <row r="4" spans="1:6" ht="20" customHeight="1" x14ac:dyDescent="0.15">
      <c r="A4" s="6"/>
      <c r="B4" s="6"/>
      <c r="C4" s="6"/>
      <c r="D4" s="6"/>
      <c r="E4" s="6"/>
      <c r="F4" s="6"/>
    </row>
    <row r="5" spans="1:6" ht="20" customHeight="1" x14ac:dyDescent="0.15">
      <c r="A5" s="5" t="s">
        <v>196</v>
      </c>
      <c r="B5" s="4" t="s">
        <v>10</v>
      </c>
      <c r="C5" s="4" t="s">
        <v>2</v>
      </c>
      <c r="D5" s="4" t="s">
        <v>195</v>
      </c>
      <c r="E5" s="4" t="s">
        <v>1</v>
      </c>
      <c r="F5" s="4" t="s">
        <v>0</v>
      </c>
    </row>
    <row r="6" spans="1:6" ht="20" customHeight="1" x14ac:dyDescent="0.15">
      <c r="A6" s="14" t="s">
        <v>104</v>
      </c>
      <c r="B6" s="73">
        <v>26118</v>
      </c>
      <c r="C6" s="73">
        <v>2058506</v>
      </c>
      <c r="D6" s="73">
        <v>196656</v>
      </c>
      <c r="E6" s="72">
        <v>17577392.599999998</v>
      </c>
      <c r="F6" s="72">
        <v>23151349.569999997</v>
      </c>
    </row>
    <row r="7" spans="1:6" ht="20" customHeight="1" x14ac:dyDescent="0.15">
      <c r="A7" s="14" t="s">
        <v>105</v>
      </c>
      <c r="B7" s="73">
        <v>10111</v>
      </c>
      <c r="C7" s="73">
        <v>550491</v>
      </c>
      <c r="D7" s="73">
        <v>113447</v>
      </c>
      <c r="E7" s="72">
        <v>4894827.96</v>
      </c>
      <c r="F7" s="72">
        <v>37862240.449999996</v>
      </c>
    </row>
    <row r="8" spans="1:6" ht="20" customHeight="1" x14ac:dyDescent="0.15">
      <c r="A8" s="14" t="s">
        <v>106</v>
      </c>
      <c r="B8" s="73">
        <v>14934</v>
      </c>
      <c r="C8" s="73">
        <v>635283</v>
      </c>
      <c r="D8" s="73">
        <v>162806</v>
      </c>
      <c r="E8" s="72">
        <v>4494900.75</v>
      </c>
      <c r="F8" s="72">
        <v>7949785.0800000001</v>
      </c>
    </row>
    <row r="9" spans="1:6" ht="20" customHeight="1" x14ac:dyDescent="0.15">
      <c r="A9" s="14" t="s">
        <v>107</v>
      </c>
      <c r="B9" s="73">
        <v>13265</v>
      </c>
      <c r="C9" s="73">
        <v>729081</v>
      </c>
      <c r="D9" s="73">
        <v>129732</v>
      </c>
      <c r="E9" s="72">
        <v>6216226.6100000003</v>
      </c>
      <c r="F9" s="72">
        <v>10855300.579999996</v>
      </c>
    </row>
    <row r="10" spans="1:6" ht="20" customHeight="1" x14ac:dyDescent="0.15">
      <c r="A10" s="14" t="s">
        <v>108</v>
      </c>
      <c r="B10" s="73">
        <v>10124</v>
      </c>
      <c r="C10" s="73">
        <v>581794</v>
      </c>
      <c r="D10" s="73">
        <v>82257</v>
      </c>
      <c r="E10" s="72">
        <v>5010060.07</v>
      </c>
      <c r="F10" s="72">
        <v>15529061.380000005</v>
      </c>
    </row>
    <row r="11" spans="1:6" ht="20" customHeight="1" x14ac:dyDescent="0.15">
      <c r="A11" s="14" t="s">
        <v>109</v>
      </c>
      <c r="B11" s="73">
        <v>5827</v>
      </c>
      <c r="C11" s="73">
        <v>248231</v>
      </c>
      <c r="D11" s="73">
        <v>28094</v>
      </c>
      <c r="E11" s="72">
        <v>1827885.09</v>
      </c>
      <c r="F11" s="72">
        <v>2906680.54</v>
      </c>
    </row>
    <row r="12" spans="1:6" ht="20" customHeight="1" x14ac:dyDescent="0.15">
      <c r="A12" s="14" t="s">
        <v>110</v>
      </c>
      <c r="B12" s="73">
        <v>11847</v>
      </c>
      <c r="C12" s="73">
        <v>1177258</v>
      </c>
      <c r="D12" s="73">
        <v>315879</v>
      </c>
      <c r="E12" s="72">
        <v>14628327.839999998</v>
      </c>
      <c r="F12" s="72">
        <v>26418135.569999993</v>
      </c>
    </row>
    <row r="13" spans="1:6" ht="20" customHeight="1" x14ac:dyDescent="0.15">
      <c r="A13" s="14" t="s">
        <v>111</v>
      </c>
      <c r="B13" s="73">
        <v>12431</v>
      </c>
      <c r="C13" s="73">
        <v>594944</v>
      </c>
      <c r="D13" s="73">
        <v>118766</v>
      </c>
      <c r="E13" s="72">
        <v>4198328.5600000005</v>
      </c>
      <c r="F13" s="72">
        <v>7494249.1699999962</v>
      </c>
    </row>
    <row r="14" spans="1:6" ht="20" customHeight="1" x14ac:dyDescent="0.15">
      <c r="A14" s="14" t="s">
        <v>112</v>
      </c>
      <c r="B14" s="73">
        <v>14716</v>
      </c>
      <c r="C14" s="73">
        <v>1552554</v>
      </c>
      <c r="D14" s="73">
        <v>281839</v>
      </c>
      <c r="E14" s="72">
        <v>19272802.120000001</v>
      </c>
      <c r="F14" s="72">
        <v>31805088.369999986</v>
      </c>
    </row>
    <row r="15" spans="1:6" ht="20" customHeight="1" x14ac:dyDescent="0.15">
      <c r="A15" s="5" t="s">
        <v>12</v>
      </c>
      <c r="B15" s="74">
        <f>SUM(B6:B14)</f>
        <v>119373</v>
      </c>
      <c r="C15" s="74">
        <f>SUM(C6:C14)</f>
        <v>8128142</v>
      </c>
      <c r="D15" s="74">
        <f>SUM(D6:D14)</f>
        <v>1429476</v>
      </c>
      <c r="E15" s="15">
        <f>SUM(E6:E14)</f>
        <v>78120751.599999994</v>
      </c>
      <c r="F15" s="15">
        <f>SUM(F6:F14)</f>
        <v>163971890.70999998</v>
      </c>
    </row>
    <row r="16" spans="1:6" ht="20" customHeight="1" x14ac:dyDescent="0.15">
      <c r="A16" s="6"/>
      <c r="B16" s="6"/>
      <c r="C16" s="6"/>
      <c r="D16" s="6"/>
      <c r="E16" s="6"/>
      <c r="F16" s="6"/>
    </row>
    <row r="17" spans="1:6" ht="20" customHeight="1" x14ac:dyDescent="0.15">
      <c r="A17" s="77" t="s">
        <v>197</v>
      </c>
      <c r="B17" s="76"/>
      <c r="C17" s="8"/>
      <c r="D17" s="8"/>
      <c r="E17" s="8"/>
      <c r="F17" s="8"/>
    </row>
    <row r="18" spans="1:6" ht="20" customHeight="1" x14ac:dyDescent="0.15">
      <c r="A18" s="6"/>
      <c r="B18" s="6"/>
      <c r="C18" s="6"/>
      <c r="D18" s="6"/>
      <c r="E18" s="6"/>
      <c r="F18" s="6"/>
    </row>
    <row r="19" spans="1:6" ht="20" customHeight="1" x14ac:dyDescent="0.15">
      <c r="A19" s="5" t="s">
        <v>196</v>
      </c>
      <c r="B19" s="4" t="s">
        <v>10</v>
      </c>
      <c r="C19" s="4" t="s">
        <v>2</v>
      </c>
      <c r="D19" s="4" t="s">
        <v>195</v>
      </c>
      <c r="E19" s="4" t="s">
        <v>1</v>
      </c>
      <c r="F19" s="4" t="s">
        <v>0</v>
      </c>
    </row>
    <row r="20" spans="1:6" ht="20" customHeight="1" x14ac:dyDescent="0.15">
      <c r="A20" s="14" t="s">
        <v>186</v>
      </c>
      <c r="B20" s="73">
        <v>6313</v>
      </c>
      <c r="C20" s="73">
        <v>159592</v>
      </c>
      <c r="D20" s="73">
        <v>28401</v>
      </c>
      <c r="E20" s="72">
        <v>1041722.9900000002</v>
      </c>
      <c r="F20" s="72">
        <v>1935632.7599999998</v>
      </c>
    </row>
    <row r="21" spans="1:6" ht="20" customHeight="1" x14ac:dyDescent="0.15">
      <c r="A21" s="14" t="s">
        <v>113</v>
      </c>
      <c r="B21" s="73">
        <v>5949</v>
      </c>
      <c r="C21" s="73">
        <v>295495</v>
      </c>
      <c r="D21" s="73">
        <v>31392</v>
      </c>
      <c r="E21" s="72">
        <v>1940062.27</v>
      </c>
      <c r="F21" s="72">
        <v>5726116.459999999</v>
      </c>
    </row>
    <row r="22" spans="1:6" ht="20" customHeight="1" x14ac:dyDescent="0.15">
      <c r="A22" s="14" t="s">
        <v>114</v>
      </c>
      <c r="B22" s="73">
        <v>9956</v>
      </c>
      <c r="C22" s="73">
        <v>373290</v>
      </c>
      <c r="D22" s="73">
        <v>129673</v>
      </c>
      <c r="E22" s="72">
        <v>3093883.0499999993</v>
      </c>
      <c r="F22" s="72">
        <v>3870598.9299999992</v>
      </c>
    </row>
    <row r="23" spans="1:6" ht="20" customHeight="1" x14ac:dyDescent="0.15">
      <c r="A23" s="14" t="s">
        <v>115</v>
      </c>
      <c r="B23" s="73">
        <v>14838</v>
      </c>
      <c r="C23" s="73">
        <v>712948</v>
      </c>
      <c r="D23" s="73">
        <v>154235</v>
      </c>
      <c r="E23" s="72">
        <v>6047552.1499999994</v>
      </c>
      <c r="F23" s="72">
        <v>10502676.529999999</v>
      </c>
    </row>
    <row r="24" spans="1:6" ht="20" customHeight="1" x14ac:dyDescent="0.15">
      <c r="A24" s="5" t="s">
        <v>12</v>
      </c>
      <c r="B24" s="74">
        <f>SUM(B20:B23)</f>
        <v>37056</v>
      </c>
      <c r="C24" s="74">
        <f>SUM(C20:C23)</f>
        <v>1541325</v>
      </c>
      <c r="D24" s="74">
        <f>SUM(D20:D23)</f>
        <v>343701</v>
      </c>
      <c r="E24" s="15">
        <f>SUM(E20:E23)</f>
        <v>12123220.459999999</v>
      </c>
      <c r="F24" s="15">
        <f>SUM(F20:F23)</f>
        <v>22035024.68</v>
      </c>
    </row>
    <row r="25" spans="1:6" ht="20" customHeight="1" x14ac:dyDescent="0.15">
      <c r="A25" s="6"/>
      <c r="B25" s="6"/>
      <c r="C25" s="6"/>
      <c r="D25" s="6"/>
      <c r="E25" s="6"/>
      <c r="F25" s="6"/>
    </row>
    <row r="26" spans="1:6" ht="20" customHeight="1" x14ac:dyDescent="0.15">
      <c r="A26" s="77" t="s">
        <v>241</v>
      </c>
      <c r="B26" s="76"/>
      <c r="C26" s="8"/>
      <c r="D26" s="8"/>
      <c r="E26" s="8"/>
      <c r="F26" s="8"/>
    </row>
    <row r="27" spans="1:6" ht="20" customHeight="1" x14ac:dyDescent="0.15">
      <c r="A27" s="6"/>
      <c r="B27" s="6"/>
      <c r="C27" s="6"/>
      <c r="D27" s="6"/>
      <c r="E27" s="6"/>
      <c r="F27" s="6"/>
    </row>
    <row r="28" spans="1:6" ht="20" customHeight="1" x14ac:dyDescent="0.15">
      <c r="A28" s="5" t="s">
        <v>196</v>
      </c>
      <c r="B28" s="4" t="s">
        <v>10</v>
      </c>
      <c r="C28" s="4" t="s">
        <v>2</v>
      </c>
      <c r="D28" s="4" t="s">
        <v>195</v>
      </c>
      <c r="E28" s="4" t="s">
        <v>1</v>
      </c>
      <c r="F28" s="4" t="s">
        <v>0</v>
      </c>
    </row>
    <row r="29" spans="1:6" ht="20" customHeight="1" x14ac:dyDescent="0.15">
      <c r="A29" s="14" t="s">
        <v>174</v>
      </c>
      <c r="B29" s="73">
        <v>11859</v>
      </c>
      <c r="C29" s="73">
        <v>553329</v>
      </c>
      <c r="D29" s="73">
        <v>591752</v>
      </c>
      <c r="E29" s="72">
        <v>5845507.9199999999</v>
      </c>
      <c r="F29" s="72">
        <v>14456104.440000003</v>
      </c>
    </row>
    <row r="30" spans="1:6" ht="20" customHeight="1" x14ac:dyDescent="0.15">
      <c r="A30" s="14" t="s">
        <v>175</v>
      </c>
      <c r="B30" s="73">
        <v>8964</v>
      </c>
      <c r="C30" s="73">
        <v>454779</v>
      </c>
      <c r="D30" s="73">
        <v>246780</v>
      </c>
      <c r="E30" s="72">
        <v>3407756.5300000007</v>
      </c>
      <c r="F30" s="72">
        <v>14726509.180000002</v>
      </c>
    </row>
    <row r="31" spans="1:6" ht="20" customHeight="1" x14ac:dyDescent="0.15">
      <c r="A31" s="5" t="s">
        <v>12</v>
      </c>
      <c r="B31" s="74">
        <f>SUM(B29:B30)</f>
        <v>20823</v>
      </c>
      <c r="C31" s="74">
        <f>SUM(C29:C30)</f>
        <v>1008108</v>
      </c>
      <c r="D31" s="74">
        <f>SUM(D29:D30)</f>
        <v>838532</v>
      </c>
      <c r="E31" s="15">
        <f>SUM(E29:E30)</f>
        <v>9253264.4500000011</v>
      </c>
      <c r="F31" s="15">
        <f>SUM(F29:F30)</f>
        <v>29182613.620000005</v>
      </c>
    </row>
    <row r="32" spans="1:6" ht="20" customHeight="1" x14ac:dyDescent="0.15">
      <c r="A32" s="6"/>
      <c r="B32" s="6"/>
      <c r="C32" s="6"/>
      <c r="D32" s="6"/>
      <c r="E32" s="6"/>
      <c r="F32" s="6"/>
    </row>
    <row r="33" spans="1:6" ht="20" customHeight="1" x14ac:dyDescent="0.15">
      <c r="A33" s="77" t="s">
        <v>73</v>
      </c>
      <c r="B33" s="76"/>
      <c r="C33" s="8"/>
      <c r="D33" s="8"/>
      <c r="E33" s="8"/>
      <c r="F33" s="8"/>
    </row>
    <row r="34" spans="1:6" ht="20" customHeight="1" x14ac:dyDescent="0.15">
      <c r="A34" s="6"/>
      <c r="B34" s="6"/>
      <c r="C34" s="6"/>
      <c r="D34" s="6"/>
      <c r="E34" s="6"/>
      <c r="F34" s="6"/>
    </row>
    <row r="35" spans="1:6" ht="20" customHeight="1" x14ac:dyDescent="0.15">
      <c r="A35" s="5" t="s">
        <v>196</v>
      </c>
      <c r="B35" s="4" t="s">
        <v>10</v>
      </c>
      <c r="C35" s="4" t="s">
        <v>2</v>
      </c>
      <c r="D35" s="4" t="s">
        <v>195</v>
      </c>
      <c r="E35" s="4" t="s">
        <v>1</v>
      </c>
      <c r="F35" s="4" t="s">
        <v>0</v>
      </c>
    </row>
    <row r="36" spans="1:6" ht="20" customHeight="1" x14ac:dyDescent="0.15">
      <c r="A36" s="14" t="s">
        <v>179</v>
      </c>
      <c r="B36" s="73">
        <v>3074</v>
      </c>
      <c r="C36" s="73">
        <v>100215</v>
      </c>
      <c r="D36" s="73">
        <v>61545</v>
      </c>
      <c r="E36" s="72">
        <v>891908.1</v>
      </c>
      <c r="F36" s="72">
        <v>2694319.1599999997</v>
      </c>
    </row>
    <row r="37" spans="1:6" ht="20" customHeight="1" x14ac:dyDescent="0.15">
      <c r="A37" s="14" t="s">
        <v>180</v>
      </c>
      <c r="B37" s="73">
        <v>16198</v>
      </c>
      <c r="C37" s="73">
        <v>877036</v>
      </c>
      <c r="D37" s="73">
        <v>137871</v>
      </c>
      <c r="E37" s="72">
        <v>6851045.4099999983</v>
      </c>
      <c r="F37" s="72">
        <v>8997343.4799999967</v>
      </c>
    </row>
    <row r="38" spans="1:6" ht="20" customHeight="1" x14ac:dyDescent="0.15">
      <c r="A38" s="14" t="s">
        <v>181</v>
      </c>
      <c r="B38" s="73">
        <v>4307</v>
      </c>
      <c r="C38" s="73">
        <v>182595</v>
      </c>
      <c r="D38" s="73">
        <v>18900</v>
      </c>
      <c r="E38" s="72">
        <v>1287898.1299999999</v>
      </c>
      <c r="F38" s="72">
        <v>1871224.39</v>
      </c>
    </row>
    <row r="39" spans="1:6" ht="20" customHeight="1" x14ac:dyDescent="0.15">
      <c r="A39" s="14" t="s">
        <v>182</v>
      </c>
      <c r="B39" s="73">
        <v>19983</v>
      </c>
      <c r="C39" s="73">
        <v>738985</v>
      </c>
      <c r="D39" s="73">
        <v>219280</v>
      </c>
      <c r="E39" s="72">
        <v>4957009.4400000004</v>
      </c>
      <c r="F39" s="72">
        <v>9591915.629999999</v>
      </c>
    </row>
    <row r="40" spans="1:6" ht="20" customHeight="1" x14ac:dyDescent="0.15">
      <c r="A40" s="14" t="s">
        <v>183</v>
      </c>
      <c r="B40" s="73">
        <v>24333</v>
      </c>
      <c r="C40" s="73">
        <v>1125027</v>
      </c>
      <c r="D40" s="73">
        <v>381401</v>
      </c>
      <c r="E40" s="72">
        <v>11599011.58</v>
      </c>
      <c r="F40" s="72">
        <v>20925784.119999997</v>
      </c>
    </row>
    <row r="41" spans="1:6" ht="20" customHeight="1" x14ac:dyDescent="0.15">
      <c r="A41" s="14" t="s">
        <v>184</v>
      </c>
      <c r="B41" s="73">
        <v>17934</v>
      </c>
      <c r="C41" s="73">
        <v>2593896</v>
      </c>
      <c r="D41" s="73">
        <v>207313</v>
      </c>
      <c r="E41" s="72">
        <v>42558728.24000001</v>
      </c>
      <c r="F41" s="72">
        <v>91440990.169999987</v>
      </c>
    </row>
    <row r="42" spans="1:6" ht="20" customHeight="1" x14ac:dyDescent="0.15">
      <c r="A42" s="14" t="s">
        <v>185</v>
      </c>
      <c r="B42" s="73">
        <v>18456</v>
      </c>
      <c r="C42" s="73">
        <v>887841</v>
      </c>
      <c r="D42" s="73">
        <v>133846</v>
      </c>
      <c r="E42" s="72">
        <v>6952781.0100000007</v>
      </c>
      <c r="F42" s="72">
        <v>10683704.520000003</v>
      </c>
    </row>
    <row r="43" spans="1:6" ht="20" customHeight="1" x14ac:dyDescent="0.15">
      <c r="A43" s="5" t="s">
        <v>12</v>
      </c>
      <c r="B43" s="74">
        <f>SUM(B36:B42)</f>
        <v>104285</v>
      </c>
      <c r="C43" s="74">
        <f>SUM(C36:C42)</f>
        <v>6505595</v>
      </c>
      <c r="D43" s="74">
        <f>SUM(D36:D42)</f>
        <v>1160156</v>
      </c>
      <c r="E43" s="15">
        <f>SUM(E36:E42)</f>
        <v>75098381.910000011</v>
      </c>
      <c r="F43" s="15">
        <f>SUM(F36:F42)</f>
        <v>146205281.47</v>
      </c>
    </row>
    <row r="44" spans="1:6" ht="20" customHeight="1" x14ac:dyDescent="0.15">
      <c r="A44" s="6"/>
      <c r="B44" s="6"/>
      <c r="C44" s="6"/>
      <c r="D44" s="6"/>
      <c r="E44" s="6"/>
      <c r="F44" s="6"/>
    </row>
    <row r="45" spans="1:6" ht="20" customHeight="1" x14ac:dyDescent="0.15">
      <c r="A45" s="11" t="s">
        <v>51</v>
      </c>
      <c r="B45" s="74">
        <f>B15+B24+B31+B43</f>
        <v>281537</v>
      </c>
      <c r="C45" s="74">
        <f>C15+C24+C31+C43</f>
        <v>17183170</v>
      </c>
      <c r="D45" s="74">
        <f>D15+D24+D31+D43</f>
        <v>3771865</v>
      </c>
      <c r="E45" s="15">
        <f>E15+E24+E31+E43</f>
        <v>174595618.42000002</v>
      </c>
      <c r="F45" s="15">
        <f>F15+F24+F31+F43</f>
        <v>361394810.48000002</v>
      </c>
    </row>
  </sheetData>
  <mergeCells count="2">
    <mergeCell ref="C1:F1"/>
    <mergeCell ref="A1:B1"/>
  </mergeCells>
  <phoneticPr fontId="6" type="noConversion"/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1">
    <tabColor theme="6" tint="0.59999389629810485"/>
    <pageSetUpPr fitToPage="1"/>
  </sheetPr>
  <dimension ref="A1:F45"/>
  <sheetViews>
    <sheetView workbookViewId="0">
      <selection activeCell="B2" sqref="B1:F65536"/>
    </sheetView>
  </sheetViews>
  <sheetFormatPr baseColWidth="10" defaultColWidth="4.1640625" defaultRowHeight="13.5" customHeight="1" x14ac:dyDescent="0.15"/>
  <cols>
    <col min="1" max="1" width="14.5" style="26" bestFit="1" customWidth="1"/>
    <col min="2" max="6" width="15.6640625" style="26" customWidth="1"/>
    <col min="7" max="16384" width="4.1640625" style="26"/>
  </cols>
  <sheetData>
    <row r="1" spans="1:6" s="37" customFormat="1" ht="50" customHeight="1" x14ac:dyDescent="0.15">
      <c r="A1" s="460" t="s">
        <v>323</v>
      </c>
      <c r="B1" s="461"/>
      <c r="C1" s="450" t="s">
        <v>380</v>
      </c>
      <c r="D1" s="450"/>
      <c r="E1" s="450"/>
      <c r="F1" s="450"/>
    </row>
    <row r="2" spans="1:6" ht="21.75" customHeight="1" x14ac:dyDescent="0.15"/>
    <row r="3" spans="1:6" s="27" customFormat="1" ht="20" customHeight="1" x14ac:dyDescent="0.15">
      <c r="A3" s="7" t="s">
        <v>75</v>
      </c>
      <c r="B3" s="7"/>
      <c r="C3" s="8"/>
      <c r="D3" s="8"/>
      <c r="E3" s="8"/>
      <c r="F3" s="8"/>
    </row>
    <row r="4" spans="1:6" ht="20" customHeight="1" x14ac:dyDescent="0.15">
      <c r="A4" s="6"/>
      <c r="B4" s="6"/>
      <c r="C4" s="6"/>
      <c r="D4" s="6"/>
      <c r="E4" s="6"/>
      <c r="F4" s="6"/>
    </row>
    <row r="5" spans="1:6" ht="20" customHeight="1" x14ac:dyDescent="0.15">
      <c r="A5" s="4" t="s">
        <v>196</v>
      </c>
      <c r="B5" s="4" t="s">
        <v>10</v>
      </c>
      <c r="C5" s="4" t="s">
        <v>2</v>
      </c>
      <c r="D5" s="4" t="s">
        <v>195</v>
      </c>
      <c r="E5" s="4" t="s">
        <v>1</v>
      </c>
      <c r="F5" s="4" t="s">
        <v>0</v>
      </c>
    </row>
    <row r="6" spans="1:6" ht="20" customHeight="1" x14ac:dyDescent="0.15">
      <c r="A6" s="9" t="s">
        <v>116</v>
      </c>
      <c r="B6" s="73">
        <v>6885</v>
      </c>
      <c r="C6" s="73">
        <v>240733</v>
      </c>
      <c r="D6" s="73">
        <v>30279</v>
      </c>
      <c r="E6" s="72">
        <v>1513986.0300000003</v>
      </c>
      <c r="F6" s="72">
        <v>2512848.64</v>
      </c>
    </row>
    <row r="7" spans="1:6" ht="20" customHeight="1" x14ac:dyDescent="0.15">
      <c r="A7" s="9" t="s">
        <v>117</v>
      </c>
      <c r="B7" s="73">
        <v>13538</v>
      </c>
      <c r="C7" s="73">
        <v>316138</v>
      </c>
      <c r="D7" s="73">
        <v>88127</v>
      </c>
      <c r="E7" s="72">
        <v>2217354.1700000004</v>
      </c>
      <c r="F7" s="72">
        <v>4697962.49</v>
      </c>
    </row>
    <row r="8" spans="1:6" ht="20" customHeight="1" x14ac:dyDescent="0.15">
      <c r="A8" s="9" t="s">
        <v>118</v>
      </c>
      <c r="B8" s="73">
        <v>2051</v>
      </c>
      <c r="C8" s="73">
        <v>55083</v>
      </c>
      <c r="D8" s="73">
        <v>15588</v>
      </c>
      <c r="E8" s="72">
        <v>405483</v>
      </c>
      <c r="F8" s="72">
        <v>523792.75000000006</v>
      </c>
    </row>
    <row r="9" spans="1:6" ht="20" customHeight="1" x14ac:dyDescent="0.15">
      <c r="A9" s="9" t="s">
        <v>119</v>
      </c>
      <c r="B9" s="73">
        <v>133011</v>
      </c>
      <c r="C9" s="73">
        <v>6882500</v>
      </c>
      <c r="D9" s="73">
        <v>552547</v>
      </c>
      <c r="E9" s="72">
        <v>78055691.370000005</v>
      </c>
      <c r="F9" s="72">
        <v>96208468.679999992</v>
      </c>
    </row>
    <row r="10" spans="1:6" ht="20" customHeight="1" x14ac:dyDescent="0.15">
      <c r="A10" s="9" t="s">
        <v>120</v>
      </c>
      <c r="B10" s="73">
        <v>5699</v>
      </c>
      <c r="C10" s="73">
        <v>194198</v>
      </c>
      <c r="D10" s="73">
        <v>42329</v>
      </c>
      <c r="E10" s="72">
        <v>1506975.9100000004</v>
      </c>
      <c r="F10" s="72">
        <v>2940549.64</v>
      </c>
    </row>
    <row r="11" spans="1:6" ht="20" customHeight="1" x14ac:dyDescent="0.15">
      <c r="A11" s="4" t="s">
        <v>12</v>
      </c>
      <c r="B11" s="74">
        <f>SUM(B6:B10)</f>
        <v>161184</v>
      </c>
      <c r="C11" s="74">
        <f>SUM(C6:C10)</f>
        <v>7688652</v>
      </c>
      <c r="D11" s="74">
        <f>SUM(D6:D10)</f>
        <v>728870</v>
      </c>
      <c r="E11" s="15">
        <f>SUM(E6:E10)</f>
        <v>83699490.480000004</v>
      </c>
      <c r="F11" s="15">
        <f>SUM(F6:F10)</f>
        <v>106883622.19999999</v>
      </c>
    </row>
    <row r="12" spans="1:6" ht="20" customHeight="1" x14ac:dyDescent="0.15">
      <c r="A12" s="6"/>
      <c r="B12" s="6"/>
      <c r="C12" s="6"/>
      <c r="D12" s="6"/>
      <c r="E12" s="6"/>
      <c r="F12" s="6"/>
    </row>
    <row r="13" spans="1:6" ht="20" customHeight="1" x14ac:dyDescent="0.15">
      <c r="A13" s="77" t="s">
        <v>76</v>
      </c>
      <c r="B13" s="7"/>
      <c r="C13" s="8"/>
      <c r="D13" s="8"/>
      <c r="E13" s="8"/>
      <c r="F13" s="8"/>
    </row>
    <row r="14" spans="1:6" ht="20" customHeight="1" x14ac:dyDescent="0.15">
      <c r="A14" s="6"/>
      <c r="B14" s="6"/>
      <c r="C14" s="6"/>
      <c r="D14" s="6"/>
      <c r="E14" s="6"/>
      <c r="F14" s="6"/>
    </row>
    <row r="15" spans="1:6" ht="20" customHeight="1" x14ac:dyDescent="0.15">
      <c r="A15" s="4" t="s">
        <v>196</v>
      </c>
      <c r="B15" s="4" t="s">
        <v>10</v>
      </c>
      <c r="C15" s="4" t="s">
        <v>2</v>
      </c>
      <c r="D15" s="4" t="s">
        <v>195</v>
      </c>
      <c r="E15" s="4" t="s">
        <v>1</v>
      </c>
      <c r="F15" s="4" t="s">
        <v>0</v>
      </c>
    </row>
    <row r="16" spans="1:6" ht="20" customHeight="1" x14ac:dyDescent="0.15">
      <c r="A16" s="9" t="s">
        <v>134</v>
      </c>
      <c r="B16" s="73">
        <v>12152</v>
      </c>
      <c r="C16" s="73">
        <v>507077</v>
      </c>
      <c r="D16" s="73">
        <v>175724</v>
      </c>
      <c r="E16" s="72">
        <v>3896587.0500000003</v>
      </c>
      <c r="F16" s="72">
        <v>8687175.0799999982</v>
      </c>
    </row>
    <row r="17" spans="1:6" ht="20" customHeight="1" x14ac:dyDescent="0.15">
      <c r="A17" s="9" t="s">
        <v>135</v>
      </c>
      <c r="B17" s="73">
        <v>7912</v>
      </c>
      <c r="C17" s="73">
        <v>237072</v>
      </c>
      <c r="D17" s="73">
        <v>99625</v>
      </c>
      <c r="E17" s="72">
        <v>1733143.81</v>
      </c>
      <c r="F17" s="72">
        <v>6567544.0399999991</v>
      </c>
    </row>
    <row r="18" spans="1:6" ht="20" customHeight="1" x14ac:dyDescent="0.15">
      <c r="A18" s="9" t="s">
        <v>242</v>
      </c>
      <c r="B18" s="73">
        <v>5403</v>
      </c>
      <c r="C18" s="73">
        <v>197802</v>
      </c>
      <c r="D18" s="73">
        <v>45411</v>
      </c>
      <c r="E18" s="72">
        <v>1490507.03</v>
      </c>
      <c r="F18" s="72">
        <v>2570536.2999999993</v>
      </c>
    </row>
    <row r="19" spans="1:6" ht="20" customHeight="1" x14ac:dyDescent="0.15">
      <c r="A19" s="9" t="s">
        <v>136</v>
      </c>
      <c r="B19" s="73">
        <v>8964</v>
      </c>
      <c r="C19" s="73">
        <v>402260</v>
      </c>
      <c r="D19" s="73">
        <v>154857</v>
      </c>
      <c r="E19" s="72">
        <v>3744749.25</v>
      </c>
      <c r="F19" s="72">
        <v>8079164.9900000012</v>
      </c>
    </row>
    <row r="20" spans="1:6" ht="20" customHeight="1" x14ac:dyDescent="0.15">
      <c r="A20" s="9" t="s">
        <v>137</v>
      </c>
      <c r="B20" s="73">
        <v>7901</v>
      </c>
      <c r="C20" s="73">
        <v>437921</v>
      </c>
      <c r="D20" s="73">
        <v>114016</v>
      </c>
      <c r="E20" s="72">
        <v>3292411.05</v>
      </c>
      <c r="F20" s="72">
        <v>5479523.6400000006</v>
      </c>
    </row>
    <row r="21" spans="1:6" ht="20" customHeight="1" x14ac:dyDescent="0.15">
      <c r="A21" s="4" t="s">
        <v>12</v>
      </c>
      <c r="B21" s="74">
        <f>SUM(B16:B20)</f>
        <v>42332</v>
      </c>
      <c r="C21" s="74">
        <f>SUM(C16:C20)</f>
        <v>1782132</v>
      </c>
      <c r="D21" s="74">
        <f>SUM(D16:D20)</f>
        <v>589633</v>
      </c>
      <c r="E21" s="15">
        <f>SUM(E16:E20)</f>
        <v>14157398.190000001</v>
      </c>
      <c r="F21" s="15">
        <f>SUM(F16:F20)</f>
        <v>31383944.050000001</v>
      </c>
    </row>
    <row r="22" spans="1:6" ht="20" customHeight="1" x14ac:dyDescent="0.15">
      <c r="A22" s="6"/>
      <c r="B22" s="6"/>
      <c r="C22" s="6"/>
      <c r="D22" s="6"/>
      <c r="E22" s="6"/>
      <c r="F22" s="6"/>
    </row>
    <row r="23" spans="1:6" ht="20" customHeight="1" x14ac:dyDescent="0.15">
      <c r="A23" s="77" t="s">
        <v>77</v>
      </c>
      <c r="B23" s="7"/>
      <c r="C23" s="8"/>
      <c r="D23" s="8"/>
      <c r="E23" s="8"/>
      <c r="F23" s="8"/>
    </row>
    <row r="24" spans="1:6" ht="20" customHeight="1" x14ac:dyDescent="0.15">
      <c r="A24" s="6"/>
      <c r="B24" s="6"/>
      <c r="C24" s="6"/>
      <c r="D24" s="6"/>
      <c r="E24" s="6"/>
      <c r="F24" s="6"/>
    </row>
    <row r="25" spans="1:6" ht="20" customHeight="1" x14ac:dyDescent="0.15">
      <c r="A25" s="4" t="s">
        <v>196</v>
      </c>
      <c r="B25" s="4" t="s">
        <v>10</v>
      </c>
      <c r="C25" s="4" t="s">
        <v>2</v>
      </c>
      <c r="D25" s="4" t="s">
        <v>195</v>
      </c>
      <c r="E25" s="4" t="s">
        <v>1</v>
      </c>
      <c r="F25" s="4" t="s">
        <v>0</v>
      </c>
    </row>
    <row r="26" spans="1:6" ht="20" customHeight="1" x14ac:dyDescent="0.15">
      <c r="A26" s="9" t="s">
        <v>164</v>
      </c>
      <c r="B26" s="73">
        <v>8484</v>
      </c>
      <c r="C26" s="73">
        <v>349676</v>
      </c>
      <c r="D26" s="73">
        <v>53726</v>
      </c>
      <c r="E26" s="72">
        <v>2507902.8399999989</v>
      </c>
      <c r="F26" s="72">
        <v>4032385.78</v>
      </c>
    </row>
    <row r="27" spans="1:6" ht="20" customHeight="1" x14ac:dyDescent="0.15">
      <c r="A27" s="9" t="s">
        <v>165</v>
      </c>
      <c r="B27" s="73">
        <v>35068</v>
      </c>
      <c r="C27" s="73">
        <v>1796945</v>
      </c>
      <c r="D27" s="73">
        <v>295877</v>
      </c>
      <c r="E27" s="72">
        <v>17381200.120000005</v>
      </c>
      <c r="F27" s="72">
        <v>35496232.409999996</v>
      </c>
    </row>
    <row r="28" spans="1:6" ht="20" customHeight="1" x14ac:dyDescent="0.15">
      <c r="A28" s="9" t="s">
        <v>166</v>
      </c>
      <c r="B28" s="73">
        <v>8560</v>
      </c>
      <c r="C28" s="73">
        <v>293213</v>
      </c>
      <c r="D28" s="73">
        <v>69027</v>
      </c>
      <c r="E28" s="72">
        <v>2275105.58</v>
      </c>
      <c r="F28" s="72">
        <v>4344410.2299999995</v>
      </c>
    </row>
    <row r="29" spans="1:6" ht="20" customHeight="1" x14ac:dyDescent="0.15">
      <c r="A29" s="9" t="s">
        <v>167</v>
      </c>
      <c r="B29" s="73">
        <v>9590</v>
      </c>
      <c r="C29" s="73">
        <v>610221</v>
      </c>
      <c r="D29" s="73">
        <v>132941</v>
      </c>
      <c r="E29" s="72">
        <v>7377507.1700000009</v>
      </c>
      <c r="F29" s="72">
        <v>13013610.329999996</v>
      </c>
    </row>
    <row r="30" spans="1:6" ht="20" customHeight="1" x14ac:dyDescent="0.15">
      <c r="A30" s="9" t="s">
        <v>168</v>
      </c>
      <c r="B30" s="73">
        <v>7653</v>
      </c>
      <c r="C30" s="73">
        <v>658095</v>
      </c>
      <c r="D30" s="73">
        <v>275136</v>
      </c>
      <c r="E30" s="72">
        <v>5067742.2899999982</v>
      </c>
      <c r="F30" s="72">
        <v>11877394.940000001</v>
      </c>
    </row>
    <row r="31" spans="1:6" ht="20" customHeight="1" x14ac:dyDescent="0.15">
      <c r="A31" s="9" t="s">
        <v>169</v>
      </c>
      <c r="B31" s="73">
        <v>2976</v>
      </c>
      <c r="C31" s="73">
        <v>141522</v>
      </c>
      <c r="D31" s="73">
        <v>22623</v>
      </c>
      <c r="E31" s="72">
        <v>1035601.4000000001</v>
      </c>
      <c r="F31" s="72">
        <v>3216790.7899999996</v>
      </c>
    </row>
    <row r="32" spans="1:6" ht="20" customHeight="1" x14ac:dyDescent="0.15">
      <c r="A32" s="9" t="s">
        <v>170</v>
      </c>
      <c r="B32" s="73">
        <v>11424</v>
      </c>
      <c r="C32" s="73">
        <v>538470</v>
      </c>
      <c r="D32" s="73">
        <v>124218</v>
      </c>
      <c r="E32" s="72">
        <v>3721001.5500000003</v>
      </c>
      <c r="F32" s="72">
        <v>10314596.670000002</v>
      </c>
    </row>
    <row r="33" spans="1:6" ht="20" customHeight="1" x14ac:dyDescent="0.15">
      <c r="A33" s="9" t="s">
        <v>171</v>
      </c>
      <c r="B33" s="73">
        <v>5056</v>
      </c>
      <c r="C33" s="73">
        <v>186188</v>
      </c>
      <c r="D33" s="73">
        <v>33676</v>
      </c>
      <c r="E33" s="72">
        <v>1609528.8699999994</v>
      </c>
      <c r="F33" s="72">
        <v>3738754.33</v>
      </c>
    </row>
    <row r="34" spans="1:6" ht="20" customHeight="1" x14ac:dyDescent="0.15">
      <c r="A34" s="9" t="s">
        <v>172</v>
      </c>
      <c r="B34" s="73">
        <v>7425</v>
      </c>
      <c r="C34" s="73">
        <v>240297</v>
      </c>
      <c r="D34" s="73">
        <v>26928</v>
      </c>
      <c r="E34" s="72">
        <v>1703923.6500000004</v>
      </c>
      <c r="F34" s="72">
        <v>2200237.94</v>
      </c>
    </row>
    <row r="35" spans="1:6" ht="20" customHeight="1" x14ac:dyDescent="0.15">
      <c r="A35" s="9" t="s">
        <v>173</v>
      </c>
      <c r="B35" s="73">
        <v>8830</v>
      </c>
      <c r="C35" s="73">
        <v>306627</v>
      </c>
      <c r="D35" s="73">
        <v>32426</v>
      </c>
      <c r="E35" s="72">
        <v>1963144.7600000002</v>
      </c>
      <c r="F35" s="72">
        <v>3581813.439999999</v>
      </c>
    </row>
    <row r="36" spans="1:6" ht="20" customHeight="1" x14ac:dyDescent="0.15">
      <c r="A36" s="4" t="s">
        <v>12</v>
      </c>
      <c r="B36" s="74">
        <f>SUM(B26:B35)</f>
        <v>105066</v>
      </c>
      <c r="C36" s="74">
        <f>SUM(C26:C35)</f>
        <v>5121254</v>
      </c>
      <c r="D36" s="74">
        <f>SUM(D26:D35)</f>
        <v>1066578</v>
      </c>
      <c r="E36" s="15">
        <f>SUM(E26:E35)</f>
        <v>44642658.229999997</v>
      </c>
      <c r="F36" s="15">
        <f>SUM(F26:F35)</f>
        <v>91816226.859999999</v>
      </c>
    </row>
    <row r="37" spans="1:6" ht="20" customHeight="1" x14ac:dyDescent="0.15">
      <c r="A37" s="6"/>
      <c r="B37" s="6"/>
      <c r="C37" s="6"/>
      <c r="D37" s="6"/>
      <c r="E37" s="6"/>
      <c r="F37" s="6"/>
    </row>
    <row r="38" spans="1:6" ht="20" customHeight="1" x14ac:dyDescent="0.15">
      <c r="A38" s="77" t="s">
        <v>78</v>
      </c>
      <c r="B38" s="7"/>
      <c r="C38" s="8"/>
      <c r="D38" s="8"/>
      <c r="E38" s="8"/>
      <c r="F38" s="8"/>
    </row>
    <row r="39" spans="1:6" ht="20" customHeight="1" x14ac:dyDescent="0.15">
      <c r="A39" s="6"/>
      <c r="B39" s="6"/>
      <c r="C39" s="6"/>
      <c r="D39" s="6"/>
      <c r="E39" s="6"/>
      <c r="F39" s="6"/>
    </row>
    <row r="40" spans="1:6" ht="20" customHeight="1" x14ac:dyDescent="0.15">
      <c r="A40" s="4" t="s">
        <v>196</v>
      </c>
      <c r="B40" s="4" t="s">
        <v>10</v>
      </c>
      <c r="C40" s="4" t="s">
        <v>2</v>
      </c>
      <c r="D40" s="4" t="s">
        <v>195</v>
      </c>
      <c r="E40" s="4" t="s">
        <v>1</v>
      </c>
      <c r="F40" s="4" t="s">
        <v>0</v>
      </c>
    </row>
    <row r="41" spans="1:6" ht="20" customHeight="1" x14ac:dyDescent="0.15">
      <c r="A41" s="9" t="s">
        <v>176</v>
      </c>
      <c r="B41" s="73">
        <v>19506</v>
      </c>
      <c r="C41" s="73">
        <v>807219</v>
      </c>
      <c r="D41" s="73">
        <v>99324</v>
      </c>
      <c r="E41" s="72">
        <v>5526834.46</v>
      </c>
      <c r="F41" s="72">
        <v>9954191.5800000038</v>
      </c>
    </row>
    <row r="42" spans="1:6" ht="20" customHeight="1" x14ac:dyDescent="0.15">
      <c r="A42" s="9" t="s">
        <v>177</v>
      </c>
      <c r="B42" s="73">
        <v>6270</v>
      </c>
      <c r="C42" s="73">
        <v>270820</v>
      </c>
      <c r="D42" s="73">
        <v>27749</v>
      </c>
      <c r="E42" s="72">
        <v>1145579.06</v>
      </c>
      <c r="F42" s="72">
        <v>1735177.3199999987</v>
      </c>
    </row>
    <row r="43" spans="1:6" ht="20" customHeight="1" x14ac:dyDescent="0.15">
      <c r="A43" s="4" t="s">
        <v>12</v>
      </c>
      <c r="B43" s="74">
        <f>SUM(B41:B42)</f>
        <v>25776</v>
      </c>
      <c r="C43" s="74">
        <f>SUM(C41:C42)</f>
        <v>1078039</v>
      </c>
      <c r="D43" s="74">
        <f>SUM(D41:D42)</f>
        <v>127073</v>
      </c>
      <c r="E43" s="15">
        <f>SUM(E41:E42)</f>
        <v>6672413.5199999996</v>
      </c>
      <c r="F43" s="15">
        <f>SUM(F41:F42)</f>
        <v>11689368.900000002</v>
      </c>
    </row>
    <row r="44" spans="1:6" ht="20" customHeight="1" x14ac:dyDescent="0.15">
      <c r="A44" s="6"/>
      <c r="B44" s="6"/>
      <c r="C44" s="6"/>
      <c r="D44" s="6"/>
      <c r="E44" s="6"/>
      <c r="F44" s="6"/>
    </row>
    <row r="45" spans="1:6" ht="20" customHeight="1" x14ac:dyDescent="0.15">
      <c r="A45" s="11" t="s">
        <v>51</v>
      </c>
      <c r="B45" s="74">
        <f>B11+B21+B36+B43</f>
        <v>334358</v>
      </c>
      <c r="C45" s="74">
        <f>C11+C21+C36+C43</f>
        <v>15670077</v>
      </c>
      <c r="D45" s="74">
        <f>D11+D21+D36+D43</f>
        <v>2512154</v>
      </c>
      <c r="E45" s="15">
        <f>E11+E21+E36+E43</f>
        <v>149171960.42000002</v>
      </c>
      <c r="F45" s="15">
        <f>F11+F21+F36+F43</f>
        <v>241773162.01000002</v>
      </c>
    </row>
  </sheetData>
  <mergeCells count="2">
    <mergeCell ref="C1:F1"/>
    <mergeCell ref="A1:B1"/>
  </mergeCells>
  <phoneticPr fontId="6" type="noConversion"/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2">
    <tabColor theme="6" tint="0.59999389629810485"/>
    <pageSetUpPr fitToPage="1"/>
  </sheetPr>
  <dimension ref="A1:F57"/>
  <sheetViews>
    <sheetView zoomScaleNormal="100" workbookViewId="0">
      <selection activeCell="B2" sqref="B1:F65536"/>
    </sheetView>
  </sheetViews>
  <sheetFormatPr baseColWidth="10" defaultColWidth="4.1640625" defaultRowHeight="13.5" customHeight="1" x14ac:dyDescent="0.15"/>
  <cols>
    <col min="1" max="1" width="14.5" style="26" bestFit="1" customWidth="1"/>
    <col min="2" max="6" width="15.6640625" style="26" customWidth="1"/>
    <col min="7" max="16384" width="4.1640625" style="26"/>
  </cols>
  <sheetData>
    <row r="1" spans="1:6" s="37" customFormat="1" ht="50" customHeight="1" x14ac:dyDescent="0.15">
      <c r="A1" s="460" t="s">
        <v>324</v>
      </c>
      <c r="B1" s="461"/>
      <c r="C1" s="450" t="s">
        <v>380</v>
      </c>
      <c r="D1" s="450"/>
      <c r="E1" s="450"/>
      <c r="F1" s="450"/>
    </row>
    <row r="2" spans="1:6" ht="21.75" customHeight="1" x14ac:dyDescent="0.15"/>
    <row r="3" spans="1:6" s="27" customFormat="1" ht="20" customHeight="1" x14ac:dyDescent="0.15">
      <c r="A3" s="7" t="s">
        <v>199</v>
      </c>
      <c r="B3" s="7"/>
      <c r="C3" s="8"/>
      <c r="D3" s="8"/>
      <c r="E3" s="8"/>
      <c r="F3" s="8"/>
    </row>
    <row r="4" spans="1:6" ht="20" customHeight="1" x14ac:dyDescent="0.15">
      <c r="A4" s="6"/>
      <c r="B4" s="6"/>
      <c r="C4" s="6"/>
      <c r="D4" s="6"/>
      <c r="E4" s="6"/>
      <c r="F4" s="6"/>
    </row>
    <row r="5" spans="1:6" ht="20" customHeight="1" x14ac:dyDescent="0.15">
      <c r="A5" s="4" t="s">
        <v>196</v>
      </c>
      <c r="B5" s="4" t="s">
        <v>10</v>
      </c>
      <c r="C5" s="4" t="s">
        <v>2</v>
      </c>
      <c r="D5" s="4" t="s">
        <v>195</v>
      </c>
      <c r="E5" s="4" t="s">
        <v>1</v>
      </c>
      <c r="F5" s="4" t="s">
        <v>0</v>
      </c>
    </row>
    <row r="6" spans="1:6" ht="20" customHeight="1" x14ac:dyDescent="0.15">
      <c r="A6" s="9" t="s">
        <v>89</v>
      </c>
      <c r="B6" s="73">
        <v>8608</v>
      </c>
      <c r="C6" s="73">
        <v>266462</v>
      </c>
      <c r="D6" s="73">
        <v>72053</v>
      </c>
      <c r="E6" s="72">
        <v>1850236.5299999996</v>
      </c>
      <c r="F6" s="72">
        <v>2662845.4700000002</v>
      </c>
    </row>
    <row r="7" spans="1:6" ht="20" customHeight="1" x14ac:dyDescent="0.15">
      <c r="A7" s="9" t="s">
        <v>198</v>
      </c>
      <c r="B7" s="73">
        <v>6572</v>
      </c>
      <c r="C7" s="73">
        <v>239445</v>
      </c>
      <c r="D7" s="73">
        <v>34484</v>
      </c>
      <c r="E7" s="72">
        <v>1613829.4200000004</v>
      </c>
      <c r="F7" s="72">
        <v>2135146.27</v>
      </c>
    </row>
    <row r="8" spans="1:6" ht="20" customHeight="1" x14ac:dyDescent="0.15">
      <c r="A8" s="9" t="s">
        <v>90</v>
      </c>
      <c r="B8" s="73">
        <v>12996</v>
      </c>
      <c r="C8" s="73">
        <v>409985</v>
      </c>
      <c r="D8" s="73">
        <v>42560</v>
      </c>
      <c r="E8" s="72">
        <v>2437012.94</v>
      </c>
      <c r="F8" s="72">
        <v>3208022.9799999977</v>
      </c>
    </row>
    <row r="9" spans="1:6" ht="20" customHeight="1" x14ac:dyDescent="0.15">
      <c r="A9" s="9" t="s">
        <v>91</v>
      </c>
      <c r="B9" s="73">
        <v>7307</v>
      </c>
      <c r="C9" s="73">
        <v>274993</v>
      </c>
      <c r="D9" s="73">
        <v>60184</v>
      </c>
      <c r="E9" s="72">
        <v>2290057.1799999997</v>
      </c>
      <c r="F9" s="72">
        <v>3992537.28</v>
      </c>
    </row>
    <row r="10" spans="1:6" ht="20" customHeight="1" x14ac:dyDescent="0.15">
      <c r="A10" s="4" t="s">
        <v>12</v>
      </c>
      <c r="B10" s="74">
        <f>SUM(B6:B9)</f>
        <v>35483</v>
      </c>
      <c r="C10" s="74">
        <f>SUM(C6:C9)</f>
        <v>1190885</v>
      </c>
      <c r="D10" s="74">
        <f>SUM(D6:D9)</f>
        <v>209281</v>
      </c>
      <c r="E10" s="15">
        <f>SUM(E6:E9)</f>
        <v>8191136.0700000003</v>
      </c>
      <c r="F10" s="15">
        <f>SUM(F6:F9)</f>
        <v>11998551.999999998</v>
      </c>
    </row>
    <row r="11" spans="1:6" ht="20" customHeight="1" x14ac:dyDescent="0.15">
      <c r="A11" s="6"/>
      <c r="B11" s="6"/>
      <c r="C11" s="6"/>
      <c r="D11" s="6"/>
      <c r="E11" s="6"/>
      <c r="F11" s="6"/>
    </row>
    <row r="12" spans="1:6" ht="20" customHeight="1" x14ac:dyDescent="0.15">
      <c r="A12" s="77" t="s">
        <v>81</v>
      </c>
      <c r="B12" s="7"/>
      <c r="C12" s="8"/>
      <c r="D12" s="8"/>
      <c r="E12" s="8"/>
      <c r="F12" s="8"/>
    </row>
    <row r="13" spans="1:6" ht="20" customHeight="1" x14ac:dyDescent="0.15">
      <c r="A13" s="6"/>
      <c r="B13" s="6"/>
      <c r="C13" s="6"/>
      <c r="D13" s="6"/>
      <c r="E13" s="6"/>
      <c r="F13" s="6"/>
    </row>
    <row r="14" spans="1:6" ht="20" customHeight="1" x14ac:dyDescent="0.15">
      <c r="A14" s="4" t="s">
        <v>196</v>
      </c>
      <c r="B14" s="4" t="s">
        <v>10</v>
      </c>
      <c r="C14" s="4" t="s">
        <v>2</v>
      </c>
      <c r="D14" s="4" t="s">
        <v>195</v>
      </c>
      <c r="E14" s="4" t="s">
        <v>1</v>
      </c>
      <c r="F14" s="4" t="s">
        <v>0</v>
      </c>
    </row>
    <row r="15" spans="1:6" ht="20" customHeight="1" x14ac:dyDescent="0.15">
      <c r="A15" s="9" t="s">
        <v>92</v>
      </c>
      <c r="B15" s="73">
        <v>4792</v>
      </c>
      <c r="C15" s="73">
        <v>154510</v>
      </c>
      <c r="D15" s="73">
        <v>30238</v>
      </c>
      <c r="E15" s="72">
        <v>1206192.9300000002</v>
      </c>
      <c r="F15" s="72">
        <v>2955529.6199999996</v>
      </c>
    </row>
    <row r="16" spans="1:6" ht="20" customHeight="1" x14ac:dyDescent="0.15">
      <c r="A16" s="9" t="s">
        <v>93</v>
      </c>
      <c r="B16" s="73">
        <v>3966</v>
      </c>
      <c r="C16" s="73">
        <v>161203</v>
      </c>
      <c r="D16" s="73">
        <v>22829</v>
      </c>
      <c r="E16" s="72">
        <v>1167479.9000000001</v>
      </c>
      <c r="F16" s="72">
        <v>2270250.8499999996</v>
      </c>
    </row>
    <row r="17" spans="1:6" ht="20" customHeight="1" x14ac:dyDescent="0.15">
      <c r="A17" s="4" t="s">
        <v>12</v>
      </c>
      <c r="B17" s="74">
        <f>SUM(B15:B16)</f>
        <v>8758</v>
      </c>
      <c r="C17" s="74">
        <f>SUM(C15:C16)</f>
        <v>315713</v>
      </c>
      <c r="D17" s="74">
        <f>SUM(D15:D16)</f>
        <v>53067</v>
      </c>
      <c r="E17" s="15">
        <f>SUM(E15:E16)</f>
        <v>2373672.83</v>
      </c>
      <c r="F17" s="15">
        <f>SUM(F15:F16)</f>
        <v>5225780.4699999988</v>
      </c>
    </row>
    <row r="18" spans="1:6" ht="20" customHeight="1" x14ac:dyDescent="0.15">
      <c r="A18" s="6"/>
      <c r="B18" s="6"/>
      <c r="C18" s="6"/>
      <c r="D18" s="6"/>
      <c r="E18" s="6"/>
      <c r="F18" s="6"/>
    </row>
    <row r="19" spans="1:6" ht="20" customHeight="1" x14ac:dyDescent="0.15">
      <c r="A19" s="77" t="s">
        <v>82</v>
      </c>
      <c r="B19" s="7"/>
      <c r="C19" s="8"/>
      <c r="D19" s="8"/>
      <c r="E19" s="8"/>
      <c r="F19" s="8"/>
    </row>
    <row r="20" spans="1:6" ht="20" customHeight="1" x14ac:dyDescent="0.15">
      <c r="A20" s="6"/>
      <c r="B20" s="6"/>
      <c r="C20" s="6"/>
      <c r="D20" s="6"/>
      <c r="E20" s="6"/>
      <c r="F20" s="6"/>
    </row>
    <row r="21" spans="1:6" ht="20" customHeight="1" x14ac:dyDescent="0.15">
      <c r="A21" s="4" t="s">
        <v>196</v>
      </c>
      <c r="B21" s="4" t="s">
        <v>10</v>
      </c>
      <c r="C21" s="4" t="s">
        <v>2</v>
      </c>
      <c r="D21" s="4" t="s">
        <v>195</v>
      </c>
      <c r="E21" s="4" t="s">
        <v>1</v>
      </c>
      <c r="F21" s="4" t="s">
        <v>0</v>
      </c>
    </row>
    <row r="22" spans="1:6" ht="20" customHeight="1" x14ac:dyDescent="0.15">
      <c r="A22" s="9" t="s">
        <v>94</v>
      </c>
      <c r="B22" s="73">
        <v>5095</v>
      </c>
      <c r="C22" s="73">
        <v>213562</v>
      </c>
      <c r="D22" s="73">
        <v>1032</v>
      </c>
      <c r="E22" s="72">
        <v>1416565.5699999998</v>
      </c>
      <c r="F22" s="72">
        <v>1672719.6299999997</v>
      </c>
    </row>
    <row r="23" spans="1:6" ht="20" customHeight="1" x14ac:dyDescent="0.15">
      <c r="A23" s="9" t="s">
        <v>95</v>
      </c>
      <c r="B23" s="73">
        <v>6721</v>
      </c>
      <c r="C23" s="73">
        <v>300376</v>
      </c>
      <c r="D23" s="73">
        <v>34537</v>
      </c>
      <c r="E23" s="72">
        <v>2455037.8400000003</v>
      </c>
      <c r="F23" s="72">
        <v>3300189.5999999996</v>
      </c>
    </row>
    <row r="24" spans="1:6" ht="20" customHeight="1" x14ac:dyDescent="0.15">
      <c r="A24" s="9" t="s">
        <v>96</v>
      </c>
      <c r="B24" s="73">
        <v>356</v>
      </c>
      <c r="C24" s="73">
        <v>45599</v>
      </c>
      <c r="D24" s="73">
        <v>0</v>
      </c>
      <c r="E24" s="72">
        <v>226185.09</v>
      </c>
      <c r="F24" s="72">
        <v>3410720.3</v>
      </c>
    </row>
    <row r="25" spans="1:6" ht="20" customHeight="1" x14ac:dyDescent="0.15">
      <c r="A25" s="9" t="s">
        <v>97</v>
      </c>
      <c r="B25" s="73">
        <v>4507</v>
      </c>
      <c r="C25" s="73">
        <v>192356</v>
      </c>
      <c r="D25" s="73">
        <v>28460</v>
      </c>
      <c r="E25" s="72">
        <v>1467599.8</v>
      </c>
      <c r="F25" s="72">
        <v>3195599.04</v>
      </c>
    </row>
    <row r="26" spans="1:6" ht="20" customHeight="1" x14ac:dyDescent="0.15">
      <c r="A26" s="9" t="s">
        <v>98</v>
      </c>
      <c r="B26" s="73">
        <v>634</v>
      </c>
      <c r="C26" s="73">
        <v>26158</v>
      </c>
      <c r="D26" s="73">
        <v>0</v>
      </c>
      <c r="E26" s="72">
        <v>137402</v>
      </c>
      <c r="F26" s="72">
        <v>151781.11000000002</v>
      </c>
    </row>
    <row r="27" spans="1:6" ht="20" customHeight="1" x14ac:dyDescent="0.15">
      <c r="A27" s="4" t="s">
        <v>12</v>
      </c>
      <c r="B27" s="74">
        <f>SUM(B22:B26)</f>
        <v>17313</v>
      </c>
      <c r="C27" s="74">
        <f>SUM(C22:C26)</f>
        <v>778051</v>
      </c>
      <c r="D27" s="74">
        <f>SUM(D22:D26)</f>
        <v>64029</v>
      </c>
      <c r="E27" s="15">
        <f>SUM(E22:E26)</f>
        <v>5702790.2999999998</v>
      </c>
      <c r="F27" s="15">
        <f>SUM(F22:F26)</f>
        <v>11731009.68</v>
      </c>
    </row>
    <row r="28" spans="1:6" ht="20" customHeight="1" x14ac:dyDescent="0.15">
      <c r="A28" s="6"/>
      <c r="B28" s="6"/>
      <c r="C28" s="6"/>
      <c r="D28" s="6"/>
      <c r="E28" s="6"/>
      <c r="F28" s="6"/>
    </row>
    <row r="29" spans="1:6" ht="20" customHeight="1" x14ac:dyDescent="0.15">
      <c r="A29" s="77" t="s">
        <v>83</v>
      </c>
      <c r="B29" s="7"/>
      <c r="C29" s="8"/>
      <c r="D29" s="8"/>
      <c r="E29" s="8"/>
      <c r="F29" s="8"/>
    </row>
    <row r="30" spans="1:6" ht="20" customHeight="1" x14ac:dyDescent="0.15">
      <c r="A30" s="6"/>
      <c r="B30" s="6"/>
      <c r="C30" s="6"/>
      <c r="D30" s="6"/>
      <c r="E30" s="6"/>
      <c r="F30" s="6"/>
    </row>
    <row r="31" spans="1:6" ht="20" customHeight="1" x14ac:dyDescent="0.15">
      <c r="A31" s="4" t="s">
        <v>196</v>
      </c>
      <c r="B31" s="4" t="s">
        <v>10</v>
      </c>
      <c r="C31" s="4" t="s">
        <v>2</v>
      </c>
      <c r="D31" s="4" t="s">
        <v>195</v>
      </c>
      <c r="E31" s="4" t="s">
        <v>1</v>
      </c>
      <c r="F31" s="4" t="s">
        <v>0</v>
      </c>
    </row>
    <row r="32" spans="1:6" ht="20" customHeight="1" x14ac:dyDescent="0.15">
      <c r="A32" s="9" t="s">
        <v>99</v>
      </c>
      <c r="B32" s="73">
        <v>6652</v>
      </c>
      <c r="C32" s="73">
        <v>163667</v>
      </c>
      <c r="D32" s="73">
        <v>12929</v>
      </c>
      <c r="E32" s="72">
        <v>1055673.5</v>
      </c>
      <c r="F32" s="72">
        <v>2709522.9899999993</v>
      </c>
    </row>
    <row r="33" spans="1:6" ht="20" customHeight="1" x14ac:dyDescent="0.15">
      <c r="A33" s="9" t="s">
        <v>100</v>
      </c>
      <c r="B33" s="73">
        <v>5567</v>
      </c>
      <c r="C33" s="73">
        <v>181128</v>
      </c>
      <c r="D33" s="73">
        <v>16988</v>
      </c>
      <c r="E33" s="72">
        <v>1302229</v>
      </c>
      <c r="F33" s="72">
        <v>7194557.2700000005</v>
      </c>
    </row>
    <row r="34" spans="1:6" ht="20" customHeight="1" x14ac:dyDescent="0.15">
      <c r="A34" s="9" t="s">
        <v>101</v>
      </c>
      <c r="B34" s="73">
        <v>14549</v>
      </c>
      <c r="C34" s="73">
        <v>492632</v>
      </c>
      <c r="D34" s="73">
        <v>78293</v>
      </c>
      <c r="E34" s="72">
        <v>3236448.5</v>
      </c>
      <c r="F34" s="72">
        <v>4960830.17</v>
      </c>
    </row>
    <row r="35" spans="1:6" ht="20" customHeight="1" x14ac:dyDescent="0.15">
      <c r="A35" s="9" t="s">
        <v>102</v>
      </c>
      <c r="B35" s="73">
        <v>44011</v>
      </c>
      <c r="C35" s="73">
        <v>2894461</v>
      </c>
      <c r="D35" s="73">
        <v>295092</v>
      </c>
      <c r="E35" s="72">
        <v>26073805.460000005</v>
      </c>
      <c r="F35" s="72">
        <v>32115127.909999996</v>
      </c>
    </row>
    <row r="36" spans="1:6" ht="20" customHeight="1" x14ac:dyDescent="0.15">
      <c r="A36" s="9" t="s">
        <v>103</v>
      </c>
      <c r="B36" s="73">
        <v>16073</v>
      </c>
      <c r="C36" s="73">
        <v>673765</v>
      </c>
      <c r="D36" s="73">
        <v>254025</v>
      </c>
      <c r="E36" s="72">
        <v>5887106.1699999999</v>
      </c>
      <c r="F36" s="72">
        <v>13815688.33</v>
      </c>
    </row>
    <row r="37" spans="1:6" ht="20" customHeight="1" x14ac:dyDescent="0.15">
      <c r="A37" s="4" t="s">
        <v>12</v>
      </c>
      <c r="B37" s="74">
        <f>SUM(B32:B36)</f>
        <v>86852</v>
      </c>
      <c r="C37" s="74">
        <f>SUM(C32:C36)</f>
        <v>4405653</v>
      </c>
      <c r="D37" s="74">
        <f>SUM(D32:D36)</f>
        <v>657327</v>
      </c>
      <c r="E37" s="15">
        <f>SUM(E32:E36)</f>
        <v>37555262.630000003</v>
      </c>
      <c r="F37" s="15">
        <f>SUM(F32:F36)</f>
        <v>60795726.669999994</v>
      </c>
    </row>
    <row r="38" spans="1:6" ht="20" customHeight="1" x14ac:dyDescent="0.15">
      <c r="A38" s="6"/>
      <c r="B38" s="6"/>
      <c r="C38" s="6"/>
      <c r="D38" s="6"/>
      <c r="E38" s="6"/>
      <c r="F38" s="6"/>
    </row>
    <row r="39" spans="1:6" ht="20" customHeight="1" x14ac:dyDescent="0.15">
      <c r="A39" s="77" t="s">
        <v>84</v>
      </c>
      <c r="B39" s="7"/>
      <c r="C39" s="8"/>
      <c r="D39" s="8"/>
      <c r="E39" s="8"/>
      <c r="F39" s="8"/>
    </row>
    <row r="40" spans="1:6" ht="20" customHeight="1" x14ac:dyDescent="0.15">
      <c r="A40" s="6"/>
      <c r="B40" s="6"/>
      <c r="C40" s="6"/>
      <c r="D40" s="6"/>
      <c r="E40" s="6"/>
      <c r="F40" s="6"/>
    </row>
    <row r="41" spans="1:6" ht="20" customHeight="1" x14ac:dyDescent="0.15">
      <c r="A41" s="4" t="s">
        <v>196</v>
      </c>
      <c r="B41" s="4" t="s">
        <v>10</v>
      </c>
      <c r="C41" s="4" t="s">
        <v>2</v>
      </c>
      <c r="D41" s="4" t="s">
        <v>195</v>
      </c>
      <c r="E41" s="4" t="s">
        <v>1</v>
      </c>
      <c r="F41" s="4" t="s">
        <v>0</v>
      </c>
    </row>
    <row r="42" spans="1:6" ht="20" customHeight="1" x14ac:dyDescent="0.15">
      <c r="A42" s="9" t="s">
        <v>138</v>
      </c>
      <c r="B42" s="73">
        <v>2623</v>
      </c>
      <c r="C42" s="73">
        <v>79564</v>
      </c>
      <c r="D42" s="73">
        <v>19151</v>
      </c>
      <c r="E42" s="72">
        <v>639412.04999999993</v>
      </c>
      <c r="F42" s="72">
        <v>839838.25999999989</v>
      </c>
    </row>
    <row r="43" spans="1:6" ht="20" customHeight="1" x14ac:dyDescent="0.15">
      <c r="A43" s="9" t="s">
        <v>139</v>
      </c>
      <c r="B43" s="73">
        <v>316</v>
      </c>
      <c r="C43" s="73">
        <v>15128</v>
      </c>
      <c r="D43" s="73">
        <v>3479</v>
      </c>
      <c r="E43" s="72">
        <v>134877</v>
      </c>
      <c r="F43" s="72">
        <v>199821.29</v>
      </c>
    </row>
    <row r="44" spans="1:6" ht="20" customHeight="1" x14ac:dyDescent="0.15">
      <c r="A44" s="4" t="s">
        <v>12</v>
      </c>
      <c r="B44" s="74">
        <f>SUM(B42:B43)</f>
        <v>2939</v>
      </c>
      <c r="C44" s="74">
        <f>SUM(C42:C43)</f>
        <v>94692</v>
      </c>
      <c r="D44" s="74">
        <f>SUM(D42:D43)</f>
        <v>22630</v>
      </c>
      <c r="E44" s="15">
        <f>SUM(E42:E43)</f>
        <v>774289.04999999993</v>
      </c>
      <c r="F44" s="15">
        <f>SUM(F42:F43)</f>
        <v>1039659.5499999999</v>
      </c>
    </row>
    <row r="45" spans="1:6" ht="20" customHeight="1" x14ac:dyDescent="0.15">
      <c r="A45" s="6"/>
      <c r="B45" s="6"/>
      <c r="C45" s="6"/>
      <c r="D45" s="6"/>
      <c r="E45" s="6"/>
      <c r="F45" s="6"/>
    </row>
    <row r="46" spans="1:6" ht="20" customHeight="1" x14ac:dyDescent="0.15">
      <c r="A46" s="77" t="s">
        <v>85</v>
      </c>
      <c r="B46" s="7"/>
      <c r="C46" s="8"/>
      <c r="D46" s="8"/>
      <c r="E46" s="8"/>
      <c r="F46" s="8"/>
    </row>
    <row r="47" spans="1:6" ht="20" customHeight="1" x14ac:dyDescent="0.15">
      <c r="A47" s="6"/>
      <c r="B47" s="6"/>
      <c r="C47" s="6"/>
      <c r="D47" s="6"/>
      <c r="E47" s="6"/>
      <c r="F47" s="6"/>
    </row>
    <row r="48" spans="1:6" ht="20" customHeight="1" x14ac:dyDescent="0.15">
      <c r="A48" s="4" t="s">
        <v>196</v>
      </c>
      <c r="B48" s="4" t="s">
        <v>10</v>
      </c>
      <c r="C48" s="4" t="s">
        <v>2</v>
      </c>
      <c r="D48" s="4" t="s">
        <v>195</v>
      </c>
      <c r="E48" s="4" t="s">
        <v>1</v>
      </c>
      <c r="F48" s="4" t="s">
        <v>0</v>
      </c>
    </row>
    <row r="49" spans="1:6" ht="20" customHeight="1" x14ac:dyDescent="0.15">
      <c r="A49" s="9" t="s">
        <v>148</v>
      </c>
      <c r="B49" s="73">
        <v>38964</v>
      </c>
      <c r="C49" s="73">
        <v>1625258</v>
      </c>
      <c r="D49" s="73">
        <v>203616</v>
      </c>
      <c r="E49" s="72">
        <v>11806964.26</v>
      </c>
      <c r="F49" s="72">
        <v>18669755.099999998</v>
      </c>
    </row>
    <row r="50" spans="1:6" ht="20" customHeight="1" x14ac:dyDescent="0.15">
      <c r="A50" s="9" t="s">
        <v>243</v>
      </c>
      <c r="B50" s="73">
        <v>8601</v>
      </c>
      <c r="C50" s="73">
        <v>284292</v>
      </c>
      <c r="D50" s="73">
        <v>191664</v>
      </c>
      <c r="E50" s="72">
        <v>1856640</v>
      </c>
      <c r="F50" s="72">
        <v>5452801.9200000009</v>
      </c>
    </row>
    <row r="51" spans="1:6" ht="20" customHeight="1" x14ac:dyDescent="0.15">
      <c r="A51" s="9" t="s">
        <v>149</v>
      </c>
      <c r="B51" s="73">
        <v>5657</v>
      </c>
      <c r="C51" s="73">
        <v>265256</v>
      </c>
      <c r="D51" s="73">
        <v>42268</v>
      </c>
      <c r="E51" s="72">
        <v>1794095.4</v>
      </c>
      <c r="F51" s="72">
        <v>2646289.5299999998</v>
      </c>
    </row>
    <row r="52" spans="1:6" ht="20" customHeight="1" x14ac:dyDescent="0.15">
      <c r="A52" s="9" t="s">
        <v>150</v>
      </c>
      <c r="B52" s="73">
        <v>9930</v>
      </c>
      <c r="C52" s="73">
        <v>328136</v>
      </c>
      <c r="D52" s="73">
        <v>21906</v>
      </c>
      <c r="E52" s="72">
        <v>2074007.75</v>
      </c>
      <c r="F52" s="72">
        <v>4213413.2300000004</v>
      </c>
    </row>
    <row r="53" spans="1:6" ht="20" customHeight="1" x14ac:dyDescent="0.15">
      <c r="A53" s="9" t="s">
        <v>151</v>
      </c>
      <c r="B53" s="73">
        <v>12384</v>
      </c>
      <c r="C53" s="73">
        <v>698134</v>
      </c>
      <c r="D53" s="73">
        <v>166633</v>
      </c>
      <c r="E53" s="72">
        <v>5859418.3399999999</v>
      </c>
      <c r="F53" s="72">
        <v>25497693.799999997</v>
      </c>
    </row>
    <row r="54" spans="1:6" ht="20" customHeight="1" x14ac:dyDescent="0.15">
      <c r="A54" s="9" t="s">
        <v>189</v>
      </c>
      <c r="B54" s="73">
        <v>9561</v>
      </c>
      <c r="C54" s="73">
        <v>351080</v>
      </c>
      <c r="D54" s="73">
        <v>127261</v>
      </c>
      <c r="E54" s="72">
        <v>2619420.5300000003</v>
      </c>
      <c r="F54" s="72">
        <v>4826990.9999999981</v>
      </c>
    </row>
    <row r="55" spans="1:6" ht="20" customHeight="1" x14ac:dyDescent="0.15">
      <c r="A55" s="4" t="s">
        <v>12</v>
      </c>
      <c r="B55" s="74">
        <f>SUM(B49:B54)</f>
        <v>85097</v>
      </c>
      <c r="C55" s="74">
        <f>SUM(C49:C54)</f>
        <v>3552156</v>
      </c>
      <c r="D55" s="74">
        <f>SUM(D49:D54)</f>
        <v>753348</v>
      </c>
      <c r="E55" s="15">
        <f>SUM(E49:E54)</f>
        <v>26010546.280000001</v>
      </c>
      <c r="F55" s="15">
        <f>SUM(F49:F54)</f>
        <v>61306944.579999998</v>
      </c>
    </row>
    <row r="56" spans="1:6" ht="20" customHeight="1" x14ac:dyDescent="0.15">
      <c r="A56" s="6"/>
      <c r="B56" s="6"/>
      <c r="C56" s="6"/>
      <c r="D56" s="6"/>
      <c r="E56" s="6"/>
      <c r="F56" s="6"/>
    </row>
    <row r="57" spans="1:6" ht="20" customHeight="1" x14ac:dyDescent="0.15">
      <c r="A57" s="11" t="s">
        <v>51</v>
      </c>
      <c r="B57" s="74">
        <f>B10+B17+B27+B37+B44+B55</f>
        <v>236442</v>
      </c>
      <c r="C57" s="74">
        <f>C10+C17+C27+C37+C44+C55</f>
        <v>10337150</v>
      </c>
      <c r="D57" s="74">
        <f>D10+D17+D27+D37+D44+D55</f>
        <v>1759682</v>
      </c>
      <c r="E57" s="15">
        <f>E10+E17+E27+E37+E44+E55</f>
        <v>80607697.159999996</v>
      </c>
      <c r="F57" s="15">
        <f>F10+F17+F27+F37+F44+F55</f>
        <v>152097672.94999999</v>
      </c>
    </row>
  </sheetData>
  <mergeCells count="2">
    <mergeCell ref="C1:F1"/>
    <mergeCell ref="A1:B1"/>
  </mergeCells>
  <phoneticPr fontId="6" type="noConversion"/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3">
    <tabColor theme="6" tint="0.59999389629810485"/>
    <pageSetUpPr fitToPage="1"/>
  </sheetPr>
  <dimension ref="A1:F27"/>
  <sheetViews>
    <sheetView workbookViewId="0">
      <selection activeCell="B2" sqref="B1:F65536"/>
    </sheetView>
  </sheetViews>
  <sheetFormatPr baseColWidth="10" defaultColWidth="4.1640625" defaultRowHeight="13.5" customHeight="1" x14ac:dyDescent="0.15"/>
  <cols>
    <col min="1" max="1" width="20.5" style="26" bestFit="1" customWidth="1"/>
    <col min="2" max="6" width="15.6640625" style="26" customWidth="1"/>
    <col min="7" max="16384" width="4.1640625" style="26"/>
  </cols>
  <sheetData>
    <row r="1" spans="1:6" s="37" customFormat="1" ht="50" customHeight="1" x14ac:dyDescent="0.15">
      <c r="A1" s="460" t="s">
        <v>325</v>
      </c>
      <c r="B1" s="461"/>
      <c r="C1" s="450" t="s">
        <v>381</v>
      </c>
      <c r="D1" s="450"/>
      <c r="E1" s="450"/>
      <c r="F1" s="450"/>
    </row>
    <row r="2" spans="1:6" ht="21.75" customHeight="1" x14ac:dyDescent="0.15"/>
    <row r="3" spans="1:6" s="27" customFormat="1" ht="20" customHeight="1" x14ac:dyDescent="0.15">
      <c r="A3" s="7" t="s">
        <v>87</v>
      </c>
      <c r="B3" s="7"/>
      <c r="C3" s="8"/>
      <c r="D3" s="8"/>
      <c r="E3" s="8"/>
      <c r="F3" s="8"/>
    </row>
    <row r="4" spans="1:6" ht="20" customHeight="1" x14ac:dyDescent="0.15">
      <c r="A4" s="6"/>
      <c r="B4" s="6"/>
      <c r="C4" s="6"/>
      <c r="D4" s="6"/>
      <c r="E4" s="6"/>
      <c r="F4" s="6"/>
    </row>
    <row r="5" spans="1:6" ht="20" customHeight="1" x14ac:dyDescent="0.15">
      <c r="A5" s="4" t="s">
        <v>196</v>
      </c>
      <c r="B5" s="4" t="s">
        <v>10</v>
      </c>
      <c r="C5" s="4" t="s">
        <v>2</v>
      </c>
      <c r="D5" s="4" t="s">
        <v>195</v>
      </c>
      <c r="E5" s="4" t="s">
        <v>1</v>
      </c>
      <c r="F5" s="4" t="s">
        <v>0</v>
      </c>
    </row>
    <row r="6" spans="1:6" ht="20" customHeight="1" x14ac:dyDescent="0.15">
      <c r="A6" s="9" t="s">
        <v>326</v>
      </c>
      <c r="B6" s="73">
        <v>14018</v>
      </c>
      <c r="C6" s="73">
        <v>652441</v>
      </c>
      <c r="D6" s="73">
        <v>85682</v>
      </c>
      <c r="E6" s="72">
        <v>6061741.1400000006</v>
      </c>
      <c r="F6" s="72">
        <v>7264269.7399999974</v>
      </c>
    </row>
    <row r="7" spans="1:6" ht="20" customHeight="1" x14ac:dyDescent="0.15">
      <c r="A7" s="9" t="s">
        <v>152</v>
      </c>
      <c r="B7" s="73">
        <v>3079</v>
      </c>
      <c r="C7" s="73">
        <v>75850</v>
      </c>
      <c r="D7" s="73">
        <v>98538</v>
      </c>
      <c r="E7" s="72">
        <v>515248.7</v>
      </c>
      <c r="F7" s="72">
        <v>1049535.5499999998</v>
      </c>
    </row>
    <row r="8" spans="1:6" ht="20" customHeight="1" x14ac:dyDescent="0.15">
      <c r="A8" s="9" t="s">
        <v>153</v>
      </c>
      <c r="B8" s="73">
        <v>2051</v>
      </c>
      <c r="C8" s="73">
        <v>66285</v>
      </c>
      <c r="D8" s="73">
        <v>3036</v>
      </c>
      <c r="E8" s="72">
        <v>564965.44999999995</v>
      </c>
      <c r="F8" s="72">
        <v>665078.19999999995</v>
      </c>
    </row>
    <row r="9" spans="1:6" ht="20" customHeight="1" x14ac:dyDescent="0.15">
      <c r="A9" s="9" t="s">
        <v>154</v>
      </c>
      <c r="B9" s="73">
        <v>5590</v>
      </c>
      <c r="C9" s="73">
        <v>310531</v>
      </c>
      <c r="D9" s="73">
        <v>376529</v>
      </c>
      <c r="E9" s="72">
        <v>3599567.3899999997</v>
      </c>
      <c r="F9" s="72">
        <v>15350574.879999999</v>
      </c>
    </row>
    <row r="10" spans="1:6" ht="20" customHeight="1" x14ac:dyDescent="0.15">
      <c r="A10" s="9" t="s">
        <v>259</v>
      </c>
      <c r="B10" s="73">
        <v>3554</v>
      </c>
      <c r="C10" s="73">
        <v>87055</v>
      </c>
      <c r="D10" s="73">
        <v>197635</v>
      </c>
      <c r="E10" s="72">
        <v>814989.21</v>
      </c>
      <c r="F10" s="72">
        <v>2996300.52</v>
      </c>
    </row>
    <row r="11" spans="1:6" ht="20" customHeight="1" x14ac:dyDescent="0.15">
      <c r="A11" s="4" t="s">
        <v>12</v>
      </c>
      <c r="B11" s="74">
        <f>SUM(B6:B10)</f>
        <v>28292</v>
      </c>
      <c r="C11" s="74">
        <f>SUM(C6:C10)</f>
        <v>1192162</v>
      </c>
      <c r="D11" s="74">
        <f>SUM(D6:D10)</f>
        <v>761420</v>
      </c>
      <c r="E11" s="15">
        <f>SUM(E6:E10)</f>
        <v>11556511.890000001</v>
      </c>
      <c r="F11" s="15">
        <f>SUM(F6:F10)</f>
        <v>27325758.889999997</v>
      </c>
    </row>
    <row r="12" spans="1:6" ht="20" customHeight="1" x14ac:dyDescent="0.15">
      <c r="A12" s="6"/>
      <c r="B12" s="6"/>
      <c r="C12" s="6"/>
      <c r="D12" s="6"/>
      <c r="E12" s="6"/>
      <c r="F12" s="6"/>
    </row>
    <row r="13" spans="1:6" ht="20" customHeight="1" x14ac:dyDescent="0.15">
      <c r="A13" s="77" t="s">
        <v>88</v>
      </c>
      <c r="B13" s="7"/>
      <c r="C13" s="8"/>
      <c r="D13" s="8"/>
      <c r="E13" s="8"/>
      <c r="F13" s="8"/>
    </row>
    <row r="14" spans="1:6" ht="20" customHeight="1" x14ac:dyDescent="0.15">
      <c r="A14" s="6"/>
      <c r="B14" s="6"/>
      <c r="C14" s="6"/>
      <c r="D14" s="6"/>
      <c r="E14" s="6"/>
      <c r="F14" s="6"/>
    </row>
    <row r="15" spans="1:6" ht="20" customHeight="1" x14ac:dyDescent="0.15">
      <c r="A15" s="4" t="s">
        <v>196</v>
      </c>
      <c r="B15" s="4" t="s">
        <v>10</v>
      </c>
      <c r="C15" s="4" t="s">
        <v>2</v>
      </c>
      <c r="D15" s="4" t="s">
        <v>195</v>
      </c>
      <c r="E15" s="4" t="s">
        <v>1</v>
      </c>
      <c r="F15" s="4" t="s">
        <v>0</v>
      </c>
    </row>
    <row r="16" spans="1:6" ht="20" customHeight="1" x14ac:dyDescent="0.15">
      <c r="A16" s="9" t="s">
        <v>155</v>
      </c>
      <c r="B16" s="73">
        <v>4605</v>
      </c>
      <c r="C16" s="73">
        <v>194522</v>
      </c>
      <c r="D16" s="73">
        <v>61114</v>
      </c>
      <c r="E16" s="72">
        <v>1365640.67</v>
      </c>
      <c r="F16" s="72">
        <v>2708115.12</v>
      </c>
    </row>
    <row r="17" spans="1:6" ht="20" customHeight="1" x14ac:dyDescent="0.15">
      <c r="A17" s="9" t="s">
        <v>156</v>
      </c>
      <c r="B17" s="73">
        <v>3199</v>
      </c>
      <c r="C17" s="73">
        <v>102930</v>
      </c>
      <c r="D17" s="73">
        <v>27974</v>
      </c>
      <c r="E17" s="72">
        <v>680252.25</v>
      </c>
      <c r="F17" s="72">
        <v>1128476.6300000004</v>
      </c>
    </row>
    <row r="18" spans="1:6" ht="20" customHeight="1" x14ac:dyDescent="0.15">
      <c r="A18" s="9" t="s">
        <v>157</v>
      </c>
      <c r="B18" s="73">
        <v>23968</v>
      </c>
      <c r="C18" s="73">
        <v>1120056</v>
      </c>
      <c r="D18" s="73">
        <v>112635</v>
      </c>
      <c r="E18" s="72">
        <v>7214527.2400000021</v>
      </c>
      <c r="F18" s="72">
        <v>9497035.6899999995</v>
      </c>
    </row>
    <row r="19" spans="1:6" ht="20" customHeight="1" x14ac:dyDescent="0.15">
      <c r="A19" s="9" t="s">
        <v>158</v>
      </c>
      <c r="B19" s="73">
        <v>1109</v>
      </c>
      <c r="C19" s="73">
        <v>40227</v>
      </c>
      <c r="D19" s="73">
        <v>14859</v>
      </c>
      <c r="E19" s="72">
        <v>273360.51</v>
      </c>
      <c r="F19" s="72">
        <v>454240.23000000004</v>
      </c>
    </row>
    <row r="20" spans="1:6" ht="20" customHeight="1" x14ac:dyDescent="0.15">
      <c r="A20" s="9" t="s">
        <v>159</v>
      </c>
      <c r="B20" s="73">
        <v>14142</v>
      </c>
      <c r="C20" s="73">
        <v>371267</v>
      </c>
      <c r="D20" s="73">
        <v>215998</v>
      </c>
      <c r="E20" s="72">
        <v>2892148.24</v>
      </c>
      <c r="F20" s="72">
        <v>7541765.5300000003</v>
      </c>
    </row>
    <row r="21" spans="1:6" ht="20" customHeight="1" x14ac:dyDescent="0.15">
      <c r="A21" s="9" t="s">
        <v>160</v>
      </c>
      <c r="B21" s="73">
        <v>24157</v>
      </c>
      <c r="C21" s="73">
        <v>994915</v>
      </c>
      <c r="D21" s="73">
        <v>507976</v>
      </c>
      <c r="E21" s="72">
        <v>6488789.7800000003</v>
      </c>
      <c r="F21" s="72">
        <v>15513855.440000001</v>
      </c>
    </row>
    <row r="22" spans="1:6" ht="20" customHeight="1" x14ac:dyDescent="0.15">
      <c r="A22" s="9" t="s">
        <v>161</v>
      </c>
      <c r="B22" s="73">
        <v>5061</v>
      </c>
      <c r="C22" s="73">
        <v>187178</v>
      </c>
      <c r="D22" s="73">
        <v>87480</v>
      </c>
      <c r="E22" s="72">
        <v>1346707.81</v>
      </c>
      <c r="F22" s="72">
        <v>2365757.5100000002</v>
      </c>
    </row>
    <row r="23" spans="1:6" ht="20" customHeight="1" x14ac:dyDescent="0.15">
      <c r="A23" s="9" t="s">
        <v>162</v>
      </c>
      <c r="B23" s="73">
        <v>4777</v>
      </c>
      <c r="C23" s="73">
        <v>172301</v>
      </c>
      <c r="D23" s="73">
        <v>114226</v>
      </c>
      <c r="E23" s="72">
        <v>1467645.48</v>
      </c>
      <c r="F23" s="72">
        <v>2689504.6199999996</v>
      </c>
    </row>
    <row r="24" spans="1:6" ht="20" customHeight="1" x14ac:dyDescent="0.15">
      <c r="A24" s="9" t="s">
        <v>163</v>
      </c>
      <c r="B24" s="73">
        <v>6639</v>
      </c>
      <c r="C24" s="73">
        <v>250087</v>
      </c>
      <c r="D24" s="73">
        <v>197611</v>
      </c>
      <c r="E24" s="72">
        <v>1843649.06</v>
      </c>
      <c r="F24" s="72">
        <v>7732139.0499999998</v>
      </c>
    </row>
    <row r="25" spans="1:6" ht="20" customHeight="1" x14ac:dyDescent="0.15">
      <c r="A25" s="4" t="s">
        <v>12</v>
      </c>
      <c r="B25" s="74">
        <f>SUM(B16:B24)</f>
        <v>87657</v>
      </c>
      <c r="C25" s="74">
        <f>SUM(C16:C24)</f>
        <v>3433483</v>
      </c>
      <c r="D25" s="74">
        <f>SUM(D16:D24)</f>
        <v>1339873</v>
      </c>
      <c r="E25" s="15">
        <f>SUM(E16:E24)</f>
        <v>23572721.039999999</v>
      </c>
      <c r="F25" s="15">
        <f>SUM(F16:F24)</f>
        <v>49630889.819999993</v>
      </c>
    </row>
    <row r="26" spans="1:6" ht="20" customHeight="1" x14ac:dyDescent="0.15">
      <c r="A26" s="6"/>
      <c r="B26" s="6"/>
      <c r="C26" s="6"/>
      <c r="D26" s="6"/>
      <c r="E26" s="6"/>
      <c r="F26" s="6"/>
    </row>
    <row r="27" spans="1:6" ht="20" customHeight="1" x14ac:dyDescent="0.15">
      <c r="A27" s="11" t="s">
        <v>51</v>
      </c>
      <c r="B27" s="74">
        <f>B11+B25</f>
        <v>115949</v>
      </c>
      <c r="C27" s="74">
        <f>C11+C25</f>
        <v>4625645</v>
      </c>
      <c r="D27" s="74">
        <f>D11+D25</f>
        <v>2101293</v>
      </c>
      <c r="E27" s="15">
        <f>E11+E25</f>
        <v>35129232.93</v>
      </c>
      <c r="F27" s="15">
        <f>F11+F25</f>
        <v>76956648.709999993</v>
      </c>
    </row>
  </sheetData>
  <mergeCells count="2">
    <mergeCell ref="C1:F1"/>
    <mergeCell ref="A1:B1"/>
  </mergeCells>
  <phoneticPr fontId="6" type="noConversion"/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H36"/>
  <sheetViews>
    <sheetView showGridLines="0" zoomScaleNormal="100" workbookViewId="0">
      <selection sqref="A1:B1"/>
    </sheetView>
  </sheetViews>
  <sheetFormatPr baseColWidth="10" defaultColWidth="9.1640625" defaultRowHeight="17.25" customHeight="1" x14ac:dyDescent="0.15"/>
  <cols>
    <col min="1" max="1" width="1.33203125" style="87" customWidth="1"/>
    <col min="2" max="2" width="33.1640625" style="87" customWidth="1"/>
    <col min="3" max="3" width="29" style="87" customWidth="1"/>
    <col min="4" max="5" width="16.5" style="87" customWidth="1"/>
    <col min="6" max="6" width="1.6640625" style="89" customWidth="1"/>
    <col min="7" max="7" width="10" style="88" customWidth="1"/>
    <col min="8" max="8" width="1.33203125" style="87" customWidth="1"/>
    <col min="9" max="9" width="8.5" style="87" customWidth="1"/>
    <col min="10" max="16384" width="9.1640625" style="87"/>
  </cols>
  <sheetData>
    <row r="1" spans="1:8" ht="50" customHeight="1" x14ac:dyDescent="0.15">
      <c r="A1" s="463" t="s">
        <v>335</v>
      </c>
      <c r="B1" s="463"/>
      <c r="C1" s="464" t="s">
        <v>200</v>
      </c>
      <c r="D1" s="464"/>
    </row>
    <row r="2" spans="1:8" ht="20" customHeight="1" x14ac:dyDescent="0.15">
      <c r="C2" s="98"/>
      <c r="D2" s="98"/>
    </row>
    <row r="3" spans="1:8" ht="45" customHeight="1" x14ac:dyDescent="0.15">
      <c r="A3" s="124"/>
      <c r="B3" s="125"/>
      <c r="C3" s="125"/>
      <c r="D3" s="125"/>
      <c r="E3" s="125"/>
      <c r="F3" s="126"/>
      <c r="G3" s="127"/>
      <c r="H3" s="124"/>
    </row>
    <row r="4" spans="1:8" ht="26.25" customHeight="1" x14ac:dyDescent="0.15">
      <c r="A4" s="124"/>
      <c r="B4" s="128" t="s">
        <v>201</v>
      </c>
      <c r="C4" s="128" t="s">
        <v>52</v>
      </c>
      <c r="D4" s="129">
        <v>2019</v>
      </c>
      <c r="E4" s="129">
        <v>2020</v>
      </c>
      <c r="F4" s="130"/>
      <c r="G4" s="131" t="s">
        <v>382</v>
      </c>
      <c r="H4" s="124"/>
    </row>
    <row r="5" spans="1:8" ht="23.25" customHeight="1" x14ac:dyDescent="0.15">
      <c r="A5" s="124"/>
      <c r="B5" s="78" t="s">
        <v>3</v>
      </c>
      <c r="C5" s="79" t="s">
        <v>11</v>
      </c>
      <c r="D5" s="132">
        <v>3245345</v>
      </c>
      <c r="E5" s="132">
        <v>996009</v>
      </c>
      <c r="F5" s="80"/>
      <c r="G5" s="81">
        <v>-69.309611150740523</v>
      </c>
      <c r="H5" s="124"/>
    </row>
    <row r="6" spans="1:8" ht="23.25" customHeight="1" x14ac:dyDescent="0.15">
      <c r="A6" s="124"/>
      <c r="B6" s="133" t="s">
        <v>202</v>
      </c>
      <c r="C6" s="82"/>
      <c r="D6" s="134">
        <v>3245345</v>
      </c>
      <c r="E6" s="134">
        <v>996009</v>
      </c>
      <c r="F6" s="83"/>
      <c r="G6" s="84">
        <v>-69.309611150740523</v>
      </c>
      <c r="H6" s="124"/>
    </row>
    <row r="7" spans="1:8" ht="23.25" customHeight="1" x14ac:dyDescent="0.15">
      <c r="A7" s="124"/>
      <c r="B7" s="78" t="s">
        <v>4</v>
      </c>
      <c r="C7" s="79" t="s">
        <v>30</v>
      </c>
      <c r="D7" s="132">
        <v>85944</v>
      </c>
      <c r="E7" s="132">
        <v>30357</v>
      </c>
      <c r="F7" s="86"/>
      <c r="G7" s="81">
        <v>-64.678162524434512</v>
      </c>
      <c r="H7" s="124"/>
    </row>
    <row r="8" spans="1:8" ht="23.25" customHeight="1" x14ac:dyDescent="0.15">
      <c r="A8" s="124"/>
      <c r="B8" s="78"/>
      <c r="C8" s="79" t="s">
        <v>31</v>
      </c>
      <c r="D8" s="132">
        <v>3667</v>
      </c>
      <c r="E8" s="132">
        <v>1007</v>
      </c>
      <c r="F8" s="86"/>
      <c r="G8" s="81">
        <v>-72.538860103626945</v>
      </c>
      <c r="H8" s="124"/>
    </row>
    <row r="9" spans="1:8" ht="23.25" customHeight="1" x14ac:dyDescent="0.15">
      <c r="A9" s="124"/>
      <c r="B9" s="78"/>
      <c r="C9" s="79" t="s">
        <v>32</v>
      </c>
      <c r="D9" s="132">
        <v>3041</v>
      </c>
      <c r="E9" s="132">
        <v>937</v>
      </c>
      <c r="F9" s="86"/>
      <c r="G9" s="81">
        <v>-69.187767181848088</v>
      </c>
      <c r="H9" s="124"/>
    </row>
    <row r="10" spans="1:8" ht="23.25" customHeight="1" x14ac:dyDescent="0.15">
      <c r="A10" s="124"/>
      <c r="B10" s="78"/>
      <c r="C10" s="79" t="s">
        <v>33</v>
      </c>
      <c r="D10" s="132">
        <v>8984</v>
      </c>
      <c r="E10" s="132">
        <v>2433</v>
      </c>
      <c r="F10" s="86"/>
      <c r="G10" s="81">
        <v>-72.918521816562773</v>
      </c>
      <c r="H10" s="124"/>
    </row>
    <row r="11" spans="1:8" ht="23.25" customHeight="1" x14ac:dyDescent="0.15">
      <c r="A11" s="124"/>
      <c r="B11" s="78"/>
      <c r="C11" s="79" t="s">
        <v>34</v>
      </c>
      <c r="D11" s="132">
        <v>2638</v>
      </c>
      <c r="E11" s="132">
        <v>810</v>
      </c>
      <c r="F11" s="86"/>
      <c r="G11" s="81">
        <v>-69.294920394238062</v>
      </c>
      <c r="H11" s="124"/>
    </row>
    <row r="12" spans="1:8" ht="23.25" customHeight="1" x14ac:dyDescent="0.15">
      <c r="A12" s="124"/>
      <c r="B12" s="78"/>
      <c r="C12" s="79" t="s">
        <v>35</v>
      </c>
      <c r="D12" s="132">
        <v>13283</v>
      </c>
      <c r="E12" s="132">
        <v>5804</v>
      </c>
      <c r="F12" s="86"/>
      <c r="G12" s="81">
        <v>-56.305051569675527</v>
      </c>
      <c r="H12" s="124"/>
    </row>
    <row r="13" spans="1:8" ht="23.25" customHeight="1" x14ac:dyDescent="0.15">
      <c r="A13" s="124"/>
      <c r="B13" s="78"/>
      <c r="C13" s="79" t="s">
        <v>26</v>
      </c>
      <c r="D13" s="132">
        <v>14644</v>
      </c>
      <c r="E13" s="132">
        <v>5179</v>
      </c>
      <c r="F13" s="86"/>
      <c r="G13" s="81">
        <v>-64.633979786943456</v>
      </c>
      <c r="H13" s="124"/>
    </row>
    <row r="14" spans="1:8" ht="23.25" customHeight="1" x14ac:dyDescent="0.15">
      <c r="A14" s="124"/>
      <c r="B14" s="133" t="s">
        <v>203</v>
      </c>
      <c r="C14" s="82"/>
      <c r="D14" s="134">
        <v>132201</v>
      </c>
      <c r="E14" s="134">
        <v>46527</v>
      </c>
      <c r="F14" s="83"/>
      <c r="G14" s="84">
        <v>-64.805863798307129</v>
      </c>
      <c r="H14" s="124"/>
    </row>
    <row r="15" spans="1:8" ht="23.25" customHeight="1" x14ac:dyDescent="0.15">
      <c r="A15" s="124"/>
      <c r="B15" s="78" t="s">
        <v>5</v>
      </c>
      <c r="C15" s="79" t="s">
        <v>36</v>
      </c>
      <c r="D15" s="132">
        <v>16902</v>
      </c>
      <c r="E15" s="132">
        <v>6320</v>
      </c>
      <c r="F15" s="86"/>
      <c r="G15" s="81">
        <v>-62.6079753875281</v>
      </c>
      <c r="H15" s="124"/>
    </row>
    <row r="16" spans="1:8" ht="23.25" customHeight="1" x14ac:dyDescent="0.15">
      <c r="A16" s="124"/>
      <c r="B16" s="78"/>
      <c r="C16" s="79" t="s">
        <v>37</v>
      </c>
      <c r="D16" s="132">
        <v>18223</v>
      </c>
      <c r="E16" s="132">
        <v>5579</v>
      </c>
      <c r="F16" s="86"/>
      <c r="G16" s="81">
        <v>-69.384843329857873</v>
      </c>
      <c r="H16" s="124"/>
    </row>
    <row r="17" spans="1:8" ht="23.25" customHeight="1" x14ac:dyDescent="0.15">
      <c r="A17" s="124"/>
      <c r="B17" s="78"/>
      <c r="C17" s="79" t="s">
        <v>27</v>
      </c>
      <c r="D17" s="132">
        <v>4719</v>
      </c>
      <c r="E17" s="132">
        <v>1894</v>
      </c>
      <c r="F17" s="86"/>
      <c r="G17" s="81">
        <v>-59.864378046196229</v>
      </c>
      <c r="H17" s="124"/>
    </row>
    <row r="18" spans="1:8" ht="23.25" customHeight="1" x14ac:dyDescent="0.15">
      <c r="A18" s="124"/>
      <c r="B18" s="133" t="s">
        <v>204</v>
      </c>
      <c r="C18" s="82"/>
      <c r="D18" s="134">
        <v>39844</v>
      </c>
      <c r="E18" s="134">
        <v>13793</v>
      </c>
      <c r="F18" s="83"/>
      <c r="G18" s="84">
        <v>-65.382491717699025</v>
      </c>
      <c r="H18" s="124"/>
    </row>
    <row r="19" spans="1:8" ht="23.25" customHeight="1" x14ac:dyDescent="0.15">
      <c r="A19" s="124"/>
      <c r="B19" s="78" t="s">
        <v>6</v>
      </c>
      <c r="C19" s="79" t="s">
        <v>38</v>
      </c>
      <c r="D19" s="132">
        <v>101335</v>
      </c>
      <c r="E19" s="132">
        <v>26714</v>
      </c>
      <c r="F19" s="86"/>
      <c r="G19" s="81">
        <v>-73.637933586618644</v>
      </c>
      <c r="H19" s="124"/>
    </row>
    <row r="20" spans="1:8" ht="23.25" customHeight="1" x14ac:dyDescent="0.15">
      <c r="A20" s="124"/>
      <c r="B20" s="78"/>
      <c r="C20" s="79" t="s">
        <v>39</v>
      </c>
      <c r="D20" s="132">
        <v>12922</v>
      </c>
      <c r="E20" s="132">
        <v>4769</v>
      </c>
      <c r="F20" s="86"/>
      <c r="G20" s="81">
        <v>-63.09394830521591</v>
      </c>
      <c r="H20" s="124"/>
    </row>
    <row r="21" spans="1:8" ht="23.25" customHeight="1" x14ac:dyDescent="0.15">
      <c r="A21" s="124"/>
      <c r="B21" s="78"/>
      <c r="C21" s="79" t="s">
        <v>40</v>
      </c>
      <c r="D21" s="132">
        <v>6521</v>
      </c>
      <c r="E21" s="132">
        <v>2919</v>
      </c>
      <c r="F21" s="86"/>
      <c r="G21" s="81">
        <v>-55.236926851709853</v>
      </c>
      <c r="H21" s="124"/>
    </row>
    <row r="22" spans="1:8" ht="23.25" customHeight="1" x14ac:dyDescent="0.15">
      <c r="A22" s="124"/>
      <c r="B22" s="78"/>
      <c r="C22" s="85" t="s">
        <v>41</v>
      </c>
      <c r="D22" s="135">
        <v>9489</v>
      </c>
      <c r="E22" s="135">
        <v>3707</v>
      </c>
      <c r="F22" s="86"/>
      <c r="G22" s="81">
        <v>-60.933712719991576</v>
      </c>
      <c r="H22" s="124"/>
    </row>
    <row r="23" spans="1:8" ht="23.25" customHeight="1" x14ac:dyDescent="0.15">
      <c r="A23" s="124"/>
      <c r="B23" s="133" t="s">
        <v>205</v>
      </c>
      <c r="C23" s="82"/>
      <c r="D23" s="134">
        <v>130267</v>
      </c>
      <c r="E23" s="134">
        <v>38109</v>
      </c>
      <c r="F23" s="83"/>
      <c r="G23" s="84">
        <v>-70.745468921522715</v>
      </c>
      <c r="H23" s="124"/>
    </row>
    <row r="24" spans="1:8" ht="23.25" customHeight="1" x14ac:dyDescent="0.15">
      <c r="A24" s="124"/>
      <c r="B24" s="462" t="s">
        <v>370</v>
      </c>
      <c r="C24" s="79" t="s">
        <v>42</v>
      </c>
      <c r="D24" s="132">
        <v>292170</v>
      </c>
      <c r="E24" s="132">
        <v>53644</v>
      </c>
      <c r="F24" s="86"/>
      <c r="G24" s="81">
        <v>-81.639456480815966</v>
      </c>
      <c r="H24" s="124"/>
    </row>
    <row r="25" spans="1:8" ht="23.25" customHeight="1" x14ac:dyDescent="0.15">
      <c r="A25" s="124"/>
      <c r="B25" s="462"/>
      <c r="C25" s="79" t="s">
        <v>371</v>
      </c>
      <c r="D25" s="132">
        <v>367128</v>
      </c>
      <c r="E25" s="132">
        <v>135205</v>
      </c>
      <c r="F25" s="86"/>
      <c r="G25" s="81">
        <v>-63.172245102525551</v>
      </c>
      <c r="H25" s="124"/>
    </row>
    <row r="26" spans="1:8" ht="23.25" customHeight="1" x14ac:dyDescent="0.15">
      <c r="A26" s="124"/>
      <c r="B26" s="133" t="s">
        <v>383</v>
      </c>
      <c r="C26" s="82"/>
      <c r="D26" s="134">
        <v>659298</v>
      </c>
      <c r="E26" s="134">
        <v>188849</v>
      </c>
      <c r="F26" s="83"/>
      <c r="G26" s="84">
        <v>-71.35604840299834</v>
      </c>
      <c r="H26" s="124"/>
    </row>
    <row r="27" spans="1:8" ht="23.25" customHeight="1" x14ac:dyDescent="0.15">
      <c r="A27" s="124"/>
      <c r="B27" s="78" t="s">
        <v>7</v>
      </c>
      <c r="C27" s="85" t="s">
        <v>28</v>
      </c>
      <c r="D27" s="135">
        <v>7914</v>
      </c>
      <c r="E27" s="135">
        <v>4405</v>
      </c>
      <c r="F27" s="86"/>
      <c r="G27" s="81">
        <v>-44.339145817538537</v>
      </c>
      <c r="H27" s="124"/>
    </row>
    <row r="28" spans="1:8" ht="23.25" customHeight="1" x14ac:dyDescent="0.15">
      <c r="A28" s="124"/>
      <c r="B28" s="78"/>
      <c r="C28" s="85" t="s">
        <v>43</v>
      </c>
      <c r="D28" s="135">
        <v>18492</v>
      </c>
      <c r="E28" s="135">
        <v>10839</v>
      </c>
      <c r="F28" s="86"/>
      <c r="G28" s="81">
        <v>-41.385463984425698</v>
      </c>
      <c r="H28" s="124"/>
    </row>
    <row r="29" spans="1:8" ht="23.25" customHeight="1" x14ac:dyDescent="0.15">
      <c r="A29" s="124"/>
      <c r="B29" s="133" t="s">
        <v>206</v>
      </c>
      <c r="C29" s="82"/>
      <c r="D29" s="134">
        <v>26406</v>
      </c>
      <c r="E29" s="134">
        <v>15244</v>
      </c>
      <c r="F29" s="83"/>
      <c r="G29" s="84">
        <v>-42.270696053927139</v>
      </c>
      <c r="H29" s="124"/>
    </row>
    <row r="30" spans="1:8" ht="23.25" customHeight="1" x14ac:dyDescent="0.15">
      <c r="A30" s="124"/>
      <c r="B30" s="78" t="s">
        <v>8</v>
      </c>
      <c r="C30" s="85" t="s">
        <v>253</v>
      </c>
      <c r="D30" s="135">
        <v>4149</v>
      </c>
      <c r="E30" s="135">
        <v>1189</v>
      </c>
      <c r="F30" s="86"/>
      <c r="G30" s="81">
        <v>-71.342492166787181</v>
      </c>
      <c r="H30" s="124"/>
    </row>
    <row r="31" spans="1:8" ht="17.25" customHeight="1" x14ac:dyDescent="0.15">
      <c r="A31" s="124"/>
      <c r="B31" s="78"/>
      <c r="C31" s="85" t="s">
        <v>254</v>
      </c>
      <c r="D31" s="135">
        <v>73529</v>
      </c>
      <c r="E31" s="135">
        <v>29171</v>
      </c>
      <c r="F31" s="86"/>
      <c r="G31" s="81">
        <v>-60.327217832419869</v>
      </c>
      <c r="H31" s="124"/>
    </row>
    <row r="32" spans="1:8" ht="23.25" customHeight="1" x14ac:dyDescent="0.15">
      <c r="A32" s="124"/>
      <c r="B32" s="133" t="s">
        <v>207</v>
      </c>
      <c r="C32" s="82"/>
      <c r="D32" s="134">
        <v>77678</v>
      </c>
      <c r="E32" s="134">
        <v>30360</v>
      </c>
      <c r="F32" s="83"/>
      <c r="G32" s="84">
        <v>-60.915574551353025</v>
      </c>
      <c r="H32" s="124"/>
    </row>
    <row r="33" spans="1:8" ht="23.25" customHeight="1" x14ac:dyDescent="0.15">
      <c r="A33" s="124"/>
      <c r="B33" s="78" t="s">
        <v>9</v>
      </c>
      <c r="C33" s="85" t="s">
        <v>29</v>
      </c>
      <c r="D33" s="135">
        <v>52898</v>
      </c>
      <c r="E33" s="135">
        <v>6590</v>
      </c>
      <c r="F33" s="86"/>
      <c r="G33" s="81">
        <v>-87.542062081742216</v>
      </c>
      <c r="H33" s="124"/>
    </row>
    <row r="34" spans="1:8" ht="23.25" customHeight="1" x14ac:dyDescent="0.15">
      <c r="A34" s="124"/>
      <c r="B34" s="133" t="s">
        <v>208</v>
      </c>
      <c r="C34" s="82"/>
      <c r="D34" s="134">
        <v>52898</v>
      </c>
      <c r="E34" s="134">
        <v>6590</v>
      </c>
      <c r="F34" s="83"/>
      <c r="G34" s="84">
        <v>-87.542062081742216</v>
      </c>
      <c r="H34" s="124"/>
    </row>
    <row r="35" spans="1:8" ht="23.25" customHeight="1" x14ac:dyDescent="0.15">
      <c r="A35" s="124"/>
      <c r="B35" s="136" t="s">
        <v>51</v>
      </c>
      <c r="C35" s="137"/>
      <c r="D35" s="138">
        <v>4363937</v>
      </c>
      <c r="E35" s="138">
        <v>1335481</v>
      </c>
      <c r="F35" s="139"/>
      <c r="G35" s="140">
        <v>-69.397335479407701</v>
      </c>
      <c r="H35" s="124"/>
    </row>
    <row r="36" spans="1:8" ht="6" customHeight="1" x14ac:dyDescent="0.15">
      <c r="A36" s="124"/>
      <c r="B36" s="124"/>
      <c r="C36" s="124"/>
      <c r="D36" s="124"/>
      <c r="E36" s="124"/>
      <c r="F36" s="124"/>
      <c r="G36" s="141"/>
      <c r="H36" s="124"/>
    </row>
  </sheetData>
  <mergeCells count="3">
    <mergeCell ref="B24:B25"/>
    <mergeCell ref="A1:B1"/>
    <mergeCell ref="C1:D1"/>
  </mergeCells>
  <conditionalFormatting sqref="G19:G21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18 G22:G35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rintOptions horizontalCentered="1" verticalCentered="1"/>
  <pageMargins left="0.23622047244094491" right="0.23622047244094491" top="0.39370078740157483" bottom="0.47244094488188981" header="0.19685039370078741" footer="0.31496062992125984"/>
  <pageSetup paperSize="9" scale="91" orientation="portrait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H36"/>
  <sheetViews>
    <sheetView showGridLines="0" topLeftCell="A16" zoomScaleNormal="100" workbookViewId="0">
      <selection sqref="A1:B1"/>
    </sheetView>
  </sheetViews>
  <sheetFormatPr baseColWidth="10" defaultColWidth="9.1640625" defaultRowHeight="17.25" customHeight="1" x14ac:dyDescent="0.15"/>
  <cols>
    <col min="1" max="1" width="1.33203125" style="87" customWidth="1"/>
    <col min="2" max="2" width="33.1640625" style="87" customWidth="1"/>
    <col min="3" max="3" width="29" style="87" customWidth="1"/>
    <col min="4" max="5" width="16.5" style="87" customWidth="1"/>
    <col min="6" max="6" width="1.6640625" style="89" customWidth="1"/>
    <col min="7" max="7" width="10" style="88" customWidth="1"/>
    <col min="8" max="8" width="1.33203125" style="87" customWidth="1"/>
    <col min="9" max="9" width="8.5" style="87" customWidth="1"/>
    <col min="10" max="16384" width="9.1640625" style="87"/>
  </cols>
  <sheetData>
    <row r="1" spans="1:8" s="29" customFormat="1" ht="50" customHeight="1" x14ac:dyDescent="0.15">
      <c r="A1" s="466" t="s">
        <v>339</v>
      </c>
      <c r="B1" s="466"/>
      <c r="C1" s="464" t="s">
        <v>200</v>
      </c>
      <c r="D1" s="464"/>
      <c r="F1" s="30"/>
      <c r="G1" s="90"/>
    </row>
    <row r="2" spans="1:8" s="29" customFormat="1" ht="20" customHeight="1" x14ac:dyDescent="0.15">
      <c r="F2" s="30"/>
      <c r="G2" s="90"/>
    </row>
    <row r="3" spans="1:8" ht="45" customHeight="1" x14ac:dyDescent="0.15">
      <c r="A3" s="142"/>
      <c r="B3" s="143"/>
      <c r="C3" s="143"/>
      <c r="D3" s="143"/>
      <c r="E3" s="143"/>
      <c r="F3" s="144"/>
      <c r="G3" s="145"/>
      <c r="H3" s="142"/>
    </row>
    <row r="4" spans="1:8" ht="26.25" customHeight="1" x14ac:dyDescent="0.15">
      <c r="A4" s="142"/>
      <c r="B4" s="146" t="s">
        <v>201</v>
      </c>
      <c r="C4" s="146" t="s">
        <v>52</v>
      </c>
      <c r="D4" s="147">
        <v>2019</v>
      </c>
      <c r="E4" s="147">
        <v>2020</v>
      </c>
      <c r="F4" s="148"/>
      <c r="G4" s="149" t="s">
        <v>382</v>
      </c>
      <c r="H4" s="142"/>
    </row>
    <row r="5" spans="1:8" ht="23.25" customHeight="1" x14ac:dyDescent="0.15">
      <c r="A5" s="142"/>
      <c r="B5" s="150" t="s">
        <v>3</v>
      </c>
      <c r="C5" s="79" t="s">
        <v>11</v>
      </c>
      <c r="D5" s="132">
        <v>104439213</v>
      </c>
      <c r="E5" s="132">
        <v>30305771</v>
      </c>
      <c r="F5" s="80"/>
      <c r="G5" s="81">
        <v>-70.982382833543568</v>
      </c>
      <c r="H5" s="142"/>
    </row>
    <row r="6" spans="1:8" ht="23.25" customHeight="1" x14ac:dyDescent="0.15">
      <c r="A6" s="142"/>
      <c r="B6" s="151" t="s">
        <v>202</v>
      </c>
      <c r="C6" s="152"/>
      <c r="D6" s="153">
        <v>104439213</v>
      </c>
      <c r="E6" s="153">
        <v>30305771</v>
      </c>
      <c r="F6" s="154"/>
      <c r="G6" s="155">
        <v>-70.982382833543568</v>
      </c>
      <c r="H6" s="142"/>
    </row>
    <row r="7" spans="1:8" ht="23.25" customHeight="1" x14ac:dyDescent="0.15">
      <c r="A7" s="142"/>
      <c r="B7" s="150" t="s">
        <v>4</v>
      </c>
      <c r="C7" s="79" t="s">
        <v>30</v>
      </c>
      <c r="D7" s="132">
        <v>14717309</v>
      </c>
      <c r="E7" s="132">
        <v>4804575</v>
      </c>
      <c r="F7" s="86"/>
      <c r="G7" s="81">
        <v>-67.354256134732239</v>
      </c>
      <c r="H7" s="142"/>
    </row>
    <row r="8" spans="1:8" ht="23.25" customHeight="1" x14ac:dyDescent="0.15">
      <c r="A8" s="142"/>
      <c r="B8" s="150"/>
      <c r="C8" s="79" t="s">
        <v>31</v>
      </c>
      <c r="D8" s="132">
        <v>2476748</v>
      </c>
      <c r="E8" s="132">
        <v>465548</v>
      </c>
      <c r="F8" s="86"/>
      <c r="G8" s="81">
        <v>-81.2032552363018</v>
      </c>
      <c r="H8" s="142"/>
    </row>
    <row r="9" spans="1:8" ht="23.25" customHeight="1" x14ac:dyDescent="0.15">
      <c r="A9" s="142"/>
      <c r="B9" s="150"/>
      <c r="C9" s="79" t="s">
        <v>32</v>
      </c>
      <c r="D9" s="132">
        <v>1816357</v>
      </c>
      <c r="E9" s="132">
        <v>504846</v>
      </c>
      <c r="F9" s="86"/>
      <c r="G9" s="81">
        <v>-72.205574124470033</v>
      </c>
      <c r="H9" s="142"/>
    </row>
    <row r="10" spans="1:8" ht="23.25" customHeight="1" x14ac:dyDescent="0.15">
      <c r="A10" s="142"/>
      <c r="B10" s="150"/>
      <c r="C10" s="79" t="s">
        <v>33</v>
      </c>
      <c r="D10" s="132">
        <v>2209272</v>
      </c>
      <c r="E10" s="132">
        <v>441472</v>
      </c>
      <c r="F10" s="86"/>
      <c r="G10" s="81">
        <v>-80.017308869165944</v>
      </c>
      <c r="H10" s="142"/>
    </row>
    <row r="11" spans="1:8" ht="23.25" customHeight="1" x14ac:dyDescent="0.15">
      <c r="A11" s="142"/>
      <c r="B11" s="150"/>
      <c r="C11" s="79" t="s">
        <v>34</v>
      </c>
      <c r="D11" s="132">
        <v>192129</v>
      </c>
      <c r="E11" s="132">
        <v>57721</v>
      </c>
      <c r="F11" s="86"/>
      <c r="G11" s="81">
        <v>-69.957164196971817</v>
      </c>
      <c r="H11" s="142"/>
    </row>
    <row r="12" spans="1:8" ht="23.25" customHeight="1" x14ac:dyDescent="0.15">
      <c r="A12" s="142"/>
      <c r="B12" s="150"/>
      <c r="C12" s="79" t="s">
        <v>35</v>
      </c>
      <c r="D12" s="132">
        <v>1267133</v>
      </c>
      <c r="E12" s="132">
        <v>425880</v>
      </c>
      <c r="F12" s="86"/>
      <c r="G12" s="81">
        <v>-66.390268424861475</v>
      </c>
      <c r="H12" s="142"/>
    </row>
    <row r="13" spans="1:8" ht="23.25" customHeight="1" x14ac:dyDescent="0.15">
      <c r="A13" s="142"/>
      <c r="B13" s="150"/>
      <c r="C13" s="79" t="s">
        <v>26</v>
      </c>
      <c r="D13" s="132">
        <v>649434</v>
      </c>
      <c r="E13" s="132">
        <v>202693</v>
      </c>
      <c r="F13" s="86"/>
      <c r="G13" s="81">
        <v>-68.789284207479128</v>
      </c>
      <c r="H13" s="142"/>
    </row>
    <row r="14" spans="1:8" ht="23.25" customHeight="1" x14ac:dyDescent="0.15">
      <c r="A14" s="142"/>
      <c r="B14" s="151" t="s">
        <v>203</v>
      </c>
      <c r="C14" s="152"/>
      <c r="D14" s="153">
        <v>23328382</v>
      </c>
      <c r="E14" s="153">
        <v>6902735</v>
      </c>
      <c r="F14" s="154"/>
      <c r="G14" s="155">
        <v>-70.410571123192341</v>
      </c>
      <c r="H14" s="142"/>
    </row>
    <row r="15" spans="1:8" ht="23.25" customHeight="1" x14ac:dyDescent="0.15">
      <c r="A15" s="142"/>
      <c r="B15" s="150" t="s">
        <v>5</v>
      </c>
      <c r="C15" s="79" t="s">
        <v>36</v>
      </c>
      <c r="D15" s="132">
        <v>3265358</v>
      </c>
      <c r="E15" s="132">
        <v>1058646</v>
      </c>
      <c r="F15" s="86"/>
      <c r="G15" s="81">
        <v>-67.579481330990347</v>
      </c>
      <c r="H15" s="142"/>
    </row>
    <row r="16" spans="1:8" ht="23.25" customHeight="1" x14ac:dyDescent="0.15">
      <c r="A16" s="142"/>
      <c r="B16" s="150"/>
      <c r="C16" s="79" t="s">
        <v>37</v>
      </c>
      <c r="D16" s="132">
        <v>11440256</v>
      </c>
      <c r="E16" s="132">
        <v>1358696</v>
      </c>
      <c r="F16" s="86"/>
      <c r="G16" s="81">
        <v>-88.123552479944493</v>
      </c>
      <c r="H16" s="142"/>
    </row>
    <row r="17" spans="1:8" ht="23.25" customHeight="1" x14ac:dyDescent="0.15">
      <c r="A17" s="142"/>
      <c r="B17" s="150"/>
      <c r="C17" s="79" t="s">
        <v>27</v>
      </c>
      <c r="D17" s="132">
        <v>615076</v>
      </c>
      <c r="E17" s="132">
        <v>205635</v>
      </c>
      <c r="F17" s="86"/>
      <c r="G17" s="81">
        <v>-66.56754612438138</v>
      </c>
      <c r="H17" s="142"/>
    </row>
    <row r="18" spans="1:8" ht="23.25" customHeight="1" x14ac:dyDescent="0.15">
      <c r="A18" s="142"/>
      <c r="B18" s="151" t="s">
        <v>204</v>
      </c>
      <c r="C18" s="152"/>
      <c r="D18" s="153">
        <v>15320690</v>
      </c>
      <c r="E18" s="153">
        <v>2622977</v>
      </c>
      <c r="F18" s="154"/>
      <c r="G18" s="155">
        <v>-82.879511301383943</v>
      </c>
      <c r="H18" s="142"/>
    </row>
    <row r="19" spans="1:8" ht="23.25" customHeight="1" x14ac:dyDescent="0.15">
      <c r="A19" s="142"/>
      <c r="B19" s="150" t="s">
        <v>6</v>
      </c>
      <c r="C19" s="79" t="s">
        <v>38</v>
      </c>
      <c r="D19" s="132">
        <v>23827392</v>
      </c>
      <c r="E19" s="132">
        <v>5506487</v>
      </c>
      <c r="F19" s="86"/>
      <c r="G19" s="81">
        <v>-76.890097749682383</v>
      </c>
      <c r="H19" s="142"/>
    </row>
    <row r="20" spans="1:8" ht="23.25" customHeight="1" x14ac:dyDescent="0.15">
      <c r="A20" s="142"/>
      <c r="B20" s="150"/>
      <c r="C20" s="79" t="s">
        <v>39</v>
      </c>
      <c r="D20" s="132">
        <v>4277812</v>
      </c>
      <c r="E20" s="132">
        <v>1069898</v>
      </c>
      <c r="F20" s="86"/>
      <c r="G20" s="81">
        <v>-74.989597485817512</v>
      </c>
      <c r="H20" s="142"/>
    </row>
    <row r="21" spans="1:8" ht="23.25" customHeight="1" x14ac:dyDescent="0.15">
      <c r="A21" s="142"/>
      <c r="B21" s="150"/>
      <c r="C21" s="79" t="s">
        <v>40</v>
      </c>
      <c r="D21" s="132">
        <v>1449679</v>
      </c>
      <c r="E21" s="132">
        <v>105573</v>
      </c>
      <c r="F21" s="86"/>
      <c r="G21" s="81">
        <v>-92.717491251511547</v>
      </c>
      <c r="H21" s="142"/>
    </row>
    <row r="22" spans="1:8" ht="23.25" customHeight="1" x14ac:dyDescent="0.15">
      <c r="A22" s="142"/>
      <c r="B22" s="150"/>
      <c r="C22" s="85" t="s">
        <v>41</v>
      </c>
      <c r="D22" s="135">
        <v>1245795</v>
      </c>
      <c r="E22" s="135">
        <v>379245</v>
      </c>
      <c r="F22" s="86"/>
      <c r="G22" s="81">
        <v>-69.557993088750564</v>
      </c>
      <c r="H22" s="142"/>
    </row>
    <row r="23" spans="1:8" ht="23.25" customHeight="1" x14ac:dyDescent="0.15">
      <c r="A23" s="142"/>
      <c r="B23" s="151" t="s">
        <v>205</v>
      </c>
      <c r="C23" s="152"/>
      <c r="D23" s="153">
        <v>30800678</v>
      </c>
      <c r="E23" s="153">
        <v>7061203</v>
      </c>
      <c r="F23" s="154"/>
      <c r="G23" s="155">
        <v>-77.074520892040098</v>
      </c>
      <c r="H23" s="142"/>
    </row>
    <row r="24" spans="1:8" ht="23.25" customHeight="1" x14ac:dyDescent="0.15">
      <c r="A24" s="142"/>
      <c r="B24" s="465" t="s">
        <v>370</v>
      </c>
      <c r="C24" s="79" t="s">
        <v>42</v>
      </c>
      <c r="D24" s="132">
        <v>23348964</v>
      </c>
      <c r="E24" s="132">
        <v>4936676</v>
      </c>
      <c r="F24" s="86"/>
      <c r="G24" s="81">
        <v>-78.856980549543863</v>
      </c>
      <c r="H24" s="142"/>
    </row>
    <row r="25" spans="1:8" ht="23.25" customHeight="1" x14ac:dyDescent="0.15">
      <c r="A25" s="142"/>
      <c r="B25" s="465"/>
      <c r="C25" s="79" t="s">
        <v>371</v>
      </c>
      <c r="D25" s="132">
        <v>446162</v>
      </c>
      <c r="E25" s="132">
        <v>200434</v>
      </c>
      <c r="F25" s="86"/>
      <c r="G25" s="81">
        <v>-55.075958956612169</v>
      </c>
      <c r="H25" s="142"/>
    </row>
    <row r="26" spans="1:8" ht="23.25" customHeight="1" x14ac:dyDescent="0.15">
      <c r="A26" s="142"/>
      <c r="B26" s="151" t="s">
        <v>383</v>
      </c>
      <c r="C26" s="152"/>
      <c r="D26" s="153">
        <v>23795126</v>
      </c>
      <c r="E26" s="153">
        <v>5137110</v>
      </c>
      <c r="F26" s="154"/>
      <c r="G26" s="155">
        <v>-78.41108300918431</v>
      </c>
      <c r="H26" s="142"/>
    </row>
    <row r="27" spans="1:8" ht="23.25" customHeight="1" x14ac:dyDescent="0.15">
      <c r="A27" s="142"/>
      <c r="B27" s="150" t="s">
        <v>7</v>
      </c>
      <c r="C27" s="85" t="s">
        <v>28</v>
      </c>
      <c r="D27" s="135">
        <v>983077</v>
      </c>
      <c r="E27" s="135">
        <v>743430</v>
      </c>
      <c r="F27" s="86"/>
      <c r="G27" s="81">
        <v>-24.377235964222539</v>
      </c>
      <c r="H27" s="142"/>
    </row>
    <row r="28" spans="1:8" ht="23.25" customHeight="1" x14ac:dyDescent="0.15">
      <c r="A28" s="142"/>
      <c r="B28" s="150"/>
      <c r="C28" s="85" t="s">
        <v>43</v>
      </c>
      <c r="D28" s="135">
        <v>19488558</v>
      </c>
      <c r="E28" s="135">
        <v>7720184</v>
      </c>
      <c r="F28" s="86"/>
      <c r="G28" s="81">
        <v>-60.386068584448374</v>
      </c>
      <c r="H28" s="142"/>
    </row>
    <row r="29" spans="1:8" ht="23.25" customHeight="1" x14ac:dyDescent="0.15">
      <c r="A29" s="142"/>
      <c r="B29" s="151" t="s">
        <v>206</v>
      </c>
      <c r="C29" s="152"/>
      <c r="D29" s="153">
        <v>20471635</v>
      </c>
      <c r="E29" s="153">
        <v>8463614</v>
      </c>
      <c r="F29" s="154"/>
      <c r="G29" s="155">
        <v>-58.656873278563239</v>
      </c>
      <c r="H29" s="142"/>
    </row>
    <row r="30" spans="1:8" ht="23.25" customHeight="1" x14ac:dyDescent="0.15">
      <c r="A30" s="142"/>
      <c r="B30" s="150" t="s">
        <v>8</v>
      </c>
      <c r="C30" s="85" t="s">
        <v>253</v>
      </c>
      <c r="D30" s="135">
        <v>10925740</v>
      </c>
      <c r="E30" s="135">
        <v>1827639</v>
      </c>
      <c r="F30" s="86"/>
      <c r="G30" s="81">
        <v>-83.272171953570194</v>
      </c>
      <c r="H30" s="142"/>
    </row>
    <row r="31" spans="1:8" ht="17.25" customHeight="1" x14ac:dyDescent="0.15">
      <c r="A31" s="142"/>
      <c r="B31" s="150"/>
      <c r="C31" s="85" t="s">
        <v>254</v>
      </c>
      <c r="D31" s="135">
        <v>15433383</v>
      </c>
      <c r="E31" s="135">
        <v>4302597</v>
      </c>
      <c r="F31" s="86"/>
      <c r="G31" s="81">
        <v>-72.121491444876341</v>
      </c>
      <c r="H31" s="142"/>
    </row>
    <row r="32" spans="1:8" ht="23.25" customHeight="1" x14ac:dyDescent="0.15">
      <c r="A32" s="142"/>
      <c r="B32" s="151" t="s">
        <v>207</v>
      </c>
      <c r="C32" s="152"/>
      <c r="D32" s="153">
        <v>26359123</v>
      </c>
      <c r="E32" s="153">
        <v>6130236</v>
      </c>
      <c r="F32" s="154"/>
      <c r="G32" s="155">
        <v>-76.743399239800198</v>
      </c>
      <c r="H32" s="142"/>
    </row>
    <row r="33" spans="1:8" ht="23.25" customHeight="1" x14ac:dyDescent="0.15">
      <c r="A33" s="142"/>
      <c r="B33" s="150" t="s">
        <v>9</v>
      </c>
      <c r="C33" s="85" t="s">
        <v>29</v>
      </c>
      <c r="D33" s="135">
        <v>1868548</v>
      </c>
      <c r="E33" s="135">
        <v>621459</v>
      </c>
      <c r="F33" s="86"/>
      <c r="G33" s="81">
        <v>-66.741073817745118</v>
      </c>
      <c r="H33" s="142"/>
    </row>
    <row r="34" spans="1:8" ht="23.25" customHeight="1" x14ac:dyDescent="0.15">
      <c r="A34" s="142"/>
      <c r="B34" s="151" t="s">
        <v>208</v>
      </c>
      <c r="C34" s="152"/>
      <c r="D34" s="153">
        <v>1868548</v>
      </c>
      <c r="E34" s="153">
        <v>621459</v>
      </c>
      <c r="F34" s="154"/>
      <c r="G34" s="155">
        <v>-66.741073817745118</v>
      </c>
      <c r="H34" s="142"/>
    </row>
    <row r="35" spans="1:8" ht="23.25" customHeight="1" x14ac:dyDescent="0.15">
      <c r="A35" s="142"/>
      <c r="B35" s="156" t="s">
        <v>51</v>
      </c>
      <c r="C35" s="157"/>
      <c r="D35" s="158">
        <v>246383395</v>
      </c>
      <c r="E35" s="158">
        <v>67245105</v>
      </c>
      <c r="F35" s="159"/>
      <c r="G35" s="160">
        <v>-72.70712784844936</v>
      </c>
      <c r="H35" s="142"/>
    </row>
    <row r="36" spans="1:8" ht="6" customHeight="1" x14ac:dyDescent="0.15">
      <c r="A36" s="142"/>
      <c r="B36" s="142"/>
      <c r="C36" s="142"/>
      <c r="D36" s="142"/>
      <c r="E36" s="142"/>
      <c r="F36" s="142"/>
      <c r="G36" s="161"/>
      <c r="H36" s="142"/>
    </row>
  </sheetData>
  <mergeCells count="3">
    <mergeCell ref="B24:B25"/>
    <mergeCell ref="A1:B1"/>
    <mergeCell ref="C1:D1"/>
  </mergeCells>
  <conditionalFormatting sqref="G19:G21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18 G22:G35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rintOptions horizontalCentered="1" verticalCentered="1"/>
  <pageMargins left="0.23622047244094491" right="0.23622047244094491" top="0.39370078740157483" bottom="0.47244094488188981" header="0.19685039370078741" footer="0.31496062992125984"/>
  <pageSetup paperSize="9" scale="91" orientation="portrait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H36"/>
  <sheetViews>
    <sheetView showGridLines="0" zoomScaleNormal="100" workbookViewId="0">
      <selection sqref="A1:B1"/>
    </sheetView>
  </sheetViews>
  <sheetFormatPr baseColWidth="10" defaultColWidth="9.1640625" defaultRowHeight="17.25" customHeight="1" x14ac:dyDescent="0.15"/>
  <cols>
    <col min="1" max="1" width="1.33203125" style="87" customWidth="1"/>
    <col min="2" max="2" width="33.1640625" style="87" customWidth="1"/>
    <col min="3" max="3" width="29" style="87" customWidth="1"/>
    <col min="4" max="5" width="16.5" style="87" customWidth="1"/>
    <col min="6" max="6" width="1.6640625" style="89" customWidth="1"/>
    <col min="7" max="7" width="10" style="88" customWidth="1"/>
    <col min="8" max="8" width="1.33203125" style="87" customWidth="1"/>
    <col min="9" max="9" width="8.5" style="87" customWidth="1"/>
    <col min="10" max="16384" width="9.1640625" style="87"/>
  </cols>
  <sheetData>
    <row r="1" spans="1:8" s="29" customFormat="1" ht="50" customHeight="1" x14ac:dyDescent="0.15">
      <c r="A1" s="468" t="s">
        <v>338</v>
      </c>
      <c r="B1" s="468"/>
      <c r="C1" s="464" t="s">
        <v>200</v>
      </c>
      <c r="D1" s="464"/>
      <c r="F1" s="30"/>
      <c r="G1" s="90"/>
    </row>
    <row r="2" spans="1:8" s="29" customFormat="1" ht="20" customHeight="1" x14ac:dyDescent="0.15">
      <c r="F2" s="30"/>
      <c r="G2" s="90"/>
    </row>
    <row r="3" spans="1:8" ht="45" customHeight="1" x14ac:dyDescent="0.15">
      <c r="A3" s="162"/>
      <c r="B3" s="163"/>
      <c r="C3" s="163"/>
      <c r="D3" s="163"/>
      <c r="E3" s="163"/>
      <c r="F3" s="164"/>
      <c r="G3" s="165"/>
      <c r="H3" s="162"/>
    </row>
    <row r="4" spans="1:8" ht="26.25" customHeight="1" x14ac:dyDescent="0.15">
      <c r="A4" s="162"/>
      <c r="B4" s="166" t="s">
        <v>201</v>
      </c>
      <c r="C4" s="166" t="s">
        <v>52</v>
      </c>
      <c r="D4" s="167">
        <v>2019</v>
      </c>
      <c r="E4" s="167">
        <v>2020</v>
      </c>
      <c r="F4" s="168"/>
      <c r="G4" s="169" t="s">
        <v>382</v>
      </c>
      <c r="H4" s="162"/>
    </row>
    <row r="5" spans="1:8" ht="23.25" customHeight="1" x14ac:dyDescent="0.15">
      <c r="A5" s="162"/>
      <c r="B5" s="170" t="s">
        <v>3</v>
      </c>
      <c r="C5" s="79" t="s">
        <v>11</v>
      </c>
      <c r="D5" s="132">
        <v>365374</v>
      </c>
      <c r="E5" s="132">
        <v>65096</v>
      </c>
      <c r="F5" s="80"/>
      <c r="G5" s="81">
        <v>-82.18373502219643</v>
      </c>
      <c r="H5" s="162"/>
    </row>
    <row r="6" spans="1:8" ht="23.25" customHeight="1" x14ac:dyDescent="0.15">
      <c r="A6" s="162"/>
      <c r="B6" s="171" t="s">
        <v>202</v>
      </c>
      <c r="C6" s="172"/>
      <c r="D6" s="173">
        <v>365374</v>
      </c>
      <c r="E6" s="173">
        <v>65096</v>
      </c>
      <c r="F6" s="174"/>
      <c r="G6" s="175">
        <v>-82.18373502219643</v>
      </c>
      <c r="H6" s="162"/>
    </row>
    <row r="7" spans="1:8" ht="23.25" customHeight="1" x14ac:dyDescent="0.15">
      <c r="A7" s="162"/>
      <c r="B7" s="170" t="s">
        <v>4</v>
      </c>
      <c r="C7" s="79" t="s">
        <v>30</v>
      </c>
      <c r="D7" s="132">
        <v>264899</v>
      </c>
      <c r="E7" s="132">
        <v>55679</v>
      </c>
      <c r="F7" s="86"/>
      <c r="G7" s="81">
        <v>-78.981045606061173</v>
      </c>
      <c r="H7" s="162"/>
    </row>
    <row r="8" spans="1:8" ht="23.25" customHeight="1" x14ac:dyDescent="0.15">
      <c r="A8" s="162"/>
      <c r="B8" s="170"/>
      <c r="C8" s="79" t="s">
        <v>31</v>
      </c>
      <c r="D8" s="132">
        <v>6993</v>
      </c>
      <c r="E8" s="132">
        <v>1002</v>
      </c>
      <c r="F8" s="86"/>
      <c r="G8" s="81">
        <v>-85.671385671385664</v>
      </c>
      <c r="H8" s="162"/>
    </row>
    <row r="9" spans="1:8" ht="23.25" customHeight="1" x14ac:dyDescent="0.15">
      <c r="A9" s="162"/>
      <c r="B9" s="170"/>
      <c r="C9" s="79" t="s">
        <v>32</v>
      </c>
      <c r="D9" s="132">
        <v>2637</v>
      </c>
      <c r="E9" s="132">
        <v>600</v>
      </c>
      <c r="F9" s="86"/>
      <c r="G9" s="81">
        <v>-77.246871444823668</v>
      </c>
      <c r="H9" s="162"/>
    </row>
    <row r="10" spans="1:8" ht="23.25" customHeight="1" x14ac:dyDescent="0.15">
      <c r="A10" s="162"/>
      <c r="B10" s="170"/>
      <c r="C10" s="79" t="s">
        <v>33</v>
      </c>
      <c r="D10" s="132">
        <v>38037</v>
      </c>
      <c r="E10" s="132">
        <v>7914</v>
      </c>
      <c r="F10" s="86"/>
      <c r="G10" s="81">
        <v>-79.193942739963717</v>
      </c>
      <c r="H10" s="162"/>
    </row>
    <row r="11" spans="1:8" ht="23.25" customHeight="1" x14ac:dyDescent="0.15">
      <c r="A11" s="162"/>
      <c r="B11" s="170"/>
      <c r="C11" s="79" t="s">
        <v>34</v>
      </c>
      <c r="D11" s="132">
        <v>11227</v>
      </c>
      <c r="E11" s="132">
        <v>1637</v>
      </c>
      <c r="F11" s="86"/>
      <c r="G11" s="81">
        <v>-85.41907900596776</v>
      </c>
      <c r="H11" s="162"/>
    </row>
    <row r="12" spans="1:8" ht="23.25" customHeight="1" x14ac:dyDescent="0.15">
      <c r="A12" s="162"/>
      <c r="B12" s="170"/>
      <c r="C12" s="79" t="s">
        <v>35</v>
      </c>
      <c r="D12" s="132">
        <v>848648</v>
      </c>
      <c r="E12" s="132">
        <v>361201</v>
      </c>
      <c r="F12" s="86"/>
      <c r="G12" s="81">
        <v>-57.438066194700276</v>
      </c>
      <c r="H12" s="162"/>
    </row>
    <row r="13" spans="1:8" ht="23.25" customHeight="1" x14ac:dyDescent="0.15">
      <c r="A13" s="162"/>
      <c r="B13" s="170"/>
      <c r="C13" s="79" t="s">
        <v>26</v>
      </c>
      <c r="D13" s="132">
        <v>8197</v>
      </c>
      <c r="E13" s="132">
        <v>3607</v>
      </c>
      <c r="F13" s="86"/>
      <c r="G13" s="81">
        <v>-55.996096132731488</v>
      </c>
      <c r="H13" s="162"/>
    </row>
    <row r="14" spans="1:8" ht="23.25" customHeight="1" x14ac:dyDescent="0.15">
      <c r="A14" s="162"/>
      <c r="B14" s="171" t="s">
        <v>203</v>
      </c>
      <c r="C14" s="172"/>
      <c r="D14" s="173">
        <v>1180638</v>
      </c>
      <c r="E14" s="173">
        <v>431640</v>
      </c>
      <c r="F14" s="174"/>
      <c r="G14" s="175">
        <v>-63.440106112119047</v>
      </c>
      <c r="H14" s="162"/>
    </row>
    <row r="15" spans="1:8" ht="23.25" customHeight="1" x14ac:dyDescent="0.15">
      <c r="A15" s="162"/>
      <c r="B15" s="170" t="s">
        <v>5</v>
      </c>
      <c r="C15" s="79" t="s">
        <v>36</v>
      </c>
      <c r="D15" s="132">
        <v>40821</v>
      </c>
      <c r="E15" s="132">
        <v>7075</v>
      </c>
      <c r="F15" s="86"/>
      <c r="G15" s="81">
        <v>-82.668234487151224</v>
      </c>
      <c r="H15" s="162"/>
    </row>
    <row r="16" spans="1:8" ht="23.25" customHeight="1" x14ac:dyDescent="0.15">
      <c r="A16" s="162"/>
      <c r="B16" s="170"/>
      <c r="C16" s="79" t="s">
        <v>37</v>
      </c>
      <c r="D16" s="132">
        <v>1168777</v>
      </c>
      <c r="E16" s="132">
        <v>97988</v>
      </c>
      <c r="F16" s="86"/>
      <c r="G16" s="81">
        <v>-91.616193679375968</v>
      </c>
      <c r="H16" s="162"/>
    </row>
    <row r="17" spans="1:8" ht="23.25" customHeight="1" x14ac:dyDescent="0.15">
      <c r="A17" s="162"/>
      <c r="B17" s="170"/>
      <c r="C17" s="79" t="s">
        <v>27</v>
      </c>
      <c r="D17" s="132">
        <v>74766</v>
      </c>
      <c r="E17" s="132">
        <v>15643</v>
      </c>
      <c r="F17" s="86"/>
      <c r="G17" s="81">
        <v>-79.077388117593557</v>
      </c>
      <c r="H17" s="162"/>
    </row>
    <row r="18" spans="1:8" ht="23.25" customHeight="1" x14ac:dyDescent="0.15">
      <c r="A18" s="162"/>
      <c r="B18" s="171" t="s">
        <v>204</v>
      </c>
      <c r="C18" s="172"/>
      <c r="D18" s="173">
        <v>1284364</v>
      </c>
      <c r="E18" s="173">
        <v>120706</v>
      </c>
      <c r="F18" s="174"/>
      <c r="G18" s="175">
        <v>-90.6018854468048</v>
      </c>
      <c r="H18" s="162"/>
    </row>
    <row r="19" spans="1:8" ht="23.25" customHeight="1" x14ac:dyDescent="0.15">
      <c r="A19" s="162"/>
      <c r="B19" s="170" t="s">
        <v>6</v>
      </c>
      <c r="C19" s="79" t="s">
        <v>38</v>
      </c>
      <c r="D19" s="132">
        <v>55328</v>
      </c>
      <c r="E19" s="132">
        <v>8784</v>
      </c>
      <c r="F19" s="86"/>
      <c r="G19" s="81">
        <v>-84.123770965876233</v>
      </c>
      <c r="H19" s="162"/>
    </row>
    <row r="20" spans="1:8" ht="23.25" customHeight="1" x14ac:dyDescent="0.15">
      <c r="A20" s="162"/>
      <c r="B20" s="170"/>
      <c r="C20" s="79" t="s">
        <v>39</v>
      </c>
      <c r="D20" s="132">
        <v>5783</v>
      </c>
      <c r="E20" s="132">
        <v>163</v>
      </c>
      <c r="F20" s="86"/>
      <c r="G20" s="81">
        <v>-97.181393740273208</v>
      </c>
      <c r="H20" s="162"/>
    </row>
    <row r="21" spans="1:8" ht="23.25" customHeight="1" x14ac:dyDescent="0.15">
      <c r="A21" s="162"/>
      <c r="B21" s="170"/>
      <c r="C21" s="79" t="s">
        <v>40</v>
      </c>
      <c r="D21" s="132">
        <v>4171</v>
      </c>
      <c r="E21" s="132">
        <v>4970</v>
      </c>
      <c r="F21" s="86"/>
      <c r="G21" s="81">
        <v>19.156077679213617</v>
      </c>
      <c r="H21" s="162"/>
    </row>
    <row r="22" spans="1:8" ht="23.25" customHeight="1" x14ac:dyDescent="0.15">
      <c r="A22" s="162"/>
      <c r="B22" s="170"/>
      <c r="C22" s="85" t="s">
        <v>41</v>
      </c>
      <c r="D22" s="135">
        <v>39041</v>
      </c>
      <c r="E22" s="135">
        <v>9127</v>
      </c>
      <c r="F22" s="86"/>
      <c r="G22" s="81">
        <v>-76.622012755820805</v>
      </c>
      <c r="H22" s="162"/>
    </row>
    <row r="23" spans="1:8" ht="23.25" customHeight="1" x14ac:dyDescent="0.15">
      <c r="A23" s="162"/>
      <c r="B23" s="171" t="s">
        <v>205</v>
      </c>
      <c r="C23" s="172"/>
      <c r="D23" s="173">
        <v>104323</v>
      </c>
      <c r="E23" s="173">
        <v>23044</v>
      </c>
      <c r="F23" s="174"/>
      <c r="G23" s="175">
        <v>-77.910911304314496</v>
      </c>
      <c r="H23" s="162"/>
    </row>
    <row r="24" spans="1:8" ht="23.25" customHeight="1" x14ac:dyDescent="0.15">
      <c r="A24" s="162"/>
      <c r="B24" s="467" t="s">
        <v>370</v>
      </c>
      <c r="C24" s="79" t="s">
        <v>42</v>
      </c>
      <c r="D24" s="132">
        <v>17750005</v>
      </c>
      <c r="E24" s="132">
        <v>2988855</v>
      </c>
      <c r="F24" s="86"/>
      <c r="G24" s="81">
        <v>-83.161385024961959</v>
      </c>
      <c r="H24" s="162"/>
    </row>
    <row r="25" spans="1:8" ht="23.25" customHeight="1" x14ac:dyDescent="0.15">
      <c r="A25" s="162"/>
      <c r="B25" s="467"/>
      <c r="C25" s="79" t="s">
        <v>371</v>
      </c>
      <c r="D25" s="132">
        <v>23480915</v>
      </c>
      <c r="E25" s="132">
        <v>8335275</v>
      </c>
      <c r="F25" s="86"/>
      <c r="G25" s="81">
        <v>-64.501915704732966</v>
      </c>
      <c r="H25" s="162"/>
    </row>
    <row r="26" spans="1:8" ht="23.25" customHeight="1" x14ac:dyDescent="0.15">
      <c r="A26" s="162"/>
      <c r="B26" s="171" t="s">
        <v>383</v>
      </c>
      <c r="C26" s="172"/>
      <c r="D26" s="173">
        <v>41230920</v>
      </c>
      <c r="E26" s="173">
        <v>11324130</v>
      </c>
      <c r="F26" s="174"/>
      <c r="G26" s="175">
        <v>-72.534859760587437</v>
      </c>
      <c r="H26" s="162"/>
    </row>
    <row r="27" spans="1:8" ht="23.25" customHeight="1" x14ac:dyDescent="0.15">
      <c r="A27" s="162"/>
      <c r="B27" s="170" t="s">
        <v>7</v>
      </c>
      <c r="C27" s="85" t="s">
        <v>28</v>
      </c>
      <c r="D27" s="135">
        <v>71199</v>
      </c>
      <c r="E27" s="135">
        <v>30312</v>
      </c>
      <c r="F27" s="86"/>
      <c r="G27" s="81">
        <v>-57.426368347870053</v>
      </c>
      <c r="H27" s="162"/>
    </row>
    <row r="28" spans="1:8" ht="23.25" customHeight="1" x14ac:dyDescent="0.15">
      <c r="A28" s="162"/>
      <c r="B28" s="170"/>
      <c r="C28" s="85" t="s">
        <v>43</v>
      </c>
      <c r="D28" s="135">
        <v>79644</v>
      </c>
      <c r="E28" s="135">
        <v>33943</v>
      </c>
      <c r="F28" s="86"/>
      <c r="G28" s="81">
        <v>-57.38159811159661</v>
      </c>
      <c r="H28" s="162"/>
    </row>
    <row r="29" spans="1:8" ht="23.25" customHeight="1" x14ac:dyDescent="0.15">
      <c r="A29" s="162"/>
      <c r="B29" s="171" t="s">
        <v>206</v>
      </c>
      <c r="C29" s="172"/>
      <c r="D29" s="173">
        <v>150843</v>
      </c>
      <c r="E29" s="173">
        <v>64255</v>
      </c>
      <c r="F29" s="174"/>
      <c r="G29" s="175">
        <v>-57.402729990785119</v>
      </c>
      <c r="H29" s="162"/>
    </row>
    <row r="30" spans="1:8" ht="23.25" customHeight="1" x14ac:dyDescent="0.15">
      <c r="A30" s="162"/>
      <c r="B30" s="170" t="s">
        <v>8</v>
      </c>
      <c r="C30" s="85" t="s">
        <v>253</v>
      </c>
      <c r="D30" s="135">
        <v>64450</v>
      </c>
      <c r="E30" s="135">
        <v>10439</v>
      </c>
      <c r="F30" s="86"/>
      <c r="G30" s="81">
        <v>-83.802948021722273</v>
      </c>
      <c r="H30" s="162"/>
    </row>
    <row r="31" spans="1:8" ht="17.25" customHeight="1" x14ac:dyDescent="0.15">
      <c r="A31" s="162"/>
      <c r="B31" s="170"/>
      <c r="C31" s="85" t="s">
        <v>254</v>
      </c>
      <c r="D31" s="135">
        <v>171790</v>
      </c>
      <c r="E31" s="135">
        <v>110055</v>
      </c>
      <c r="F31" s="86"/>
      <c r="G31" s="81">
        <v>-35.936317597066186</v>
      </c>
      <c r="H31" s="162"/>
    </row>
    <row r="32" spans="1:8" ht="23.25" customHeight="1" x14ac:dyDescent="0.15">
      <c r="A32" s="162"/>
      <c r="B32" s="171" t="s">
        <v>207</v>
      </c>
      <c r="C32" s="172"/>
      <c r="D32" s="173">
        <v>236240</v>
      </c>
      <c r="E32" s="173">
        <v>120494</v>
      </c>
      <c r="F32" s="174"/>
      <c r="G32" s="175">
        <v>-48.995089739248222</v>
      </c>
      <c r="H32" s="162"/>
    </row>
    <row r="33" spans="1:8" ht="23.25" customHeight="1" x14ac:dyDescent="0.15">
      <c r="A33" s="162"/>
      <c r="B33" s="170" t="s">
        <v>9</v>
      </c>
      <c r="C33" s="85" t="s">
        <v>29</v>
      </c>
      <c r="D33" s="135">
        <v>14831218</v>
      </c>
      <c r="E33" s="135">
        <v>1101002</v>
      </c>
      <c r="F33" s="86"/>
      <c r="G33" s="81">
        <v>-92.576455959315012</v>
      </c>
      <c r="H33" s="162"/>
    </row>
    <row r="34" spans="1:8" ht="23.25" customHeight="1" x14ac:dyDescent="0.15">
      <c r="A34" s="162"/>
      <c r="B34" s="171" t="s">
        <v>208</v>
      </c>
      <c r="C34" s="172"/>
      <c r="D34" s="173">
        <v>14831218</v>
      </c>
      <c r="E34" s="173">
        <v>1101002</v>
      </c>
      <c r="F34" s="174"/>
      <c r="G34" s="175">
        <v>-92.576455959315012</v>
      </c>
      <c r="H34" s="162"/>
    </row>
    <row r="35" spans="1:8" ht="23.25" customHeight="1" x14ac:dyDescent="0.15">
      <c r="A35" s="162"/>
      <c r="B35" s="176" t="s">
        <v>51</v>
      </c>
      <c r="C35" s="177"/>
      <c r="D35" s="178">
        <v>59383920</v>
      </c>
      <c r="E35" s="178">
        <v>13250367</v>
      </c>
      <c r="F35" s="179"/>
      <c r="G35" s="180">
        <v>-77.686944546604536</v>
      </c>
      <c r="H35" s="162"/>
    </row>
    <row r="36" spans="1:8" ht="6" customHeight="1" x14ac:dyDescent="0.15">
      <c r="A36" s="162"/>
      <c r="B36" s="162"/>
      <c r="C36" s="162"/>
      <c r="D36" s="162"/>
      <c r="E36" s="162"/>
      <c r="F36" s="162"/>
      <c r="G36" s="181"/>
      <c r="H36" s="162"/>
    </row>
  </sheetData>
  <mergeCells count="3">
    <mergeCell ref="B24:B25"/>
    <mergeCell ref="A1:B1"/>
    <mergeCell ref="C1:D1"/>
  </mergeCells>
  <conditionalFormatting sqref="G19:G21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18 G22:G35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rintOptions horizontalCentered="1" verticalCentered="1"/>
  <pageMargins left="0.23622047244094491" right="0.23622047244094491" top="0.39370078740157483" bottom="0.47244094488188981" header="0.19685039370078741" footer="0.31496062992125984"/>
  <pageSetup paperSize="9" scale="91" orientation="portrait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H36"/>
  <sheetViews>
    <sheetView showGridLines="0" zoomScaleNormal="100" workbookViewId="0">
      <selection sqref="A1:B1"/>
    </sheetView>
  </sheetViews>
  <sheetFormatPr baseColWidth="10" defaultColWidth="9.1640625" defaultRowHeight="17.25" customHeight="1" x14ac:dyDescent="0.15"/>
  <cols>
    <col min="1" max="1" width="1.33203125" style="87" customWidth="1"/>
    <col min="2" max="2" width="33.1640625" style="87" customWidth="1"/>
    <col min="3" max="3" width="29" style="87" customWidth="1"/>
    <col min="4" max="5" width="16.5" style="87" customWidth="1"/>
    <col min="6" max="6" width="1.6640625" style="89" customWidth="1"/>
    <col min="7" max="7" width="10" style="88" customWidth="1"/>
    <col min="8" max="8" width="1.33203125" style="87" customWidth="1"/>
    <col min="9" max="9" width="8.5" style="87" customWidth="1"/>
    <col min="10" max="16384" width="9.1640625" style="87"/>
  </cols>
  <sheetData>
    <row r="1" spans="1:8" s="91" customFormat="1" ht="50" customHeight="1" x14ac:dyDescent="0.15">
      <c r="A1" s="470" t="s">
        <v>337</v>
      </c>
      <c r="B1" s="470"/>
      <c r="C1" s="464" t="s">
        <v>200</v>
      </c>
      <c r="D1" s="464"/>
      <c r="F1" s="93"/>
      <c r="G1" s="92"/>
    </row>
    <row r="2" spans="1:8" s="91" customFormat="1" ht="20" customHeight="1" x14ac:dyDescent="0.15">
      <c r="F2" s="93"/>
      <c r="G2" s="92"/>
    </row>
    <row r="3" spans="1:8" ht="45" customHeight="1" x14ac:dyDescent="0.15">
      <c r="A3" s="182"/>
      <c r="B3" s="183"/>
      <c r="C3" s="183"/>
      <c r="D3" s="183"/>
      <c r="E3" s="183"/>
      <c r="F3" s="184"/>
      <c r="G3" s="185"/>
      <c r="H3" s="182"/>
    </row>
    <row r="4" spans="1:8" ht="26.25" customHeight="1" x14ac:dyDescent="0.15">
      <c r="A4" s="182"/>
      <c r="B4" s="186" t="s">
        <v>201</v>
      </c>
      <c r="C4" s="186" t="s">
        <v>52</v>
      </c>
      <c r="D4" s="187">
        <v>2019</v>
      </c>
      <c r="E4" s="187">
        <v>2020</v>
      </c>
      <c r="F4" s="188"/>
      <c r="G4" s="189" t="s">
        <v>382</v>
      </c>
      <c r="H4" s="182"/>
    </row>
    <row r="5" spans="1:8" ht="23.25" customHeight="1" x14ac:dyDescent="0.15">
      <c r="A5" s="182"/>
      <c r="B5" s="190" t="s">
        <v>3</v>
      </c>
      <c r="C5" s="79" t="s">
        <v>11</v>
      </c>
      <c r="D5" s="191">
        <v>667911768.25</v>
      </c>
      <c r="E5" s="191">
        <v>189537983.03000003</v>
      </c>
      <c r="F5" s="80"/>
      <c r="G5" s="81">
        <v>-71.622302220155547</v>
      </c>
      <c r="H5" s="182"/>
    </row>
    <row r="6" spans="1:8" ht="23.25" customHeight="1" x14ac:dyDescent="0.15">
      <c r="A6" s="182"/>
      <c r="B6" s="192" t="s">
        <v>202</v>
      </c>
      <c r="C6" s="193"/>
      <c r="D6" s="194">
        <v>667911768.25</v>
      </c>
      <c r="E6" s="194">
        <v>189537983.03000003</v>
      </c>
      <c r="F6" s="94"/>
      <c r="G6" s="95">
        <v>-71.622302220155547</v>
      </c>
      <c r="H6" s="182"/>
    </row>
    <row r="7" spans="1:8" ht="23.25" customHeight="1" x14ac:dyDescent="0.15">
      <c r="A7" s="182"/>
      <c r="B7" s="190" t="s">
        <v>4</v>
      </c>
      <c r="C7" s="79" t="s">
        <v>30</v>
      </c>
      <c r="D7" s="191">
        <v>206105547.34999996</v>
      </c>
      <c r="E7" s="191">
        <v>50506791.109999999</v>
      </c>
      <c r="F7" s="86"/>
      <c r="G7" s="81">
        <v>-75.49469591702379</v>
      </c>
      <c r="H7" s="182"/>
    </row>
    <row r="8" spans="1:8" ht="23.25" customHeight="1" x14ac:dyDescent="0.15">
      <c r="A8" s="182"/>
      <c r="B8" s="190"/>
      <c r="C8" s="79" t="s">
        <v>31</v>
      </c>
      <c r="D8" s="191">
        <v>112396490.22000004</v>
      </c>
      <c r="E8" s="191">
        <v>16467328.020000005</v>
      </c>
      <c r="F8" s="86"/>
      <c r="G8" s="81">
        <v>-85.348894802882569</v>
      </c>
      <c r="H8" s="182"/>
    </row>
    <row r="9" spans="1:8" ht="23.25" customHeight="1" x14ac:dyDescent="0.15">
      <c r="A9" s="182"/>
      <c r="B9" s="190"/>
      <c r="C9" s="79" t="s">
        <v>32</v>
      </c>
      <c r="D9" s="191">
        <v>49212658.340000004</v>
      </c>
      <c r="E9" s="191">
        <v>12400047.719999995</v>
      </c>
      <c r="F9" s="86"/>
      <c r="G9" s="81">
        <v>-74.803133709358576</v>
      </c>
      <c r="H9" s="182"/>
    </row>
    <row r="10" spans="1:8" ht="23.25" customHeight="1" x14ac:dyDescent="0.15">
      <c r="A10" s="182"/>
      <c r="B10" s="190"/>
      <c r="C10" s="79" t="s">
        <v>33</v>
      </c>
      <c r="D10" s="191">
        <v>37222188.290000021</v>
      </c>
      <c r="E10" s="191">
        <v>8866608.8100000005</v>
      </c>
      <c r="F10" s="86"/>
      <c r="G10" s="81">
        <v>-76.17923819814196</v>
      </c>
      <c r="H10" s="182"/>
    </row>
    <row r="11" spans="1:8" ht="23.25" customHeight="1" x14ac:dyDescent="0.15">
      <c r="A11" s="182"/>
      <c r="B11" s="190"/>
      <c r="C11" s="79" t="s">
        <v>34</v>
      </c>
      <c r="D11" s="191">
        <v>1014477.6</v>
      </c>
      <c r="E11" s="191">
        <v>317778</v>
      </c>
      <c r="F11" s="86"/>
      <c r="G11" s="81">
        <v>-68.675700675894674</v>
      </c>
      <c r="H11" s="182"/>
    </row>
    <row r="12" spans="1:8" ht="23.25" customHeight="1" x14ac:dyDescent="0.15">
      <c r="A12" s="182"/>
      <c r="B12" s="190"/>
      <c r="C12" s="79" t="s">
        <v>35</v>
      </c>
      <c r="D12" s="191">
        <v>13934680.17</v>
      </c>
      <c r="E12" s="191">
        <v>4260770.5600000005</v>
      </c>
      <c r="F12" s="86"/>
      <c r="G12" s="81">
        <v>-69.423262622323961</v>
      </c>
      <c r="H12" s="182"/>
    </row>
    <row r="13" spans="1:8" ht="23.25" customHeight="1" x14ac:dyDescent="0.15">
      <c r="A13" s="182"/>
      <c r="B13" s="190"/>
      <c r="C13" s="79" t="s">
        <v>26</v>
      </c>
      <c r="D13" s="191">
        <v>6148445.9500000002</v>
      </c>
      <c r="E13" s="191">
        <v>1830669.4800000004</v>
      </c>
      <c r="F13" s="86"/>
      <c r="G13" s="81">
        <v>-70.225492833681002</v>
      </c>
      <c r="H13" s="182"/>
    </row>
    <row r="14" spans="1:8" ht="23.25" customHeight="1" x14ac:dyDescent="0.15">
      <c r="A14" s="182"/>
      <c r="B14" s="192" t="s">
        <v>203</v>
      </c>
      <c r="C14" s="193"/>
      <c r="D14" s="194">
        <v>426034487.92000026</v>
      </c>
      <c r="E14" s="194">
        <v>94649993.700000092</v>
      </c>
      <c r="F14" s="94"/>
      <c r="G14" s="95">
        <v>-77.783490214113073</v>
      </c>
      <c r="H14" s="182"/>
    </row>
    <row r="15" spans="1:8" ht="23.25" customHeight="1" x14ac:dyDescent="0.15">
      <c r="A15" s="182"/>
      <c r="B15" s="190" t="s">
        <v>5</v>
      </c>
      <c r="C15" s="79" t="s">
        <v>36</v>
      </c>
      <c r="D15" s="191">
        <v>47514027.24000001</v>
      </c>
      <c r="E15" s="191">
        <v>14940090.220000001</v>
      </c>
      <c r="F15" s="86"/>
      <c r="G15" s="81">
        <v>-68.556464084731203</v>
      </c>
      <c r="H15" s="182"/>
    </row>
    <row r="16" spans="1:8" ht="23.25" customHeight="1" x14ac:dyDescent="0.15">
      <c r="A16" s="182"/>
      <c r="B16" s="190"/>
      <c r="C16" s="79" t="s">
        <v>37</v>
      </c>
      <c r="D16" s="191">
        <v>386198007.38999975</v>
      </c>
      <c r="E16" s="191">
        <v>30738721.149999991</v>
      </c>
      <c r="F16" s="86"/>
      <c r="G16" s="81">
        <v>-92.04068364885201</v>
      </c>
      <c r="H16" s="182"/>
    </row>
    <row r="17" spans="1:8" ht="23.25" customHeight="1" x14ac:dyDescent="0.15">
      <c r="A17" s="182"/>
      <c r="B17" s="190"/>
      <c r="C17" s="79" t="s">
        <v>27</v>
      </c>
      <c r="D17" s="191">
        <v>9430341.3900000025</v>
      </c>
      <c r="E17" s="191">
        <v>2509857.0600000005</v>
      </c>
      <c r="F17" s="86"/>
      <c r="G17" s="81">
        <v>-73.385300105238287</v>
      </c>
      <c r="H17" s="182"/>
    </row>
    <row r="18" spans="1:8" ht="23.25" customHeight="1" x14ac:dyDescent="0.15">
      <c r="A18" s="182"/>
      <c r="B18" s="192" t="s">
        <v>204</v>
      </c>
      <c r="C18" s="193"/>
      <c r="D18" s="194">
        <v>443142376.01999974</v>
      </c>
      <c r="E18" s="194">
        <v>48188668.42999997</v>
      </c>
      <c r="F18" s="94"/>
      <c r="G18" s="95">
        <v>-89.125691642763343</v>
      </c>
      <c r="H18" s="182"/>
    </row>
    <row r="19" spans="1:8" ht="23.25" customHeight="1" x14ac:dyDescent="0.15">
      <c r="A19" s="182"/>
      <c r="B19" s="190" t="s">
        <v>6</v>
      </c>
      <c r="C19" s="79" t="s">
        <v>38</v>
      </c>
      <c r="D19" s="191">
        <v>400576530.74000031</v>
      </c>
      <c r="E19" s="191">
        <v>58640639.890000015</v>
      </c>
      <c r="F19" s="86"/>
      <c r="G19" s="81">
        <v>-85.360939698171791</v>
      </c>
      <c r="H19" s="182"/>
    </row>
    <row r="20" spans="1:8" ht="23.25" customHeight="1" x14ac:dyDescent="0.15">
      <c r="A20" s="182"/>
      <c r="B20" s="190"/>
      <c r="C20" s="79" t="s">
        <v>39</v>
      </c>
      <c r="D20" s="191">
        <v>41910097.289999984</v>
      </c>
      <c r="E20" s="191">
        <v>8311695.0499999989</v>
      </c>
      <c r="F20" s="86"/>
      <c r="G20" s="81">
        <v>-80.167798245643255</v>
      </c>
      <c r="H20" s="182"/>
    </row>
    <row r="21" spans="1:8" ht="23.25" customHeight="1" x14ac:dyDescent="0.15">
      <c r="A21" s="182"/>
      <c r="B21" s="190"/>
      <c r="C21" s="79" t="s">
        <v>40</v>
      </c>
      <c r="D21" s="191">
        <v>42771900.680000007</v>
      </c>
      <c r="E21" s="191">
        <v>9748192.9199999999</v>
      </c>
      <c r="F21" s="86"/>
      <c r="G21" s="81">
        <v>-77.208885354589299</v>
      </c>
      <c r="H21" s="182"/>
    </row>
    <row r="22" spans="1:8" ht="23.25" customHeight="1" x14ac:dyDescent="0.15">
      <c r="A22" s="182"/>
      <c r="B22" s="190"/>
      <c r="C22" s="85" t="s">
        <v>41</v>
      </c>
      <c r="D22" s="195">
        <v>16310623.299999999</v>
      </c>
      <c r="E22" s="195">
        <v>3941868.0300000003</v>
      </c>
      <c r="F22" s="86"/>
      <c r="G22" s="81">
        <v>-75.832511379255507</v>
      </c>
      <c r="H22" s="182"/>
    </row>
    <row r="23" spans="1:8" ht="23.25" customHeight="1" x14ac:dyDescent="0.15">
      <c r="A23" s="182"/>
      <c r="B23" s="192" t="s">
        <v>205</v>
      </c>
      <c r="C23" s="193"/>
      <c r="D23" s="194">
        <v>501569152.01000041</v>
      </c>
      <c r="E23" s="194">
        <v>80642395.89000003</v>
      </c>
      <c r="F23" s="94"/>
      <c r="G23" s="95">
        <v>-83.921978541377257</v>
      </c>
      <c r="H23" s="182"/>
    </row>
    <row r="24" spans="1:8" ht="23.25" customHeight="1" x14ac:dyDescent="0.15">
      <c r="A24" s="182"/>
      <c r="B24" s="469" t="s">
        <v>370</v>
      </c>
      <c r="C24" s="79" t="s">
        <v>42</v>
      </c>
      <c r="D24" s="191">
        <v>242143273.11000004</v>
      </c>
      <c r="E24" s="191">
        <v>52029889.950000003</v>
      </c>
      <c r="F24" s="86"/>
      <c r="G24" s="81">
        <v>-78.512766726183614</v>
      </c>
      <c r="H24" s="182"/>
    </row>
    <row r="25" spans="1:8" ht="23.25" customHeight="1" x14ac:dyDescent="0.15">
      <c r="A25" s="182"/>
      <c r="B25" s="469"/>
      <c r="C25" s="79" t="s">
        <v>371</v>
      </c>
      <c r="D25" s="191">
        <v>5861877.1299999999</v>
      </c>
      <c r="E25" s="191">
        <v>2728049.2200000007</v>
      </c>
      <c r="F25" s="86"/>
      <c r="G25" s="81">
        <v>-53.461166798629222</v>
      </c>
      <c r="H25" s="182"/>
    </row>
    <row r="26" spans="1:8" ht="23.25" customHeight="1" x14ac:dyDescent="0.15">
      <c r="A26" s="182"/>
      <c r="B26" s="192" t="s">
        <v>383</v>
      </c>
      <c r="C26" s="193"/>
      <c r="D26" s="194">
        <v>248005150.24000007</v>
      </c>
      <c r="E26" s="194">
        <v>54757939.170000017</v>
      </c>
      <c r="F26" s="94"/>
      <c r="G26" s="95">
        <v>-77.920644342664033</v>
      </c>
      <c r="H26" s="182"/>
    </row>
    <row r="27" spans="1:8" ht="23.25" customHeight="1" x14ac:dyDescent="0.15">
      <c r="A27" s="182"/>
      <c r="B27" s="190" t="s">
        <v>7</v>
      </c>
      <c r="C27" s="85" t="s">
        <v>28</v>
      </c>
      <c r="D27" s="195">
        <v>10992730.700000001</v>
      </c>
      <c r="E27" s="195">
        <v>8641938.4099999983</v>
      </c>
      <c r="F27" s="86"/>
      <c r="G27" s="81">
        <v>-21.384971160987348</v>
      </c>
      <c r="H27" s="182"/>
    </row>
    <row r="28" spans="1:8" ht="23.25" customHeight="1" x14ac:dyDescent="0.15">
      <c r="A28" s="182"/>
      <c r="B28" s="190"/>
      <c r="C28" s="85" t="s">
        <v>43</v>
      </c>
      <c r="D28" s="195">
        <v>265889541.50000012</v>
      </c>
      <c r="E28" s="195">
        <v>100342608.92999998</v>
      </c>
      <c r="F28" s="86"/>
      <c r="G28" s="81">
        <v>-62.261543510164749</v>
      </c>
      <c r="H28" s="182"/>
    </row>
    <row r="29" spans="1:8" ht="23.25" customHeight="1" x14ac:dyDescent="0.15">
      <c r="A29" s="182"/>
      <c r="B29" s="192" t="s">
        <v>206</v>
      </c>
      <c r="C29" s="193"/>
      <c r="D29" s="194">
        <v>276882272.20000005</v>
      </c>
      <c r="E29" s="194">
        <v>108984547.33999996</v>
      </c>
      <c r="F29" s="94"/>
      <c r="G29" s="95">
        <v>-60.638669108697108</v>
      </c>
      <c r="H29" s="182"/>
    </row>
    <row r="30" spans="1:8" ht="23.25" customHeight="1" x14ac:dyDescent="0.15">
      <c r="A30" s="182"/>
      <c r="B30" s="190" t="s">
        <v>8</v>
      </c>
      <c r="C30" s="85" t="s">
        <v>253</v>
      </c>
      <c r="D30" s="195">
        <v>69147458.440000013</v>
      </c>
      <c r="E30" s="195">
        <v>12729992.629999999</v>
      </c>
      <c r="F30" s="86"/>
      <c r="G30" s="81">
        <v>-81.590078771953785</v>
      </c>
      <c r="H30" s="182"/>
    </row>
    <row r="31" spans="1:8" ht="17.25" customHeight="1" x14ac:dyDescent="0.15">
      <c r="A31" s="182"/>
      <c r="B31" s="190"/>
      <c r="C31" s="85" t="s">
        <v>254</v>
      </c>
      <c r="D31" s="195">
        <v>127001757.72000003</v>
      </c>
      <c r="E31" s="195">
        <v>34859103.890000008</v>
      </c>
      <c r="F31" s="86"/>
      <c r="G31" s="81">
        <v>-72.5522665860628</v>
      </c>
      <c r="H31" s="182"/>
    </row>
    <row r="32" spans="1:8" ht="23.25" customHeight="1" x14ac:dyDescent="0.15">
      <c r="A32" s="182"/>
      <c r="B32" s="192" t="s">
        <v>207</v>
      </c>
      <c r="C32" s="193"/>
      <c r="D32" s="194">
        <v>196149216.16000003</v>
      </c>
      <c r="E32" s="194">
        <v>47589096.520000018</v>
      </c>
      <c r="F32" s="94"/>
      <c r="G32" s="95">
        <v>-75.738319300148859</v>
      </c>
      <c r="H32" s="182"/>
    </row>
    <row r="33" spans="1:8" ht="23.25" customHeight="1" x14ac:dyDescent="0.15">
      <c r="A33" s="182"/>
      <c r="B33" s="190" t="s">
        <v>9</v>
      </c>
      <c r="C33" s="85" t="s">
        <v>29</v>
      </c>
      <c r="D33" s="195">
        <v>18883583.520000003</v>
      </c>
      <c r="E33" s="195">
        <v>4363643.1399999997</v>
      </c>
      <c r="F33" s="86"/>
      <c r="G33" s="81">
        <v>-76.891869409329146</v>
      </c>
      <c r="H33" s="182"/>
    </row>
    <row r="34" spans="1:8" ht="23.25" customHeight="1" x14ac:dyDescent="0.15">
      <c r="A34" s="182"/>
      <c r="B34" s="192" t="s">
        <v>208</v>
      </c>
      <c r="C34" s="193"/>
      <c r="D34" s="194">
        <v>18883583.520000003</v>
      </c>
      <c r="E34" s="194">
        <v>4363643.1399999997</v>
      </c>
      <c r="F34" s="94"/>
      <c r="G34" s="95">
        <v>-76.891869409329146</v>
      </c>
      <c r="H34" s="182"/>
    </row>
    <row r="35" spans="1:8" ht="23.25" customHeight="1" x14ac:dyDescent="0.15">
      <c r="A35" s="182"/>
      <c r="B35" s="196" t="s">
        <v>51</v>
      </c>
      <c r="C35" s="197"/>
      <c r="D35" s="198">
        <v>2778578006.3199992</v>
      </c>
      <c r="E35" s="198">
        <v>628714267.22000086</v>
      </c>
      <c r="F35" s="199"/>
      <c r="G35" s="200">
        <v>-77.372804873933276</v>
      </c>
      <c r="H35" s="182"/>
    </row>
    <row r="36" spans="1:8" ht="6" customHeight="1" x14ac:dyDescent="0.15">
      <c r="A36" s="182"/>
      <c r="B36" s="182"/>
      <c r="C36" s="182"/>
      <c r="D36" s="182"/>
      <c r="E36" s="182"/>
      <c r="F36" s="182"/>
      <c r="G36" s="201"/>
      <c r="H36" s="182"/>
    </row>
  </sheetData>
  <mergeCells count="3">
    <mergeCell ref="B24:B25"/>
    <mergeCell ref="A1:B1"/>
    <mergeCell ref="C1:D1"/>
  </mergeCells>
  <conditionalFormatting sqref="G19:G21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18 G22:G35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rintOptions horizontalCentered="1" verticalCentered="1"/>
  <pageMargins left="0.23622047244094491" right="0.23622047244094491" top="0.39370078740157483" bottom="0.47244094488188981" header="0.19685039370078741" footer="0.31496062992125984"/>
  <pageSetup paperSize="9" scale="91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>
    <tabColor rgb="FFFF0000"/>
  </sheetPr>
  <dimension ref="A1:F113"/>
  <sheetViews>
    <sheetView zoomScaleNormal="100" workbookViewId="0">
      <selection activeCell="E7" sqref="E7"/>
    </sheetView>
  </sheetViews>
  <sheetFormatPr baseColWidth="10" defaultColWidth="9.1640625" defaultRowHeight="18.75" customHeight="1" x14ac:dyDescent="0.15"/>
  <cols>
    <col min="1" max="1" width="24.83203125" style="6" bestFit="1" customWidth="1"/>
    <col min="2" max="6" width="15.6640625" style="6" customWidth="1"/>
    <col min="7" max="16384" width="9.1640625" style="6"/>
  </cols>
  <sheetData>
    <row r="1" spans="1:6" ht="50" customHeight="1" x14ac:dyDescent="0.15">
      <c r="A1" s="438" t="s">
        <v>318</v>
      </c>
      <c r="B1" s="439"/>
      <c r="C1" s="431" t="s">
        <v>372</v>
      </c>
      <c r="D1" s="431"/>
      <c r="E1" s="431"/>
      <c r="F1" s="431"/>
    </row>
    <row r="2" spans="1:6" ht="30" customHeight="1" x14ac:dyDescent="0.15"/>
    <row r="3" spans="1:6" ht="21" customHeight="1" x14ac:dyDescent="0.15">
      <c r="A3" s="7" t="s">
        <v>30</v>
      </c>
      <c r="C3" s="8"/>
      <c r="D3" s="8"/>
      <c r="E3" s="8"/>
      <c r="F3" s="7" t="s">
        <v>44</v>
      </c>
    </row>
    <row r="4" spans="1:6" ht="21" customHeight="1" x14ac:dyDescent="0.15">
      <c r="A4" s="120" t="s">
        <v>13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1" customHeight="1" x14ac:dyDescent="0.15">
      <c r="A5" s="9" t="s">
        <v>14</v>
      </c>
      <c r="B5" s="73">
        <v>9551</v>
      </c>
      <c r="C5" s="73">
        <v>1933393</v>
      </c>
      <c r="D5" s="73">
        <v>11280</v>
      </c>
      <c r="E5" s="72">
        <v>20128759.98</v>
      </c>
      <c r="F5" s="72">
        <v>22087572</v>
      </c>
    </row>
    <row r="6" spans="1:6" ht="21" customHeight="1" x14ac:dyDescent="0.15">
      <c r="A6" s="9" t="s">
        <v>15</v>
      </c>
      <c r="B6" s="73">
        <v>9768</v>
      </c>
      <c r="C6" s="73">
        <v>1906490</v>
      </c>
      <c r="D6" s="73">
        <v>8407</v>
      </c>
      <c r="E6" s="72">
        <v>17815918.510000002</v>
      </c>
      <c r="F6" s="72">
        <v>19291293.880000003</v>
      </c>
    </row>
    <row r="7" spans="1:6" ht="21" customHeight="1" x14ac:dyDescent="0.15">
      <c r="A7" s="9" t="s">
        <v>16</v>
      </c>
      <c r="B7" s="73">
        <v>315</v>
      </c>
      <c r="C7" s="73">
        <v>55255</v>
      </c>
      <c r="D7" s="73">
        <v>396</v>
      </c>
      <c r="E7" s="72">
        <v>542002.24</v>
      </c>
      <c r="F7" s="72">
        <v>808835.92999999982</v>
      </c>
    </row>
    <row r="8" spans="1:6" ht="21" customHeight="1" x14ac:dyDescent="0.15">
      <c r="A8" s="9" t="s">
        <v>17</v>
      </c>
      <c r="B8" s="73">
        <v>0</v>
      </c>
      <c r="C8" s="73">
        <v>0</v>
      </c>
      <c r="D8" s="73">
        <v>0</v>
      </c>
      <c r="E8" s="72">
        <v>20509.5</v>
      </c>
      <c r="F8" s="72">
        <v>73211.259999999995</v>
      </c>
    </row>
    <row r="9" spans="1:6" ht="21" customHeight="1" x14ac:dyDescent="0.15">
      <c r="A9" s="9" t="s">
        <v>18</v>
      </c>
      <c r="B9" s="73">
        <v>0</v>
      </c>
      <c r="C9" s="73">
        <v>0</v>
      </c>
      <c r="D9" s="73">
        <v>0</v>
      </c>
      <c r="E9" s="72">
        <v>45055.59</v>
      </c>
      <c r="F9" s="72">
        <v>50813.09</v>
      </c>
    </row>
    <row r="10" spans="1:6" ht="21" customHeight="1" x14ac:dyDescent="0.15">
      <c r="A10" s="9" t="s">
        <v>19</v>
      </c>
      <c r="B10" s="73">
        <v>424</v>
      </c>
      <c r="C10" s="73">
        <v>23954</v>
      </c>
      <c r="D10" s="73">
        <v>590</v>
      </c>
      <c r="E10" s="72">
        <v>246821.61</v>
      </c>
      <c r="F10" s="72">
        <v>342917.95</v>
      </c>
    </row>
    <row r="11" spans="1:6" ht="21" customHeight="1" x14ac:dyDescent="0.15">
      <c r="A11" s="9" t="s">
        <v>20</v>
      </c>
      <c r="B11" s="73">
        <v>2781</v>
      </c>
      <c r="C11" s="73">
        <v>220004</v>
      </c>
      <c r="D11" s="73">
        <v>8064</v>
      </c>
      <c r="E11" s="72">
        <v>2311116.5299999998</v>
      </c>
      <c r="F11" s="72">
        <v>3487993.8699999996</v>
      </c>
    </row>
    <row r="12" spans="1:6" ht="21" customHeight="1" x14ac:dyDescent="0.15">
      <c r="A12" s="9" t="s">
        <v>21</v>
      </c>
      <c r="B12" s="73">
        <v>2598</v>
      </c>
      <c r="C12" s="73">
        <v>309966</v>
      </c>
      <c r="D12" s="73">
        <v>11462</v>
      </c>
      <c r="E12" s="72">
        <v>3398758.5100000002</v>
      </c>
      <c r="F12" s="72">
        <v>5348372.1500000004</v>
      </c>
    </row>
    <row r="13" spans="1:6" ht="21" customHeight="1" x14ac:dyDescent="0.15">
      <c r="A13" s="9" t="s">
        <v>22</v>
      </c>
      <c r="B13" s="73">
        <v>2191</v>
      </c>
      <c r="C13" s="73">
        <v>180509</v>
      </c>
      <c r="D13" s="73">
        <v>6526</v>
      </c>
      <c r="E13" s="72">
        <v>3496348.4100000006</v>
      </c>
      <c r="F13" s="72">
        <v>3744034.89</v>
      </c>
    </row>
    <row r="14" spans="1:6" ht="21" customHeight="1" x14ac:dyDescent="0.15">
      <c r="A14" s="9" t="s">
        <v>23</v>
      </c>
      <c r="B14" s="73">
        <v>2729</v>
      </c>
      <c r="C14" s="73">
        <v>175004</v>
      </c>
      <c r="D14" s="73">
        <v>8954</v>
      </c>
      <c r="E14" s="72">
        <v>2446923.13</v>
      </c>
      <c r="F14" s="72">
        <v>2561724.7499999995</v>
      </c>
    </row>
    <row r="15" spans="1:6" ht="21" customHeight="1" x14ac:dyDescent="0.15">
      <c r="A15" s="9" t="s">
        <v>24</v>
      </c>
      <c r="B15" s="73">
        <v>0</v>
      </c>
      <c r="C15" s="73">
        <v>0</v>
      </c>
      <c r="D15" s="73">
        <v>0</v>
      </c>
      <c r="E15" s="72">
        <v>15407.5</v>
      </c>
      <c r="F15" s="72">
        <v>24884.5</v>
      </c>
    </row>
    <row r="16" spans="1:6" ht="21" customHeight="1" x14ac:dyDescent="0.15">
      <c r="A16" s="9" t="s">
        <v>25</v>
      </c>
      <c r="B16" s="73">
        <v>0</v>
      </c>
      <c r="C16" s="73">
        <v>0</v>
      </c>
      <c r="D16" s="73">
        <v>0</v>
      </c>
      <c r="E16" s="72">
        <v>39169.599999999999</v>
      </c>
      <c r="F16" s="72">
        <v>48516.1</v>
      </c>
    </row>
    <row r="17" spans="1:6" ht="21" customHeight="1" x14ac:dyDescent="0.15">
      <c r="A17" s="4" t="s">
        <v>12</v>
      </c>
      <c r="B17" s="74">
        <f>SUM(B5:B16)</f>
        <v>30357</v>
      </c>
      <c r="C17" s="74">
        <f>SUM(C5:C16)</f>
        <v>4804575</v>
      </c>
      <c r="D17" s="74">
        <f>SUM(D5:D16)</f>
        <v>55679</v>
      </c>
      <c r="E17" s="15">
        <f>SUM(E5:E16)</f>
        <v>50506791.110000014</v>
      </c>
      <c r="F17" s="15">
        <f>SUM(F5:F16)</f>
        <v>57870170.370000005</v>
      </c>
    </row>
    <row r="18" spans="1:6" ht="21" customHeight="1" x14ac:dyDescent="0.15"/>
    <row r="19" spans="1:6" ht="21" customHeight="1" x14ac:dyDescent="0.15">
      <c r="A19" s="24" t="s">
        <v>31</v>
      </c>
      <c r="C19" s="24"/>
      <c r="D19" s="24"/>
      <c r="F19" s="7" t="s">
        <v>45</v>
      </c>
    </row>
    <row r="20" spans="1:6" ht="21" customHeight="1" x14ac:dyDescent="0.15">
      <c r="A20" s="120" t="s">
        <v>13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1" customHeight="1" x14ac:dyDescent="0.15">
      <c r="A21" s="9" t="s">
        <v>14</v>
      </c>
      <c r="B21" s="73">
        <v>256</v>
      </c>
      <c r="C21" s="73">
        <v>168468</v>
      </c>
      <c r="D21" s="73">
        <v>687</v>
      </c>
      <c r="E21" s="72">
        <v>6393364.4099999992</v>
      </c>
      <c r="F21" s="72">
        <v>6719116.7899999991</v>
      </c>
    </row>
    <row r="22" spans="1:6" ht="21" customHeight="1" x14ac:dyDescent="0.15">
      <c r="A22" s="9" t="s">
        <v>15</v>
      </c>
      <c r="B22" s="73">
        <v>306</v>
      </c>
      <c r="C22" s="73">
        <v>173587</v>
      </c>
      <c r="D22" s="73">
        <v>315</v>
      </c>
      <c r="E22" s="72">
        <v>5234263.2000000011</v>
      </c>
      <c r="F22" s="72">
        <v>5799973.0599999996</v>
      </c>
    </row>
    <row r="23" spans="1:6" ht="21" customHeight="1" x14ac:dyDescent="0.15">
      <c r="A23" s="9" t="s">
        <v>16</v>
      </c>
      <c r="B23" s="73">
        <v>14</v>
      </c>
      <c r="C23" s="73">
        <v>6592</v>
      </c>
      <c r="D23" s="73">
        <v>0</v>
      </c>
      <c r="E23" s="72">
        <v>91637.6</v>
      </c>
      <c r="F23" s="72">
        <v>191635.9</v>
      </c>
    </row>
    <row r="24" spans="1:6" ht="21" customHeight="1" x14ac:dyDescent="0.15">
      <c r="A24" s="9" t="s">
        <v>17</v>
      </c>
      <c r="B24" s="73">
        <v>0</v>
      </c>
      <c r="C24" s="73">
        <v>0</v>
      </c>
      <c r="D24" s="73">
        <v>0</v>
      </c>
      <c r="E24" s="72">
        <v>1154</v>
      </c>
      <c r="F24" s="72">
        <v>1654</v>
      </c>
    </row>
    <row r="25" spans="1:6" ht="21" customHeight="1" x14ac:dyDescent="0.15">
      <c r="A25" s="9" t="s">
        <v>18</v>
      </c>
      <c r="B25" s="73">
        <v>0</v>
      </c>
      <c r="C25" s="73">
        <v>0</v>
      </c>
      <c r="D25" s="73">
        <v>0</v>
      </c>
      <c r="E25" s="73">
        <v>0</v>
      </c>
      <c r="F25" s="73">
        <v>0</v>
      </c>
    </row>
    <row r="26" spans="1:6" ht="21" customHeight="1" x14ac:dyDescent="0.15">
      <c r="A26" s="9" t="s">
        <v>19</v>
      </c>
      <c r="B26" s="73">
        <v>31</v>
      </c>
      <c r="C26" s="73">
        <v>6681</v>
      </c>
      <c r="D26" s="73">
        <v>0</v>
      </c>
      <c r="E26" s="72">
        <v>59544.5</v>
      </c>
      <c r="F26" s="72">
        <v>442878.94999999995</v>
      </c>
    </row>
    <row r="27" spans="1:6" ht="21" customHeight="1" x14ac:dyDescent="0.15">
      <c r="A27" s="9" t="s">
        <v>20</v>
      </c>
      <c r="B27" s="73">
        <v>83</v>
      </c>
      <c r="C27" s="73">
        <v>27025</v>
      </c>
      <c r="D27" s="73">
        <v>0</v>
      </c>
      <c r="E27" s="72">
        <v>793014.3</v>
      </c>
      <c r="F27" s="72">
        <v>933205.46</v>
      </c>
    </row>
    <row r="28" spans="1:6" ht="21" customHeight="1" x14ac:dyDescent="0.15">
      <c r="A28" s="9" t="s">
        <v>21</v>
      </c>
      <c r="B28" s="73">
        <v>88</v>
      </c>
      <c r="C28" s="73">
        <v>25731</v>
      </c>
      <c r="D28" s="73">
        <v>0</v>
      </c>
      <c r="E28" s="72">
        <v>966688.10000000009</v>
      </c>
      <c r="F28" s="72">
        <v>995825.7</v>
      </c>
    </row>
    <row r="29" spans="1:6" ht="21" customHeight="1" x14ac:dyDescent="0.15">
      <c r="A29" s="9" t="s">
        <v>22</v>
      </c>
      <c r="B29" s="73">
        <v>122</v>
      </c>
      <c r="C29" s="73">
        <v>25893</v>
      </c>
      <c r="D29" s="73">
        <v>0</v>
      </c>
      <c r="E29" s="72">
        <v>1836992</v>
      </c>
      <c r="F29" s="72">
        <v>1895496.42</v>
      </c>
    </row>
    <row r="30" spans="1:6" ht="21" customHeight="1" x14ac:dyDescent="0.15">
      <c r="A30" s="9" t="s">
        <v>23</v>
      </c>
      <c r="B30" s="73">
        <v>107</v>
      </c>
      <c r="C30" s="73">
        <v>31571</v>
      </c>
      <c r="D30" s="73">
        <v>0</v>
      </c>
      <c r="E30" s="72">
        <v>1068929.9100000001</v>
      </c>
      <c r="F30" s="72">
        <v>1213216.69</v>
      </c>
    </row>
    <row r="31" spans="1:6" ht="21" customHeight="1" x14ac:dyDescent="0.15">
      <c r="A31" s="9" t="s">
        <v>24</v>
      </c>
      <c r="B31" s="73">
        <v>0</v>
      </c>
      <c r="C31" s="73">
        <v>0</v>
      </c>
      <c r="D31" s="73">
        <v>0</v>
      </c>
      <c r="E31" s="72">
        <v>3740</v>
      </c>
      <c r="F31" s="72">
        <v>11460</v>
      </c>
    </row>
    <row r="32" spans="1:6" ht="21" customHeight="1" x14ac:dyDescent="0.15">
      <c r="A32" s="9" t="s">
        <v>25</v>
      </c>
      <c r="B32" s="73">
        <v>0</v>
      </c>
      <c r="C32" s="73">
        <v>0</v>
      </c>
      <c r="D32" s="73">
        <v>0</v>
      </c>
      <c r="E32" s="72">
        <v>18000</v>
      </c>
      <c r="F32" s="72">
        <v>18000</v>
      </c>
    </row>
    <row r="33" spans="1:6" ht="21" customHeight="1" x14ac:dyDescent="0.15">
      <c r="A33" s="4" t="s">
        <v>12</v>
      </c>
      <c r="B33" s="74">
        <f>SUM(B21:B32)</f>
        <v>1007</v>
      </c>
      <c r="C33" s="74">
        <f>SUM(C21:C32)</f>
        <v>465548</v>
      </c>
      <c r="D33" s="74">
        <f>SUM(D21:D32)</f>
        <v>1002</v>
      </c>
      <c r="E33" s="15">
        <f>SUM(E21:E32)</f>
        <v>16467328.02</v>
      </c>
      <c r="F33" s="15">
        <f>SUM(F21:F32)</f>
        <v>18222462.969999995</v>
      </c>
    </row>
    <row r="34" spans="1:6" ht="21" customHeight="1" x14ac:dyDescent="0.15"/>
    <row r="35" spans="1:6" ht="21" customHeight="1" x14ac:dyDescent="0.15">
      <c r="A35" s="24" t="s">
        <v>32</v>
      </c>
      <c r="F35" s="7" t="s">
        <v>46</v>
      </c>
    </row>
    <row r="36" spans="1:6" ht="21" customHeight="1" x14ac:dyDescent="0.15">
      <c r="A36" s="120" t="s">
        <v>13</v>
      </c>
      <c r="B36" s="101" t="s">
        <v>10</v>
      </c>
      <c r="C36" s="101" t="s">
        <v>2</v>
      </c>
      <c r="D36" s="101" t="s">
        <v>195</v>
      </c>
      <c r="E36" s="101" t="s">
        <v>1</v>
      </c>
      <c r="F36" s="101" t="s">
        <v>0</v>
      </c>
    </row>
    <row r="37" spans="1:6" ht="21" customHeight="1" x14ac:dyDescent="0.15">
      <c r="A37" s="9" t="s">
        <v>14</v>
      </c>
      <c r="B37" s="73">
        <v>484</v>
      </c>
      <c r="C37" s="73">
        <v>290926</v>
      </c>
      <c r="D37" s="73">
        <v>310</v>
      </c>
      <c r="E37" s="72">
        <v>6997593.5700000003</v>
      </c>
      <c r="F37" s="72">
        <v>7882607.7299999995</v>
      </c>
    </row>
    <row r="38" spans="1:6" ht="21" customHeight="1" x14ac:dyDescent="0.15">
      <c r="A38" s="9" t="s">
        <v>15</v>
      </c>
      <c r="B38" s="73">
        <v>382</v>
      </c>
      <c r="C38" s="73">
        <v>200933</v>
      </c>
      <c r="D38" s="73">
        <v>0</v>
      </c>
      <c r="E38" s="72">
        <v>5236727.6900000004</v>
      </c>
      <c r="F38" s="72">
        <v>5891676.1499999994</v>
      </c>
    </row>
    <row r="39" spans="1:6" ht="21" customHeight="1" x14ac:dyDescent="0.15">
      <c r="A39" s="9" t="s">
        <v>16</v>
      </c>
      <c r="B39" s="73">
        <v>9</v>
      </c>
      <c r="C39" s="73">
        <v>4216</v>
      </c>
      <c r="D39" s="73">
        <v>0</v>
      </c>
      <c r="E39" s="72">
        <v>62167.18</v>
      </c>
      <c r="F39" s="72">
        <v>68953.179999999993</v>
      </c>
    </row>
    <row r="40" spans="1:6" ht="21" customHeight="1" x14ac:dyDescent="0.15">
      <c r="A40" s="9" t="s">
        <v>17</v>
      </c>
      <c r="B40" s="73">
        <v>0</v>
      </c>
      <c r="C40" s="73">
        <v>0</v>
      </c>
      <c r="D40" s="73">
        <v>0</v>
      </c>
      <c r="E40" s="72">
        <v>0</v>
      </c>
      <c r="F40" s="72">
        <v>0</v>
      </c>
    </row>
    <row r="41" spans="1:6" ht="21" customHeight="1" x14ac:dyDescent="0.15">
      <c r="A41" s="9" t="s">
        <v>18</v>
      </c>
      <c r="B41" s="73">
        <v>0</v>
      </c>
      <c r="C41" s="73">
        <v>0</v>
      </c>
      <c r="D41" s="73">
        <v>0</v>
      </c>
      <c r="E41" s="72">
        <v>0</v>
      </c>
      <c r="F41" s="72">
        <v>0</v>
      </c>
    </row>
    <row r="42" spans="1:6" ht="21" customHeight="1" x14ac:dyDescent="0.15">
      <c r="A42" s="9" t="s">
        <v>19</v>
      </c>
      <c r="B42" s="73">
        <v>1</v>
      </c>
      <c r="C42" s="73">
        <v>64</v>
      </c>
      <c r="D42" s="73">
        <v>0</v>
      </c>
      <c r="E42" s="72">
        <v>0</v>
      </c>
      <c r="F42" s="72">
        <v>0</v>
      </c>
    </row>
    <row r="43" spans="1:6" ht="21" customHeight="1" x14ac:dyDescent="0.15">
      <c r="A43" s="9" t="s">
        <v>20</v>
      </c>
      <c r="B43" s="73">
        <v>22</v>
      </c>
      <c r="C43" s="73">
        <v>2483</v>
      </c>
      <c r="D43" s="73">
        <v>0</v>
      </c>
      <c r="E43" s="72">
        <v>28436.98</v>
      </c>
      <c r="F43" s="72">
        <v>29541.379999999997</v>
      </c>
    </row>
    <row r="44" spans="1:6" ht="21" customHeight="1" x14ac:dyDescent="0.15">
      <c r="A44" s="9" t="s">
        <v>21</v>
      </c>
      <c r="B44" s="73">
        <v>18</v>
      </c>
      <c r="C44" s="73">
        <v>2717</v>
      </c>
      <c r="D44" s="73">
        <v>0</v>
      </c>
      <c r="E44" s="72">
        <v>27507.09</v>
      </c>
      <c r="F44" s="72">
        <v>30906.59</v>
      </c>
    </row>
    <row r="45" spans="1:6" ht="21" customHeight="1" x14ac:dyDescent="0.15">
      <c r="A45" s="9" t="s">
        <v>22</v>
      </c>
      <c r="B45" s="73">
        <v>14</v>
      </c>
      <c r="C45" s="73">
        <v>2944</v>
      </c>
      <c r="D45" s="73">
        <v>290</v>
      </c>
      <c r="E45" s="72">
        <v>45239.11</v>
      </c>
      <c r="F45" s="72">
        <v>48826.11</v>
      </c>
    </row>
    <row r="46" spans="1:6" ht="21" customHeight="1" x14ac:dyDescent="0.15">
      <c r="A46" s="9" t="s">
        <v>23</v>
      </c>
      <c r="B46" s="73">
        <v>7</v>
      </c>
      <c r="C46" s="73">
        <v>563</v>
      </c>
      <c r="D46" s="73">
        <v>0</v>
      </c>
      <c r="E46" s="72">
        <v>2376.1</v>
      </c>
      <c r="F46" s="72">
        <v>2608</v>
      </c>
    </row>
    <row r="47" spans="1:6" ht="21" customHeight="1" x14ac:dyDescent="0.15">
      <c r="A47" s="9" t="s">
        <v>24</v>
      </c>
      <c r="B47" s="73">
        <v>0</v>
      </c>
      <c r="C47" s="73">
        <v>0</v>
      </c>
      <c r="D47" s="73">
        <v>0</v>
      </c>
      <c r="E47" s="72">
        <v>0</v>
      </c>
      <c r="F47" s="72">
        <v>0</v>
      </c>
    </row>
    <row r="48" spans="1:6" ht="21" customHeight="1" x14ac:dyDescent="0.15">
      <c r="A48" s="9" t="s">
        <v>25</v>
      </c>
      <c r="B48" s="73">
        <v>0</v>
      </c>
      <c r="C48" s="73">
        <v>0</v>
      </c>
      <c r="D48" s="73">
        <v>0</v>
      </c>
      <c r="E48" s="72">
        <v>0</v>
      </c>
      <c r="F48" s="72">
        <v>0</v>
      </c>
    </row>
    <row r="49" spans="1:6" ht="21" customHeight="1" x14ac:dyDescent="0.15">
      <c r="A49" s="4" t="s">
        <v>12</v>
      </c>
      <c r="B49" s="74">
        <f>SUM(B37:B48)</f>
        <v>937</v>
      </c>
      <c r="C49" s="74">
        <f>SUM(C37:C48)</f>
        <v>504846</v>
      </c>
      <c r="D49" s="74">
        <f>SUM(D37:D48)</f>
        <v>600</v>
      </c>
      <c r="E49" s="15">
        <f>SUM(E37:E48)</f>
        <v>12400047.720000001</v>
      </c>
      <c r="F49" s="15">
        <f>SUM(F37:F48)</f>
        <v>13955119.139999999</v>
      </c>
    </row>
    <row r="50" spans="1:6" ht="21" customHeight="1" x14ac:dyDescent="0.15"/>
    <row r="51" spans="1:6" ht="21" customHeight="1" x14ac:dyDescent="0.15">
      <c r="A51" s="24" t="s">
        <v>33</v>
      </c>
      <c r="B51" s="24"/>
      <c r="C51" s="24"/>
      <c r="D51" s="24"/>
      <c r="F51" s="7" t="s">
        <v>47</v>
      </c>
    </row>
    <row r="52" spans="1:6" ht="21" customHeight="1" x14ac:dyDescent="0.15">
      <c r="A52" s="120" t="s">
        <v>13</v>
      </c>
      <c r="B52" s="101" t="s">
        <v>10</v>
      </c>
      <c r="C52" s="101" t="s">
        <v>2</v>
      </c>
      <c r="D52" s="101" t="s">
        <v>195</v>
      </c>
      <c r="E52" s="101" t="s">
        <v>1</v>
      </c>
      <c r="F52" s="101" t="s">
        <v>0</v>
      </c>
    </row>
    <row r="53" spans="1:6" ht="21" customHeight="1" x14ac:dyDescent="0.15">
      <c r="A53" s="9" t="s">
        <v>14</v>
      </c>
      <c r="B53" s="73">
        <v>498</v>
      </c>
      <c r="C53" s="73">
        <v>184358</v>
      </c>
      <c r="D53" s="73">
        <v>533</v>
      </c>
      <c r="E53" s="72">
        <v>5146419.13</v>
      </c>
      <c r="F53" s="72">
        <v>5515852.8200000003</v>
      </c>
    </row>
    <row r="54" spans="1:6" ht="21" customHeight="1" x14ac:dyDescent="0.15">
      <c r="A54" s="9" t="s">
        <v>15</v>
      </c>
      <c r="B54" s="73">
        <v>511</v>
      </c>
      <c r="C54" s="73">
        <v>131341</v>
      </c>
      <c r="D54" s="73">
        <v>1720</v>
      </c>
      <c r="E54" s="72">
        <v>2116879.3199999998</v>
      </c>
      <c r="F54" s="72">
        <v>2317835.27</v>
      </c>
    </row>
    <row r="55" spans="1:6" ht="21" customHeight="1" x14ac:dyDescent="0.15">
      <c r="A55" s="9" t="s">
        <v>16</v>
      </c>
      <c r="B55" s="73">
        <v>36</v>
      </c>
      <c r="C55" s="73">
        <v>10424</v>
      </c>
      <c r="D55" s="73">
        <v>0</v>
      </c>
      <c r="E55" s="72">
        <v>181955.9</v>
      </c>
      <c r="F55" s="72">
        <v>200521.9</v>
      </c>
    </row>
    <row r="56" spans="1:6" ht="21" customHeight="1" x14ac:dyDescent="0.15">
      <c r="A56" s="9" t="s">
        <v>17</v>
      </c>
      <c r="B56" s="73">
        <v>0</v>
      </c>
      <c r="C56" s="73">
        <v>0</v>
      </c>
      <c r="D56" s="73">
        <v>0</v>
      </c>
      <c r="E56" s="73">
        <v>0</v>
      </c>
      <c r="F56" s="73">
        <v>0</v>
      </c>
    </row>
    <row r="57" spans="1:6" ht="21" customHeight="1" x14ac:dyDescent="0.15">
      <c r="A57" s="9" t="s">
        <v>18</v>
      </c>
      <c r="B57" s="73">
        <v>0</v>
      </c>
      <c r="C57" s="73">
        <v>0</v>
      </c>
      <c r="D57" s="73">
        <v>0</v>
      </c>
      <c r="E57" s="72">
        <v>0</v>
      </c>
      <c r="F57" s="72">
        <v>7001.44</v>
      </c>
    </row>
    <row r="58" spans="1:6" ht="21" customHeight="1" x14ac:dyDescent="0.15">
      <c r="A58" s="9" t="s">
        <v>19</v>
      </c>
      <c r="B58" s="73">
        <v>25</v>
      </c>
      <c r="C58" s="73">
        <v>1354</v>
      </c>
      <c r="D58" s="73">
        <v>0</v>
      </c>
      <c r="E58" s="72">
        <v>7205.8</v>
      </c>
      <c r="F58" s="72">
        <v>12090.5</v>
      </c>
    </row>
    <row r="59" spans="1:6" ht="21" customHeight="1" x14ac:dyDescent="0.15">
      <c r="A59" s="9" t="s">
        <v>20</v>
      </c>
      <c r="B59" s="73">
        <v>248</v>
      </c>
      <c r="C59" s="73">
        <v>24333</v>
      </c>
      <c r="D59" s="73">
        <v>341</v>
      </c>
      <c r="E59" s="72">
        <v>318038.84999999998</v>
      </c>
      <c r="F59" s="72">
        <v>326840.40000000002</v>
      </c>
    </row>
    <row r="60" spans="1:6" ht="21" customHeight="1" x14ac:dyDescent="0.15">
      <c r="A60" s="9" t="s">
        <v>21</v>
      </c>
      <c r="B60" s="73">
        <v>225</v>
      </c>
      <c r="C60" s="73">
        <v>22408</v>
      </c>
      <c r="D60" s="73">
        <v>602</v>
      </c>
      <c r="E60" s="72">
        <v>288626.80000000005</v>
      </c>
      <c r="F60" s="72">
        <v>311890.54000000004</v>
      </c>
    </row>
    <row r="61" spans="1:6" ht="21" customHeight="1" x14ac:dyDescent="0.15">
      <c r="A61" s="9" t="s">
        <v>22</v>
      </c>
      <c r="B61" s="73">
        <v>509</v>
      </c>
      <c r="C61" s="73">
        <v>41819</v>
      </c>
      <c r="D61" s="73">
        <v>4718</v>
      </c>
      <c r="E61" s="72">
        <v>562161.56000000006</v>
      </c>
      <c r="F61" s="72">
        <v>615568.39</v>
      </c>
    </row>
    <row r="62" spans="1:6" ht="21" customHeight="1" x14ac:dyDescent="0.15">
      <c r="A62" s="9" t="s">
        <v>23</v>
      </c>
      <c r="B62" s="73">
        <v>381</v>
      </c>
      <c r="C62" s="73">
        <v>25435</v>
      </c>
      <c r="D62" s="73">
        <v>0</v>
      </c>
      <c r="E62" s="72">
        <v>244143.95</v>
      </c>
      <c r="F62" s="72">
        <v>273773.94</v>
      </c>
    </row>
    <row r="63" spans="1:6" ht="21" customHeight="1" x14ac:dyDescent="0.15">
      <c r="A63" s="9" t="s">
        <v>24</v>
      </c>
      <c r="B63" s="73">
        <v>0</v>
      </c>
      <c r="C63" s="73">
        <v>0</v>
      </c>
      <c r="D63" s="73">
        <v>0</v>
      </c>
      <c r="E63" s="72">
        <v>1177.5</v>
      </c>
      <c r="F63" s="72">
        <v>1177.5</v>
      </c>
    </row>
    <row r="64" spans="1:6" ht="21" customHeight="1" x14ac:dyDescent="0.15">
      <c r="A64" s="9" t="s">
        <v>25</v>
      </c>
      <c r="B64" s="73">
        <v>0</v>
      </c>
      <c r="C64" s="73">
        <v>0</v>
      </c>
      <c r="D64" s="73">
        <v>0</v>
      </c>
      <c r="E64" s="72">
        <v>0</v>
      </c>
      <c r="F64" s="72">
        <v>3284.5</v>
      </c>
    </row>
    <row r="65" spans="1:6" ht="21" customHeight="1" x14ac:dyDescent="0.15">
      <c r="A65" s="4" t="s">
        <v>12</v>
      </c>
      <c r="B65" s="74">
        <f>SUM(B53:B64)</f>
        <v>2433</v>
      </c>
      <c r="C65" s="74">
        <f>SUM(C53:C64)</f>
        <v>441472</v>
      </c>
      <c r="D65" s="74">
        <f>SUM(D53:D64)</f>
        <v>7914</v>
      </c>
      <c r="E65" s="15">
        <f>SUM(E53:E64)</f>
        <v>8866608.8099999987</v>
      </c>
      <c r="F65" s="15">
        <f>SUM(F53:F64)</f>
        <v>9585837.2000000011</v>
      </c>
    </row>
    <row r="66" spans="1:6" ht="21" customHeight="1" x14ac:dyDescent="0.15"/>
    <row r="67" spans="1:6" ht="21" customHeight="1" x14ac:dyDescent="0.15">
      <c r="A67" s="436" t="s">
        <v>34</v>
      </c>
      <c r="B67" s="437"/>
      <c r="C67" s="437"/>
      <c r="D67" s="437"/>
      <c r="F67" s="7" t="s">
        <v>48</v>
      </c>
    </row>
    <row r="68" spans="1:6" ht="21" customHeight="1" x14ac:dyDescent="0.15">
      <c r="A68" s="120" t="s">
        <v>13</v>
      </c>
      <c r="B68" s="101" t="s">
        <v>10</v>
      </c>
      <c r="C68" s="101" t="s">
        <v>2</v>
      </c>
      <c r="D68" s="101" t="s">
        <v>195</v>
      </c>
      <c r="E68" s="101" t="s">
        <v>1</v>
      </c>
      <c r="F68" s="101" t="s">
        <v>0</v>
      </c>
    </row>
    <row r="69" spans="1:6" ht="21" customHeight="1" x14ac:dyDescent="0.15">
      <c r="A69" s="9" t="s">
        <v>14</v>
      </c>
      <c r="B69" s="73">
        <v>308</v>
      </c>
      <c r="C69" s="73">
        <v>26305</v>
      </c>
      <c r="D69" s="73">
        <v>341</v>
      </c>
      <c r="E69" s="72">
        <v>155618</v>
      </c>
      <c r="F69" s="72">
        <v>163076.1</v>
      </c>
    </row>
    <row r="70" spans="1:6" ht="21" customHeight="1" x14ac:dyDescent="0.15">
      <c r="A70" s="9" t="s">
        <v>15</v>
      </c>
      <c r="B70" s="73">
        <v>256</v>
      </c>
      <c r="C70" s="73">
        <v>19347</v>
      </c>
      <c r="D70" s="73">
        <v>632</v>
      </c>
      <c r="E70" s="72">
        <v>105792</v>
      </c>
      <c r="F70" s="72">
        <v>110251.5</v>
      </c>
    </row>
    <row r="71" spans="1:6" ht="21" customHeight="1" x14ac:dyDescent="0.15">
      <c r="A71" s="9" t="s">
        <v>16</v>
      </c>
      <c r="B71" s="73">
        <v>11</v>
      </c>
      <c r="C71" s="73">
        <v>363</v>
      </c>
      <c r="D71" s="73">
        <v>234</v>
      </c>
      <c r="E71" s="72">
        <v>2218</v>
      </c>
      <c r="F71" s="72">
        <v>2386</v>
      </c>
    </row>
    <row r="72" spans="1:6" ht="21" customHeight="1" x14ac:dyDescent="0.15">
      <c r="A72" s="9" t="s">
        <v>17</v>
      </c>
      <c r="B72" s="73">
        <v>0</v>
      </c>
      <c r="C72" s="73">
        <v>0</v>
      </c>
      <c r="D72" s="73">
        <v>0</v>
      </c>
      <c r="E72" s="73">
        <v>0</v>
      </c>
      <c r="F72" s="73">
        <v>0</v>
      </c>
    </row>
    <row r="73" spans="1:6" ht="21" customHeight="1" x14ac:dyDescent="0.15">
      <c r="A73" s="9" t="s">
        <v>18</v>
      </c>
      <c r="B73" s="73">
        <v>0</v>
      </c>
      <c r="C73" s="73">
        <v>0</v>
      </c>
      <c r="D73" s="73">
        <v>0</v>
      </c>
      <c r="E73" s="73">
        <v>0</v>
      </c>
      <c r="F73" s="73">
        <v>0</v>
      </c>
    </row>
    <row r="74" spans="1:6" ht="21" customHeight="1" x14ac:dyDescent="0.15">
      <c r="A74" s="9" t="s">
        <v>19</v>
      </c>
      <c r="B74" s="73">
        <v>4</v>
      </c>
      <c r="C74" s="73">
        <v>55</v>
      </c>
      <c r="D74" s="73">
        <v>0</v>
      </c>
      <c r="E74" s="72">
        <v>368</v>
      </c>
      <c r="F74" s="72">
        <v>368</v>
      </c>
    </row>
    <row r="75" spans="1:6" ht="21" customHeight="1" x14ac:dyDescent="0.15">
      <c r="A75" s="9" t="s">
        <v>20</v>
      </c>
      <c r="B75" s="73">
        <v>65</v>
      </c>
      <c r="C75" s="73">
        <v>4594</v>
      </c>
      <c r="D75" s="73">
        <v>0</v>
      </c>
      <c r="E75" s="72">
        <v>17550.5</v>
      </c>
      <c r="F75" s="72">
        <v>18827.8</v>
      </c>
    </row>
    <row r="76" spans="1:6" ht="21" customHeight="1" x14ac:dyDescent="0.15">
      <c r="A76" s="9" t="s">
        <v>21</v>
      </c>
      <c r="B76" s="73">
        <v>66</v>
      </c>
      <c r="C76" s="73">
        <v>3241</v>
      </c>
      <c r="D76" s="73">
        <v>150</v>
      </c>
      <c r="E76" s="72">
        <v>14137</v>
      </c>
      <c r="F76" s="72">
        <v>17331.5</v>
      </c>
    </row>
    <row r="77" spans="1:6" ht="21" customHeight="1" x14ac:dyDescent="0.15">
      <c r="A77" s="9" t="s">
        <v>22</v>
      </c>
      <c r="B77" s="73">
        <v>37</v>
      </c>
      <c r="C77" s="73">
        <v>1411</v>
      </c>
      <c r="D77" s="73">
        <v>30</v>
      </c>
      <c r="E77" s="72">
        <v>7657</v>
      </c>
      <c r="F77" s="72">
        <v>10867</v>
      </c>
    </row>
    <row r="78" spans="1:6" ht="21" customHeight="1" x14ac:dyDescent="0.15">
      <c r="A78" s="9" t="s">
        <v>23</v>
      </c>
      <c r="B78" s="73">
        <v>63</v>
      </c>
      <c r="C78" s="73">
        <v>2405</v>
      </c>
      <c r="D78" s="73">
        <v>250</v>
      </c>
      <c r="E78" s="72">
        <v>14437.5</v>
      </c>
      <c r="F78" s="72">
        <v>14437.5</v>
      </c>
    </row>
    <row r="79" spans="1:6" ht="21" customHeight="1" x14ac:dyDescent="0.15">
      <c r="A79" s="9" t="s">
        <v>24</v>
      </c>
      <c r="B79" s="73">
        <v>0</v>
      </c>
      <c r="C79" s="73">
        <v>0</v>
      </c>
      <c r="D79" s="73">
        <v>0</v>
      </c>
      <c r="E79" s="72">
        <v>0</v>
      </c>
      <c r="F79" s="72">
        <v>0</v>
      </c>
    </row>
    <row r="80" spans="1:6" ht="21" customHeight="1" x14ac:dyDescent="0.15">
      <c r="A80" s="9" t="s">
        <v>25</v>
      </c>
      <c r="B80" s="73">
        <v>0</v>
      </c>
      <c r="C80" s="73">
        <v>0</v>
      </c>
      <c r="D80" s="73">
        <v>0</v>
      </c>
      <c r="E80" s="72">
        <v>0</v>
      </c>
      <c r="F80" s="72">
        <v>0</v>
      </c>
    </row>
    <row r="81" spans="1:6" ht="21" customHeight="1" x14ac:dyDescent="0.15">
      <c r="A81" s="4" t="s">
        <v>12</v>
      </c>
      <c r="B81" s="74">
        <f>SUM(B69:B80)</f>
        <v>810</v>
      </c>
      <c r="C81" s="74">
        <f>SUM(C69:C80)</f>
        <v>57721</v>
      </c>
      <c r="D81" s="74">
        <f>SUM(D69:D80)</f>
        <v>1637</v>
      </c>
      <c r="E81" s="15">
        <f>SUM(E69:E80)</f>
        <v>317778</v>
      </c>
      <c r="F81" s="15">
        <f>SUM(F69:F80)</f>
        <v>337545.39999999997</v>
      </c>
    </row>
    <row r="82" spans="1:6" ht="21" customHeight="1" x14ac:dyDescent="0.15"/>
    <row r="83" spans="1:6" ht="21" customHeight="1" x14ac:dyDescent="0.15">
      <c r="A83" s="436" t="s">
        <v>35</v>
      </c>
      <c r="B83" s="437"/>
      <c r="C83" s="437"/>
      <c r="D83" s="437"/>
      <c r="F83" s="7" t="s">
        <v>49</v>
      </c>
    </row>
    <row r="84" spans="1:6" ht="21" customHeight="1" x14ac:dyDescent="0.15">
      <c r="A84" s="120" t="s">
        <v>13</v>
      </c>
      <c r="B84" s="101" t="s">
        <v>10</v>
      </c>
      <c r="C84" s="101" t="s">
        <v>2</v>
      </c>
      <c r="D84" s="101" t="s">
        <v>195</v>
      </c>
      <c r="E84" s="101" t="s">
        <v>1</v>
      </c>
      <c r="F84" s="101" t="s">
        <v>0</v>
      </c>
    </row>
    <row r="85" spans="1:6" ht="21" customHeight="1" x14ac:dyDescent="0.15">
      <c r="A85" s="9" t="s">
        <v>14</v>
      </c>
      <c r="B85" s="73">
        <v>1024</v>
      </c>
      <c r="C85" s="73">
        <v>75035</v>
      </c>
      <c r="D85" s="73">
        <v>18044</v>
      </c>
      <c r="E85" s="72">
        <v>1316149.1299999999</v>
      </c>
      <c r="F85" s="72">
        <v>2711088.4699999997</v>
      </c>
    </row>
    <row r="86" spans="1:6" ht="21" customHeight="1" x14ac:dyDescent="0.15">
      <c r="A86" s="9" t="s">
        <v>15</v>
      </c>
      <c r="B86" s="73">
        <v>869</v>
      </c>
      <c r="C86" s="73">
        <v>238626</v>
      </c>
      <c r="D86" s="73">
        <v>17473</v>
      </c>
      <c r="E86" s="72">
        <v>1443797.62</v>
      </c>
      <c r="F86" s="72">
        <v>2587782.9200000004</v>
      </c>
    </row>
    <row r="87" spans="1:6" ht="21" customHeight="1" x14ac:dyDescent="0.15">
      <c r="A87" s="9" t="s">
        <v>16</v>
      </c>
      <c r="B87" s="73">
        <v>42</v>
      </c>
      <c r="C87" s="73">
        <v>955</v>
      </c>
      <c r="D87" s="73">
        <v>902</v>
      </c>
      <c r="E87" s="72">
        <v>14286</v>
      </c>
      <c r="F87" s="72">
        <v>71087.67</v>
      </c>
    </row>
    <row r="88" spans="1:6" ht="21" customHeight="1" x14ac:dyDescent="0.15">
      <c r="A88" s="9" t="s">
        <v>17</v>
      </c>
      <c r="B88" s="73">
        <v>0</v>
      </c>
      <c r="C88" s="73">
        <v>0</v>
      </c>
      <c r="D88" s="73">
        <v>0</v>
      </c>
      <c r="E88" s="73">
        <v>0</v>
      </c>
      <c r="F88" s="73">
        <v>0</v>
      </c>
    </row>
    <row r="89" spans="1:6" ht="21" customHeight="1" x14ac:dyDescent="0.15">
      <c r="A89" s="9" t="s">
        <v>18</v>
      </c>
      <c r="B89" s="73">
        <v>0</v>
      </c>
      <c r="C89" s="73">
        <v>0</v>
      </c>
      <c r="D89" s="73">
        <v>0</v>
      </c>
      <c r="E89" s="73">
        <v>0</v>
      </c>
      <c r="F89" s="73">
        <v>0</v>
      </c>
    </row>
    <row r="90" spans="1:6" ht="21" customHeight="1" x14ac:dyDescent="0.15">
      <c r="A90" s="9" t="s">
        <v>19</v>
      </c>
      <c r="B90" s="73">
        <v>276</v>
      </c>
      <c r="C90" s="73">
        <v>4138</v>
      </c>
      <c r="D90" s="73">
        <v>5598</v>
      </c>
      <c r="E90" s="72">
        <v>65574</v>
      </c>
      <c r="F90" s="72">
        <v>334330.75</v>
      </c>
    </row>
    <row r="91" spans="1:6" ht="21" customHeight="1" x14ac:dyDescent="0.15">
      <c r="A91" s="9" t="s">
        <v>20</v>
      </c>
      <c r="B91" s="73">
        <v>1083</v>
      </c>
      <c r="C91" s="73">
        <v>22109</v>
      </c>
      <c r="D91" s="73">
        <v>86268</v>
      </c>
      <c r="E91" s="72">
        <v>325658.2</v>
      </c>
      <c r="F91" s="72">
        <v>1905410.2200000002</v>
      </c>
    </row>
    <row r="92" spans="1:6" ht="21" customHeight="1" x14ac:dyDescent="0.15">
      <c r="A92" s="9" t="s">
        <v>21</v>
      </c>
      <c r="B92" s="73">
        <v>1127</v>
      </c>
      <c r="C92" s="73">
        <v>40907</v>
      </c>
      <c r="D92" s="73">
        <v>173135</v>
      </c>
      <c r="E92" s="72">
        <v>544470.38</v>
      </c>
      <c r="F92" s="72">
        <v>2634093.1799999992</v>
      </c>
    </row>
    <row r="93" spans="1:6" ht="21" customHeight="1" x14ac:dyDescent="0.15">
      <c r="A93" s="9" t="s">
        <v>22</v>
      </c>
      <c r="B93" s="73">
        <v>848</v>
      </c>
      <c r="C93" s="73">
        <v>33048</v>
      </c>
      <c r="D93" s="73">
        <v>54289</v>
      </c>
      <c r="E93" s="72">
        <v>394504.83</v>
      </c>
      <c r="F93" s="72">
        <v>1510321.42</v>
      </c>
    </row>
    <row r="94" spans="1:6" ht="21" customHeight="1" x14ac:dyDescent="0.15">
      <c r="A94" s="9" t="s">
        <v>23</v>
      </c>
      <c r="B94" s="73">
        <v>535</v>
      </c>
      <c r="C94" s="73">
        <v>11062</v>
      </c>
      <c r="D94" s="73">
        <v>5492</v>
      </c>
      <c r="E94" s="72">
        <v>156330.4</v>
      </c>
      <c r="F94" s="72">
        <v>572039.86</v>
      </c>
    </row>
    <row r="95" spans="1:6" ht="21" customHeight="1" x14ac:dyDescent="0.15">
      <c r="A95" s="9" t="s">
        <v>24</v>
      </c>
      <c r="B95" s="73">
        <v>0</v>
      </c>
      <c r="C95" s="73">
        <v>0</v>
      </c>
      <c r="D95" s="73">
        <v>0</v>
      </c>
      <c r="E95" s="73">
        <v>0</v>
      </c>
      <c r="F95" s="73">
        <v>0</v>
      </c>
    </row>
    <row r="96" spans="1:6" ht="21" customHeight="1" x14ac:dyDescent="0.15">
      <c r="A96" s="9" t="s">
        <v>25</v>
      </c>
      <c r="B96" s="73">
        <v>0</v>
      </c>
      <c r="C96" s="73">
        <v>0</v>
      </c>
      <c r="D96" s="73">
        <v>0</v>
      </c>
      <c r="E96" s="73">
        <v>0</v>
      </c>
      <c r="F96" s="73">
        <v>0</v>
      </c>
    </row>
    <row r="97" spans="1:6" ht="21" customHeight="1" x14ac:dyDescent="0.15">
      <c r="A97" s="4" t="s">
        <v>12</v>
      </c>
      <c r="B97" s="74">
        <f>SUM(B85:B96)</f>
        <v>5804</v>
      </c>
      <c r="C97" s="74">
        <f>SUM(C85:C96)</f>
        <v>425880</v>
      </c>
      <c r="D97" s="74">
        <f>SUM(D85:D96)</f>
        <v>361201</v>
      </c>
      <c r="E97" s="15">
        <f>SUM(E85:E96)</f>
        <v>4260770.5600000005</v>
      </c>
      <c r="F97" s="15">
        <f>SUM(F85:F96)</f>
        <v>12326154.49</v>
      </c>
    </row>
    <row r="98" spans="1:6" ht="21" customHeight="1" x14ac:dyDescent="0.15"/>
    <row r="99" spans="1:6" ht="21" customHeight="1" x14ac:dyDescent="0.15">
      <c r="A99" s="436" t="s">
        <v>26</v>
      </c>
      <c r="B99" s="437"/>
      <c r="C99" s="437"/>
      <c r="D99" s="437"/>
      <c r="F99" s="7" t="s">
        <v>50</v>
      </c>
    </row>
    <row r="100" spans="1:6" ht="21" customHeight="1" x14ac:dyDescent="0.15">
      <c r="A100" s="120" t="s">
        <v>13</v>
      </c>
      <c r="B100" s="101" t="s">
        <v>10</v>
      </c>
      <c r="C100" s="101" t="s">
        <v>2</v>
      </c>
      <c r="D100" s="101" t="s">
        <v>195</v>
      </c>
      <c r="E100" s="101" t="s">
        <v>1</v>
      </c>
      <c r="F100" s="101" t="s">
        <v>0</v>
      </c>
    </row>
    <row r="101" spans="1:6" ht="21" customHeight="1" x14ac:dyDescent="0.15">
      <c r="A101" s="9" t="s">
        <v>14</v>
      </c>
      <c r="B101" s="73">
        <v>1576</v>
      </c>
      <c r="C101" s="73">
        <v>78197</v>
      </c>
      <c r="D101" s="73">
        <v>894</v>
      </c>
      <c r="E101" s="72">
        <v>889577.1</v>
      </c>
      <c r="F101" s="72">
        <v>922731.7</v>
      </c>
    </row>
    <row r="102" spans="1:6" ht="21" customHeight="1" x14ac:dyDescent="0.15">
      <c r="A102" s="9" t="s">
        <v>15</v>
      </c>
      <c r="B102" s="73">
        <v>1133</v>
      </c>
      <c r="C102" s="73">
        <v>45944</v>
      </c>
      <c r="D102" s="73">
        <v>171</v>
      </c>
      <c r="E102" s="72">
        <v>414133.22000000003</v>
      </c>
      <c r="F102" s="72">
        <v>431760.62</v>
      </c>
    </row>
    <row r="103" spans="1:6" ht="21" customHeight="1" x14ac:dyDescent="0.15">
      <c r="A103" s="9" t="s">
        <v>16</v>
      </c>
      <c r="B103" s="73">
        <v>50</v>
      </c>
      <c r="C103" s="73">
        <v>2643</v>
      </c>
      <c r="D103" s="73">
        <v>0</v>
      </c>
      <c r="E103" s="72">
        <v>20551.04</v>
      </c>
      <c r="F103" s="72">
        <v>20606.04</v>
      </c>
    </row>
    <row r="104" spans="1:6" ht="21" customHeight="1" x14ac:dyDescent="0.15">
      <c r="A104" s="9" t="s">
        <v>17</v>
      </c>
      <c r="B104" s="73">
        <v>0</v>
      </c>
      <c r="C104" s="73">
        <v>0</v>
      </c>
      <c r="D104" s="73">
        <v>0</v>
      </c>
      <c r="E104" s="73">
        <v>0</v>
      </c>
      <c r="F104" s="73">
        <v>0</v>
      </c>
    </row>
    <row r="105" spans="1:6" ht="21" customHeight="1" x14ac:dyDescent="0.15">
      <c r="A105" s="9" t="s">
        <v>18</v>
      </c>
      <c r="B105" s="73">
        <v>0</v>
      </c>
      <c r="C105" s="73">
        <v>0</v>
      </c>
      <c r="D105" s="73">
        <v>0</v>
      </c>
      <c r="E105" s="73">
        <v>0</v>
      </c>
      <c r="F105" s="73">
        <v>0</v>
      </c>
    </row>
    <row r="106" spans="1:6" ht="21" customHeight="1" x14ac:dyDescent="0.15">
      <c r="A106" s="9" t="s">
        <v>19</v>
      </c>
      <c r="B106" s="73">
        <v>66</v>
      </c>
      <c r="C106" s="73">
        <v>1853</v>
      </c>
      <c r="D106" s="73">
        <v>0</v>
      </c>
      <c r="E106" s="72">
        <v>7138</v>
      </c>
      <c r="F106" s="72">
        <v>7311</v>
      </c>
    </row>
    <row r="107" spans="1:6" ht="21" customHeight="1" x14ac:dyDescent="0.15">
      <c r="A107" s="9" t="s">
        <v>20</v>
      </c>
      <c r="B107" s="73">
        <v>552</v>
      </c>
      <c r="C107" s="73">
        <v>14044</v>
      </c>
      <c r="D107" s="73">
        <v>855</v>
      </c>
      <c r="E107" s="72">
        <v>79344.5</v>
      </c>
      <c r="F107" s="72">
        <v>83831.87</v>
      </c>
    </row>
    <row r="108" spans="1:6" ht="21" customHeight="1" x14ac:dyDescent="0.15">
      <c r="A108" s="9" t="s">
        <v>21</v>
      </c>
      <c r="B108" s="73">
        <v>740</v>
      </c>
      <c r="C108" s="73">
        <v>25752</v>
      </c>
      <c r="D108" s="73">
        <v>1357</v>
      </c>
      <c r="E108" s="72">
        <v>175627</v>
      </c>
      <c r="F108" s="72">
        <v>180903.6</v>
      </c>
    </row>
    <row r="109" spans="1:6" ht="21" customHeight="1" x14ac:dyDescent="0.15">
      <c r="A109" s="9" t="s">
        <v>22</v>
      </c>
      <c r="B109" s="73">
        <v>506</v>
      </c>
      <c r="C109" s="73">
        <v>18160</v>
      </c>
      <c r="D109" s="73">
        <v>194</v>
      </c>
      <c r="E109" s="72">
        <v>109606.12</v>
      </c>
      <c r="F109" s="72">
        <v>116079.57999999999</v>
      </c>
    </row>
    <row r="110" spans="1:6" ht="21" customHeight="1" x14ac:dyDescent="0.15">
      <c r="A110" s="9" t="s">
        <v>23</v>
      </c>
      <c r="B110" s="73">
        <v>556</v>
      </c>
      <c r="C110" s="73">
        <v>16100</v>
      </c>
      <c r="D110" s="73">
        <v>136</v>
      </c>
      <c r="E110" s="72">
        <v>134692.5</v>
      </c>
      <c r="F110" s="72">
        <v>138338.29999999999</v>
      </c>
    </row>
    <row r="111" spans="1:6" ht="21" customHeight="1" x14ac:dyDescent="0.15">
      <c r="A111" s="9" t="s">
        <v>24</v>
      </c>
      <c r="B111" s="73">
        <v>0</v>
      </c>
      <c r="C111" s="73">
        <v>0</v>
      </c>
      <c r="D111" s="73">
        <v>0</v>
      </c>
      <c r="E111" s="73">
        <v>0</v>
      </c>
      <c r="F111" s="73">
        <v>0</v>
      </c>
    </row>
    <row r="112" spans="1:6" ht="21" customHeight="1" x14ac:dyDescent="0.15">
      <c r="A112" s="9" t="s">
        <v>25</v>
      </c>
      <c r="B112" s="73">
        <v>0</v>
      </c>
      <c r="C112" s="73">
        <v>0</v>
      </c>
      <c r="D112" s="73">
        <v>0</v>
      </c>
      <c r="E112" s="73">
        <v>0</v>
      </c>
      <c r="F112" s="73">
        <v>0</v>
      </c>
    </row>
    <row r="113" spans="1:6" ht="21" customHeight="1" x14ac:dyDescent="0.15">
      <c r="A113" s="4" t="s">
        <v>12</v>
      </c>
      <c r="B113" s="74">
        <f>SUM(B101:B112)</f>
        <v>5179</v>
      </c>
      <c r="C113" s="74">
        <f>SUM(C101:C112)</f>
        <v>202693</v>
      </c>
      <c r="D113" s="74">
        <f>SUM(D101:D112)</f>
        <v>3607</v>
      </c>
      <c r="E113" s="15">
        <f>SUM(E101:E112)</f>
        <v>1830669.48</v>
      </c>
      <c r="F113" s="15">
        <f>SUM(F101:F112)</f>
        <v>1901562.7100000002</v>
      </c>
    </row>
  </sheetData>
  <mergeCells count="5">
    <mergeCell ref="A67:D67"/>
    <mergeCell ref="A83:D83"/>
    <mergeCell ref="A99:D99"/>
    <mergeCell ref="C1:F1"/>
    <mergeCell ref="A1:B1"/>
  </mergeCells>
  <phoneticPr fontId="2" type="noConversion"/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horizontalDpi="4294967293"/>
  <headerFooter alignWithMargins="0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41D"/>
    <pageSetUpPr fitToPage="1"/>
  </sheetPr>
  <dimension ref="A1:H36"/>
  <sheetViews>
    <sheetView showGridLines="0" zoomScaleNormal="100" workbookViewId="0">
      <selection sqref="A1:B1"/>
    </sheetView>
  </sheetViews>
  <sheetFormatPr baseColWidth="10" defaultColWidth="9.1640625" defaultRowHeight="17.25" customHeight="1" x14ac:dyDescent="0.15"/>
  <cols>
    <col min="1" max="1" width="1.33203125" style="87" customWidth="1"/>
    <col min="2" max="2" width="33.1640625" style="87" customWidth="1"/>
    <col min="3" max="3" width="29" style="87" customWidth="1"/>
    <col min="4" max="5" width="16.5" style="87" customWidth="1"/>
    <col min="6" max="6" width="1.6640625" style="89" customWidth="1"/>
    <col min="7" max="7" width="10" style="88" customWidth="1"/>
    <col min="8" max="8" width="1.33203125" style="87" customWidth="1"/>
    <col min="9" max="9" width="8.5" style="87" customWidth="1"/>
    <col min="10" max="16384" width="9.1640625" style="87"/>
  </cols>
  <sheetData>
    <row r="1" spans="1:8" s="91" customFormat="1" ht="50" customHeight="1" x14ac:dyDescent="0.15">
      <c r="A1" s="472" t="s">
        <v>336</v>
      </c>
      <c r="B1" s="472"/>
      <c r="C1" s="464" t="s">
        <v>200</v>
      </c>
      <c r="D1" s="464"/>
      <c r="F1" s="93"/>
      <c r="G1" s="92"/>
    </row>
    <row r="2" spans="1:8" s="91" customFormat="1" ht="20" customHeight="1" x14ac:dyDescent="0.15">
      <c r="F2" s="93"/>
      <c r="G2" s="92"/>
    </row>
    <row r="3" spans="1:8" ht="45" customHeight="1" x14ac:dyDescent="0.15">
      <c r="A3" s="202"/>
      <c r="B3" s="203"/>
      <c r="C3" s="203"/>
      <c r="D3" s="203"/>
      <c r="E3" s="203"/>
      <c r="F3" s="204"/>
      <c r="G3" s="205"/>
      <c r="H3" s="202"/>
    </row>
    <row r="4" spans="1:8" ht="26.25" customHeight="1" x14ac:dyDescent="0.15">
      <c r="A4" s="202"/>
      <c r="B4" s="206" t="s">
        <v>201</v>
      </c>
      <c r="C4" s="206" t="s">
        <v>52</v>
      </c>
      <c r="D4" s="207">
        <v>2019</v>
      </c>
      <c r="E4" s="207">
        <v>2020</v>
      </c>
      <c r="F4" s="208"/>
      <c r="G4" s="209" t="s">
        <v>382</v>
      </c>
      <c r="H4" s="202"/>
    </row>
    <row r="5" spans="1:8" ht="23.25" customHeight="1" x14ac:dyDescent="0.15">
      <c r="A5" s="202"/>
      <c r="B5" s="210" t="s">
        <v>3</v>
      </c>
      <c r="C5" s="79" t="s">
        <v>11</v>
      </c>
      <c r="D5" s="191">
        <v>791989946.06000006</v>
      </c>
      <c r="E5" s="191">
        <v>212155149.66</v>
      </c>
      <c r="F5" s="80"/>
      <c r="G5" s="81">
        <v>-73.212393577035712</v>
      </c>
      <c r="H5" s="202"/>
    </row>
    <row r="6" spans="1:8" ht="23.25" customHeight="1" x14ac:dyDescent="0.15">
      <c r="A6" s="202"/>
      <c r="B6" s="211" t="s">
        <v>202</v>
      </c>
      <c r="C6" s="212"/>
      <c r="D6" s="213">
        <v>791989946.06000006</v>
      </c>
      <c r="E6" s="213">
        <v>212155149.66</v>
      </c>
      <c r="F6" s="96"/>
      <c r="G6" s="97">
        <v>-73.212393577035712</v>
      </c>
      <c r="H6" s="202"/>
    </row>
    <row r="7" spans="1:8" ht="23.25" customHeight="1" x14ac:dyDescent="0.15">
      <c r="A7" s="202"/>
      <c r="B7" s="210" t="s">
        <v>4</v>
      </c>
      <c r="C7" s="79" t="s">
        <v>30</v>
      </c>
      <c r="D7" s="191">
        <v>229968925.29999995</v>
      </c>
      <c r="E7" s="191">
        <v>57870170.37000002</v>
      </c>
      <c r="F7" s="86"/>
      <c r="G7" s="81">
        <v>-74.835656472061601</v>
      </c>
      <c r="H7" s="202"/>
    </row>
    <row r="8" spans="1:8" ht="23.25" customHeight="1" x14ac:dyDescent="0.15">
      <c r="A8" s="202"/>
      <c r="B8" s="210"/>
      <c r="C8" s="79" t="s">
        <v>31</v>
      </c>
      <c r="D8" s="191">
        <v>117947509.14000003</v>
      </c>
      <c r="E8" s="191">
        <v>18222462.970000014</v>
      </c>
      <c r="F8" s="86"/>
      <c r="G8" s="81">
        <v>-84.550362188343868</v>
      </c>
      <c r="H8" s="202"/>
    </row>
    <row r="9" spans="1:8" ht="23.25" customHeight="1" x14ac:dyDescent="0.15">
      <c r="A9" s="202"/>
      <c r="B9" s="210"/>
      <c r="C9" s="79" t="s">
        <v>32</v>
      </c>
      <c r="D9" s="191">
        <v>55889027.48999998</v>
      </c>
      <c r="E9" s="191">
        <v>13955119.139999999</v>
      </c>
      <c r="F9" s="86"/>
      <c r="G9" s="81">
        <v>-75.030663858846097</v>
      </c>
      <c r="H9" s="202"/>
    </row>
    <row r="10" spans="1:8" ht="23.25" customHeight="1" x14ac:dyDescent="0.15">
      <c r="A10" s="202"/>
      <c r="B10" s="210"/>
      <c r="C10" s="79" t="s">
        <v>33</v>
      </c>
      <c r="D10" s="191">
        <v>40113745.249999993</v>
      </c>
      <c r="E10" s="191">
        <v>9585837.200000003</v>
      </c>
      <c r="F10" s="86"/>
      <c r="G10" s="81">
        <v>-76.103360231615355</v>
      </c>
      <c r="H10" s="202"/>
    </row>
    <row r="11" spans="1:8" ht="23.25" customHeight="1" x14ac:dyDescent="0.15">
      <c r="A11" s="202"/>
      <c r="B11" s="210"/>
      <c r="C11" s="79" t="s">
        <v>34</v>
      </c>
      <c r="D11" s="191">
        <v>1168713.3999999999</v>
      </c>
      <c r="E11" s="191">
        <v>337545.4</v>
      </c>
      <c r="F11" s="86"/>
      <c r="G11" s="81">
        <v>-71.118205712367129</v>
      </c>
      <c r="H11" s="202"/>
    </row>
    <row r="12" spans="1:8" ht="23.25" customHeight="1" x14ac:dyDescent="0.15">
      <c r="A12" s="202"/>
      <c r="B12" s="210"/>
      <c r="C12" s="79" t="s">
        <v>35</v>
      </c>
      <c r="D12" s="191">
        <v>33793259.480000012</v>
      </c>
      <c r="E12" s="191">
        <v>12326154.49</v>
      </c>
      <c r="F12" s="86"/>
      <c r="G12" s="81">
        <v>-63.524813292144742</v>
      </c>
      <c r="H12" s="202"/>
    </row>
    <row r="13" spans="1:8" ht="23.25" customHeight="1" x14ac:dyDescent="0.15">
      <c r="A13" s="202"/>
      <c r="B13" s="210"/>
      <c r="C13" s="79" t="s">
        <v>26</v>
      </c>
      <c r="D13" s="191">
        <v>6351668.5099999998</v>
      </c>
      <c r="E13" s="191">
        <v>1901562.7100000002</v>
      </c>
      <c r="F13" s="86"/>
      <c r="G13" s="81">
        <v>-70.061996985418872</v>
      </c>
      <c r="H13" s="202"/>
    </row>
    <row r="14" spans="1:8" ht="23.25" customHeight="1" x14ac:dyDescent="0.15">
      <c r="A14" s="202"/>
      <c r="B14" s="211" t="s">
        <v>203</v>
      </c>
      <c r="C14" s="212"/>
      <c r="D14" s="213">
        <v>485232848.56999987</v>
      </c>
      <c r="E14" s="213">
        <v>114198852.27999991</v>
      </c>
      <c r="F14" s="96"/>
      <c r="G14" s="97">
        <v>-76.465143978494368</v>
      </c>
      <c r="H14" s="202"/>
    </row>
    <row r="15" spans="1:8" ht="23.25" customHeight="1" x14ac:dyDescent="0.15">
      <c r="A15" s="202"/>
      <c r="B15" s="210" t="s">
        <v>5</v>
      </c>
      <c r="C15" s="79" t="s">
        <v>36</v>
      </c>
      <c r="D15" s="191">
        <v>51335052.460000016</v>
      </c>
      <c r="E15" s="191">
        <v>15477584.370000001</v>
      </c>
      <c r="F15" s="86"/>
      <c r="G15" s="81">
        <v>-69.849871329029924</v>
      </c>
      <c r="H15" s="202"/>
    </row>
    <row r="16" spans="1:8" ht="23.25" customHeight="1" x14ac:dyDescent="0.15">
      <c r="A16" s="202"/>
      <c r="B16" s="210"/>
      <c r="C16" s="79" t="s">
        <v>37</v>
      </c>
      <c r="D16" s="191">
        <v>453547457.53000015</v>
      </c>
      <c r="E16" s="191">
        <v>36110380.890000008</v>
      </c>
      <c r="F16" s="86"/>
      <c r="G16" s="81">
        <v>-92.03823540613466</v>
      </c>
      <c r="H16" s="202"/>
    </row>
    <row r="17" spans="1:8" ht="23.25" customHeight="1" x14ac:dyDescent="0.15">
      <c r="A17" s="202"/>
      <c r="B17" s="210"/>
      <c r="C17" s="79" t="s">
        <v>27</v>
      </c>
      <c r="D17" s="191">
        <v>11460703.060000004</v>
      </c>
      <c r="E17" s="191">
        <v>3023004.8800000013</v>
      </c>
      <c r="F17" s="86"/>
      <c r="G17" s="81">
        <v>-73.622867077405985</v>
      </c>
      <c r="H17" s="202"/>
    </row>
    <row r="18" spans="1:8" ht="23.25" customHeight="1" x14ac:dyDescent="0.15">
      <c r="A18" s="202"/>
      <c r="B18" s="211" t="s">
        <v>204</v>
      </c>
      <c r="C18" s="212"/>
      <c r="D18" s="213">
        <v>516343213.05000013</v>
      </c>
      <c r="E18" s="213">
        <v>54610970.140000023</v>
      </c>
      <c r="F18" s="96"/>
      <c r="G18" s="97">
        <v>-89.423513515861444</v>
      </c>
      <c r="H18" s="202"/>
    </row>
    <row r="19" spans="1:8" ht="23.25" customHeight="1" x14ac:dyDescent="0.15">
      <c r="A19" s="202"/>
      <c r="B19" s="210" t="s">
        <v>6</v>
      </c>
      <c r="C19" s="79" t="s">
        <v>38</v>
      </c>
      <c r="D19" s="191">
        <v>1007618497.2200004</v>
      </c>
      <c r="E19" s="191">
        <v>210671087.11999989</v>
      </c>
      <c r="F19" s="86"/>
      <c r="G19" s="81">
        <v>-79.092177475777063</v>
      </c>
      <c r="H19" s="202"/>
    </row>
    <row r="20" spans="1:8" ht="23.25" customHeight="1" x14ac:dyDescent="0.15">
      <c r="A20" s="202"/>
      <c r="B20" s="210"/>
      <c r="C20" s="79" t="s">
        <v>39</v>
      </c>
      <c r="D20" s="191">
        <v>61691918.45000004</v>
      </c>
      <c r="E20" s="191">
        <v>17667563.419999994</v>
      </c>
      <c r="F20" s="86"/>
      <c r="G20" s="81">
        <v>-71.361624238806627</v>
      </c>
      <c r="H20" s="202"/>
    </row>
    <row r="21" spans="1:8" ht="23.25" customHeight="1" x14ac:dyDescent="0.15">
      <c r="A21" s="202"/>
      <c r="B21" s="210"/>
      <c r="C21" s="79" t="s">
        <v>40</v>
      </c>
      <c r="D21" s="191">
        <v>95802129.499999985</v>
      </c>
      <c r="E21" s="191">
        <v>26760311.160000004</v>
      </c>
      <c r="F21" s="86"/>
      <c r="G21" s="81">
        <v>-72.067101953093839</v>
      </c>
      <c r="H21" s="202"/>
    </row>
    <row r="22" spans="1:8" ht="23.25" customHeight="1" x14ac:dyDescent="0.15">
      <c r="A22" s="202"/>
      <c r="B22" s="210"/>
      <c r="C22" s="85" t="s">
        <v>41</v>
      </c>
      <c r="D22" s="195">
        <v>39855249.529999986</v>
      </c>
      <c r="E22" s="195">
        <v>14036264.299999995</v>
      </c>
      <c r="F22" s="86"/>
      <c r="G22" s="81">
        <v>-64.781893312612254</v>
      </c>
      <c r="H22" s="202"/>
    </row>
    <row r="23" spans="1:8" ht="23.25" customHeight="1" x14ac:dyDescent="0.15">
      <c r="A23" s="202"/>
      <c r="B23" s="211" t="s">
        <v>205</v>
      </c>
      <c r="C23" s="212"/>
      <c r="D23" s="213">
        <v>1204967794.6999979</v>
      </c>
      <c r="E23" s="213">
        <v>269135225.99999994</v>
      </c>
      <c r="F23" s="96"/>
      <c r="G23" s="97">
        <v>-77.664529526533371</v>
      </c>
      <c r="H23" s="202"/>
    </row>
    <row r="24" spans="1:8" ht="23.25" customHeight="1" x14ac:dyDescent="0.15">
      <c r="A24" s="202"/>
      <c r="B24" s="471" t="s">
        <v>370</v>
      </c>
      <c r="C24" s="79" t="s">
        <v>42</v>
      </c>
      <c r="D24" s="191">
        <v>715295842.87999904</v>
      </c>
      <c r="E24" s="191">
        <v>138069901.80000007</v>
      </c>
      <c r="F24" s="86"/>
      <c r="G24" s="81">
        <v>-80.697510942592842</v>
      </c>
      <c r="H24" s="202"/>
    </row>
    <row r="25" spans="1:8" ht="23.25" customHeight="1" x14ac:dyDescent="0.15">
      <c r="A25" s="202"/>
      <c r="B25" s="471"/>
      <c r="C25" s="79" t="s">
        <v>371</v>
      </c>
      <c r="D25" s="191">
        <v>335449082.86000079</v>
      </c>
      <c r="E25" s="191">
        <v>135790790.75000006</v>
      </c>
      <c r="F25" s="86"/>
      <c r="G25" s="81">
        <v>-59.519701293482996</v>
      </c>
      <c r="H25" s="202"/>
    </row>
    <row r="26" spans="1:8" ht="23.25" customHeight="1" x14ac:dyDescent="0.15">
      <c r="A26" s="202"/>
      <c r="B26" s="211" t="s">
        <v>383</v>
      </c>
      <c r="C26" s="212"/>
      <c r="D26" s="213">
        <v>1050744925.7399994</v>
      </c>
      <c r="E26" s="213">
        <v>273860692.55000031</v>
      </c>
      <c r="F26" s="96"/>
      <c r="G26" s="97">
        <v>-73.936520097193835</v>
      </c>
      <c r="H26" s="202"/>
    </row>
    <row r="27" spans="1:8" ht="23.25" customHeight="1" x14ac:dyDescent="0.15">
      <c r="A27" s="202"/>
      <c r="B27" s="210" t="s">
        <v>7</v>
      </c>
      <c r="C27" s="85" t="s">
        <v>28</v>
      </c>
      <c r="D27" s="195">
        <v>19221703.980000008</v>
      </c>
      <c r="E27" s="195">
        <v>9840527.950000003</v>
      </c>
      <c r="F27" s="86"/>
      <c r="G27" s="81">
        <v>-48.805121750709638</v>
      </c>
      <c r="H27" s="202"/>
    </row>
    <row r="28" spans="1:8" ht="23.25" customHeight="1" x14ac:dyDescent="0.15">
      <c r="A28" s="202"/>
      <c r="B28" s="210"/>
      <c r="C28" s="85" t="s">
        <v>43</v>
      </c>
      <c r="D28" s="195">
        <v>389251984.41000021</v>
      </c>
      <c r="E28" s="195">
        <v>137048710.11000001</v>
      </c>
      <c r="F28" s="86"/>
      <c r="G28" s="81">
        <v>-64.791776124731015</v>
      </c>
      <c r="H28" s="202"/>
    </row>
    <row r="29" spans="1:8" ht="23.25" customHeight="1" x14ac:dyDescent="0.15">
      <c r="A29" s="202"/>
      <c r="B29" s="211" t="s">
        <v>206</v>
      </c>
      <c r="C29" s="212"/>
      <c r="D29" s="213">
        <v>408473688.39000028</v>
      </c>
      <c r="E29" s="213">
        <v>146889238.06000009</v>
      </c>
      <c r="F29" s="96"/>
      <c r="G29" s="97">
        <v>-64.039485960781391</v>
      </c>
      <c r="H29" s="202"/>
    </row>
    <row r="30" spans="1:8" ht="23.25" customHeight="1" x14ac:dyDescent="0.15">
      <c r="A30" s="202"/>
      <c r="B30" s="210" t="s">
        <v>8</v>
      </c>
      <c r="C30" s="85" t="s">
        <v>253</v>
      </c>
      <c r="D30" s="195">
        <v>218371274.65000018</v>
      </c>
      <c r="E30" s="195">
        <v>56725192.810000017</v>
      </c>
      <c r="F30" s="86"/>
      <c r="G30" s="81">
        <v>-74.023509776678409</v>
      </c>
      <c r="H30" s="202"/>
    </row>
    <row r="31" spans="1:8" ht="17.25" customHeight="1" x14ac:dyDescent="0.15">
      <c r="A31" s="202"/>
      <c r="B31" s="210"/>
      <c r="C31" s="85" t="s">
        <v>254</v>
      </c>
      <c r="D31" s="195">
        <v>146268704.04999998</v>
      </c>
      <c r="E31" s="195">
        <v>38218627.960000001</v>
      </c>
      <c r="F31" s="86"/>
      <c r="G31" s="81">
        <v>-73.870946482895278</v>
      </c>
      <c r="H31" s="202"/>
    </row>
    <row r="32" spans="1:8" ht="23.25" customHeight="1" x14ac:dyDescent="0.15">
      <c r="A32" s="202"/>
      <c r="B32" s="211" t="s">
        <v>207</v>
      </c>
      <c r="C32" s="212"/>
      <c r="D32" s="213">
        <v>364639978.70000035</v>
      </c>
      <c r="E32" s="213">
        <v>94943820.769999981</v>
      </c>
      <c r="F32" s="96"/>
      <c r="G32" s="97">
        <v>-73.962311782572542</v>
      </c>
      <c r="H32" s="202"/>
    </row>
    <row r="33" spans="1:8" ht="23.25" customHeight="1" x14ac:dyDescent="0.15">
      <c r="A33" s="202"/>
      <c r="B33" s="210" t="s">
        <v>9</v>
      </c>
      <c r="C33" s="85" t="s">
        <v>29</v>
      </c>
      <c r="D33" s="195">
        <v>169691300.13000005</v>
      </c>
      <c r="E33" s="195">
        <v>14834233.620000005</v>
      </c>
      <c r="F33" s="86"/>
      <c r="G33" s="81">
        <v>-91.258105979130605</v>
      </c>
      <c r="H33" s="202"/>
    </row>
    <row r="34" spans="1:8" ht="23.25" customHeight="1" x14ac:dyDescent="0.15">
      <c r="A34" s="202"/>
      <c r="B34" s="211" t="s">
        <v>208</v>
      </c>
      <c r="C34" s="212"/>
      <c r="D34" s="213">
        <v>169691300.13000005</v>
      </c>
      <c r="E34" s="213">
        <v>14834233.620000005</v>
      </c>
      <c r="F34" s="96"/>
      <c r="G34" s="97">
        <v>-91.258105979130605</v>
      </c>
      <c r="H34" s="202"/>
    </row>
    <row r="35" spans="1:8" ht="23.25" customHeight="1" x14ac:dyDescent="0.15">
      <c r="A35" s="202"/>
      <c r="B35" s="214" t="s">
        <v>51</v>
      </c>
      <c r="C35" s="215"/>
      <c r="D35" s="216">
        <v>4992083695.3400078</v>
      </c>
      <c r="E35" s="216">
        <v>1180628183.0799954</v>
      </c>
      <c r="F35" s="217"/>
      <c r="G35" s="218">
        <v>-76.349992205016832</v>
      </c>
      <c r="H35" s="202"/>
    </row>
    <row r="36" spans="1:8" ht="6" customHeight="1" x14ac:dyDescent="0.15">
      <c r="A36" s="202"/>
      <c r="B36" s="202"/>
      <c r="C36" s="202"/>
      <c r="D36" s="202"/>
      <c r="E36" s="202"/>
      <c r="F36" s="202"/>
      <c r="G36" s="219"/>
      <c r="H36" s="202"/>
    </row>
  </sheetData>
  <mergeCells count="3">
    <mergeCell ref="B24:B25"/>
    <mergeCell ref="A1:B1"/>
    <mergeCell ref="C1:D1"/>
  </mergeCells>
  <conditionalFormatting sqref="G19:G21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18 G22:G35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rintOptions horizontalCentered="1" verticalCentered="1"/>
  <pageMargins left="0.23622047244094491" right="0.23622047244094491" top="0.39370078740157483" bottom="0.47244094488188981" header="0.19685039370078741" footer="0.31496062992125984"/>
  <pageSetup paperSize="9" scale="91" orientation="portrait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G220"/>
  <sheetViews>
    <sheetView showGridLines="0" workbookViewId="0">
      <selection activeCell="M8" sqref="M8"/>
    </sheetView>
  </sheetViews>
  <sheetFormatPr baseColWidth="10" defaultColWidth="9.1640625" defaultRowHeight="17.25" customHeight="1" x14ac:dyDescent="0.15"/>
  <cols>
    <col min="1" max="1" width="1.6640625" style="29" customWidth="1"/>
    <col min="2" max="2" width="25.6640625" style="29" customWidth="1"/>
    <col min="3" max="3" width="33.6640625" style="29" customWidth="1"/>
    <col min="4" max="5" width="16.6640625" style="29" customWidth="1"/>
    <col min="6" max="6" width="10.6640625" style="29" customWidth="1"/>
    <col min="7" max="8" width="1.6640625" style="29" customWidth="1"/>
    <col min="9" max="16384" width="9.1640625" style="29"/>
  </cols>
  <sheetData>
    <row r="1" spans="1:7" ht="50" customHeight="1" x14ac:dyDescent="0.15">
      <c r="A1" s="463" t="s">
        <v>384</v>
      </c>
      <c r="B1" s="463"/>
      <c r="C1" s="34" t="s">
        <v>235</v>
      </c>
    </row>
    <row r="3" spans="1:7" ht="17.25" customHeight="1" x14ac:dyDescent="0.25">
      <c r="A3" s="220"/>
      <c r="B3" s="221" t="s">
        <v>273</v>
      </c>
      <c r="C3" s="220" t="s" vm="2">
        <v>275</v>
      </c>
      <c r="D3" s="220"/>
      <c r="E3" s="220"/>
      <c r="F3" s="231" t="s">
        <v>388</v>
      </c>
      <c r="G3" s="220"/>
    </row>
    <row r="4" spans="1:7" ht="17.25" customHeight="1" x14ac:dyDescent="0.15">
      <c r="A4" s="222"/>
      <c r="B4" s="223"/>
      <c r="C4" s="223"/>
      <c r="D4" s="224"/>
      <c r="E4" s="224"/>
      <c r="F4" s="225"/>
      <c r="G4" s="226"/>
    </row>
    <row r="5" spans="1:7" ht="30" customHeight="1" x14ac:dyDescent="0.15">
      <c r="A5" s="222"/>
      <c r="B5" s="222"/>
      <c r="C5" s="222"/>
      <c r="D5" s="227"/>
      <c r="E5" s="227"/>
      <c r="F5" s="228"/>
      <c r="G5" s="229"/>
    </row>
    <row r="6" spans="1:7" ht="30" customHeight="1" x14ac:dyDescent="0.15">
      <c r="A6" s="226"/>
      <c r="B6" s="128" t="s">
        <v>64</v>
      </c>
      <c r="C6" s="128" t="s">
        <v>201</v>
      </c>
      <c r="D6" s="129">
        <v>2019</v>
      </c>
      <c r="E6" s="129">
        <v>2020</v>
      </c>
      <c r="F6" s="131" t="s">
        <v>382</v>
      </c>
      <c r="G6" s="226"/>
    </row>
    <row r="7" spans="1:7" ht="17.25" customHeight="1" x14ac:dyDescent="0.15">
      <c r="A7" s="226"/>
      <c r="B7" s="230" t="s">
        <v>65</v>
      </c>
      <c r="C7" s="85" t="s">
        <v>3</v>
      </c>
      <c r="D7" s="257">
        <v>94959</v>
      </c>
      <c r="E7" s="257">
        <v>27448</v>
      </c>
      <c r="F7" s="81">
        <v>-71.094893585652756</v>
      </c>
      <c r="G7" s="226"/>
    </row>
    <row r="8" spans="1:7" ht="17.25" customHeight="1" x14ac:dyDescent="0.15">
      <c r="A8" s="226"/>
      <c r="B8" s="230"/>
      <c r="C8" s="85" t="s">
        <v>4</v>
      </c>
      <c r="D8" s="257">
        <v>3030</v>
      </c>
      <c r="E8" s="257">
        <v>1017</v>
      </c>
      <c r="F8" s="81">
        <v>-66.43564356435644</v>
      </c>
      <c r="G8" s="226"/>
    </row>
    <row r="9" spans="1:7" ht="17.25" customHeight="1" x14ac:dyDescent="0.15">
      <c r="A9" s="226"/>
      <c r="B9" s="230"/>
      <c r="C9" s="85" t="s">
        <v>5</v>
      </c>
      <c r="D9" s="257">
        <v>923</v>
      </c>
      <c r="E9" s="257">
        <v>259</v>
      </c>
      <c r="F9" s="81">
        <v>-71.939328277356452</v>
      </c>
      <c r="G9" s="226"/>
    </row>
    <row r="10" spans="1:7" ht="17.25" customHeight="1" x14ac:dyDescent="0.15">
      <c r="A10" s="226"/>
      <c r="B10" s="230"/>
      <c r="C10" s="85" t="s">
        <v>6</v>
      </c>
      <c r="D10" s="257">
        <v>2185</v>
      </c>
      <c r="E10" s="257">
        <v>766</v>
      </c>
      <c r="F10" s="81">
        <v>-64.942791762013726</v>
      </c>
      <c r="G10" s="226"/>
    </row>
    <row r="11" spans="1:7" ht="17.25" customHeight="1" x14ac:dyDescent="0.15">
      <c r="A11" s="226"/>
      <c r="B11" s="230"/>
      <c r="C11" s="85" t="s">
        <v>370</v>
      </c>
      <c r="D11" s="257">
        <v>26010</v>
      </c>
      <c r="E11" s="257">
        <v>8214</v>
      </c>
      <c r="F11" s="81">
        <v>-68.419838523644756</v>
      </c>
      <c r="G11" s="226"/>
    </row>
    <row r="12" spans="1:7" ht="17.25" customHeight="1" x14ac:dyDescent="0.15">
      <c r="A12" s="226"/>
      <c r="B12" s="230"/>
      <c r="C12" s="85" t="s">
        <v>7</v>
      </c>
      <c r="D12" s="257">
        <v>411</v>
      </c>
      <c r="E12" s="257">
        <v>276</v>
      </c>
      <c r="F12" s="81">
        <v>-32.846715328467155</v>
      </c>
      <c r="G12" s="226"/>
    </row>
    <row r="13" spans="1:7" ht="17.25" customHeight="1" x14ac:dyDescent="0.15">
      <c r="A13" s="226"/>
      <c r="B13" s="230"/>
      <c r="C13" s="85" t="s">
        <v>8</v>
      </c>
      <c r="D13" s="257">
        <v>1627</v>
      </c>
      <c r="E13" s="257">
        <v>562</v>
      </c>
      <c r="F13" s="81">
        <v>-65.457897971727107</v>
      </c>
      <c r="G13" s="226"/>
    </row>
    <row r="14" spans="1:7" ht="17.25" customHeight="1" x14ac:dyDescent="0.15">
      <c r="A14" s="226"/>
      <c r="B14" s="230"/>
      <c r="C14" s="85" t="s">
        <v>9</v>
      </c>
      <c r="D14" s="257">
        <v>912</v>
      </c>
      <c r="E14" s="257">
        <v>66</v>
      </c>
      <c r="F14" s="81">
        <v>-92.76315789473685</v>
      </c>
      <c r="G14" s="226"/>
    </row>
    <row r="15" spans="1:7" ht="17.25" customHeight="1" x14ac:dyDescent="0.15">
      <c r="A15" s="226"/>
      <c r="B15" s="231" t="s">
        <v>209</v>
      </c>
      <c r="C15" s="231"/>
      <c r="D15" s="258">
        <v>130057</v>
      </c>
      <c r="E15" s="258">
        <v>38608</v>
      </c>
      <c r="F15" s="84">
        <v>-70.314554387691558</v>
      </c>
      <c r="G15" s="232"/>
    </row>
    <row r="16" spans="1:7" ht="17.25" customHeight="1" x14ac:dyDescent="0.15">
      <c r="A16" s="232"/>
      <c r="B16" s="230" t="s">
        <v>66</v>
      </c>
      <c r="C16" s="85" t="s">
        <v>3</v>
      </c>
      <c r="D16" s="257">
        <v>558091</v>
      </c>
      <c r="E16" s="257">
        <v>172101</v>
      </c>
      <c r="F16" s="81">
        <v>-69.162555927259177</v>
      </c>
      <c r="G16" s="226"/>
    </row>
    <row r="17" spans="1:7" ht="17.25" customHeight="1" x14ac:dyDescent="0.15">
      <c r="A17" s="226"/>
      <c r="B17" s="230"/>
      <c r="C17" s="85" t="s">
        <v>4</v>
      </c>
      <c r="D17" s="257">
        <v>21589</v>
      </c>
      <c r="E17" s="257">
        <v>6375</v>
      </c>
      <c r="F17" s="81">
        <v>-70.471073231738387</v>
      </c>
      <c r="G17" s="226"/>
    </row>
    <row r="18" spans="1:7" ht="17.25" customHeight="1" x14ac:dyDescent="0.15">
      <c r="A18" s="226"/>
      <c r="B18" s="230"/>
      <c r="C18" s="85" t="s">
        <v>5</v>
      </c>
      <c r="D18" s="257">
        <v>7047</v>
      </c>
      <c r="E18" s="257">
        <v>1987</v>
      </c>
      <c r="F18" s="81">
        <v>-71.803604370654185</v>
      </c>
      <c r="G18" s="226"/>
    </row>
    <row r="19" spans="1:7" ht="17.25" customHeight="1" x14ac:dyDescent="0.15">
      <c r="A19" s="226"/>
      <c r="B19" s="230"/>
      <c r="C19" s="85" t="s">
        <v>6</v>
      </c>
      <c r="D19" s="257">
        <v>33787</v>
      </c>
      <c r="E19" s="257">
        <v>9509</v>
      </c>
      <c r="F19" s="81">
        <v>-71.856039305058161</v>
      </c>
      <c r="G19" s="226"/>
    </row>
    <row r="20" spans="1:7" ht="17.25" customHeight="1" x14ac:dyDescent="0.15">
      <c r="A20" s="226"/>
      <c r="B20" s="230"/>
      <c r="C20" s="85" t="s">
        <v>370</v>
      </c>
      <c r="D20" s="257">
        <v>126489</v>
      </c>
      <c r="E20" s="257">
        <v>32362</v>
      </c>
      <c r="F20" s="81">
        <v>-74.415166536220539</v>
      </c>
      <c r="G20" s="226"/>
    </row>
    <row r="21" spans="1:7" ht="17.25" customHeight="1" x14ac:dyDescent="0.15">
      <c r="A21" s="226"/>
      <c r="B21" s="230"/>
      <c r="C21" s="85" t="s">
        <v>7</v>
      </c>
      <c r="D21" s="257">
        <v>4209</v>
      </c>
      <c r="E21" s="257">
        <v>2528</v>
      </c>
      <c r="F21" s="81">
        <v>-39.93822760750772</v>
      </c>
      <c r="G21" s="226"/>
    </row>
    <row r="22" spans="1:7" ht="17.25" customHeight="1" x14ac:dyDescent="0.15">
      <c r="A22" s="226"/>
      <c r="B22" s="230"/>
      <c r="C22" s="85" t="s">
        <v>8</v>
      </c>
      <c r="D22" s="257">
        <v>15369</v>
      </c>
      <c r="E22" s="257">
        <v>4670</v>
      </c>
      <c r="F22" s="81">
        <v>-69.61415837074631</v>
      </c>
      <c r="G22" s="226"/>
    </row>
    <row r="23" spans="1:7" ht="17.25" customHeight="1" x14ac:dyDescent="0.15">
      <c r="A23" s="226"/>
      <c r="B23" s="230"/>
      <c r="C23" s="85" t="s">
        <v>9</v>
      </c>
      <c r="D23" s="257">
        <v>10272</v>
      </c>
      <c r="E23" s="257">
        <v>733</v>
      </c>
      <c r="F23" s="81">
        <v>-92.864096573208727</v>
      </c>
      <c r="G23" s="226"/>
    </row>
    <row r="24" spans="1:7" ht="17.25" customHeight="1" x14ac:dyDescent="0.15">
      <c r="A24" s="226"/>
      <c r="B24" s="231" t="s">
        <v>210</v>
      </c>
      <c r="C24" s="231"/>
      <c r="D24" s="258">
        <v>776853</v>
      </c>
      <c r="E24" s="258">
        <v>230265</v>
      </c>
      <c r="F24" s="84">
        <v>-70.359257156759398</v>
      </c>
      <c r="G24" s="232"/>
    </row>
    <row r="25" spans="1:7" ht="17.25" customHeight="1" x14ac:dyDescent="0.15">
      <c r="A25" s="232"/>
      <c r="B25" s="230" t="s">
        <v>67</v>
      </c>
      <c r="C25" s="85" t="s">
        <v>3</v>
      </c>
      <c r="D25" s="257">
        <v>233193</v>
      </c>
      <c r="E25" s="257">
        <v>67141</v>
      </c>
      <c r="F25" s="81">
        <v>-71.207969364432032</v>
      </c>
      <c r="G25" s="226"/>
    </row>
    <row r="26" spans="1:7" ht="17.25" customHeight="1" x14ac:dyDescent="0.15">
      <c r="A26" s="226"/>
      <c r="B26" s="230"/>
      <c r="C26" s="85" t="s">
        <v>4</v>
      </c>
      <c r="D26" s="257">
        <v>9213</v>
      </c>
      <c r="E26" s="257">
        <v>3252</v>
      </c>
      <c r="F26" s="81">
        <v>-64.702051449039402</v>
      </c>
      <c r="G26" s="226"/>
    </row>
    <row r="27" spans="1:7" ht="17.25" customHeight="1" x14ac:dyDescent="0.15">
      <c r="A27" s="226"/>
      <c r="B27" s="230"/>
      <c r="C27" s="85" t="s">
        <v>5</v>
      </c>
      <c r="D27" s="257">
        <v>2995</v>
      </c>
      <c r="E27" s="257">
        <v>1084</v>
      </c>
      <c r="F27" s="81">
        <v>-63.806343906510854</v>
      </c>
      <c r="G27" s="226"/>
    </row>
    <row r="28" spans="1:7" ht="17.25" customHeight="1" x14ac:dyDescent="0.15">
      <c r="A28" s="226"/>
      <c r="B28" s="230"/>
      <c r="C28" s="85" t="s">
        <v>6</v>
      </c>
      <c r="D28" s="257">
        <v>16207</v>
      </c>
      <c r="E28" s="257">
        <v>4087</v>
      </c>
      <c r="F28" s="81">
        <v>-74.782501388289006</v>
      </c>
      <c r="G28" s="226"/>
    </row>
    <row r="29" spans="1:7" ht="17.25" customHeight="1" x14ac:dyDescent="0.15">
      <c r="A29" s="226"/>
      <c r="B29" s="230"/>
      <c r="C29" s="85" t="s">
        <v>370</v>
      </c>
      <c r="D29" s="257">
        <v>55908</v>
      </c>
      <c r="E29" s="257">
        <v>13878</v>
      </c>
      <c r="F29" s="81">
        <v>-75.177076625885391</v>
      </c>
      <c r="G29" s="226"/>
    </row>
    <row r="30" spans="1:7" ht="17.25" customHeight="1" x14ac:dyDescent="0.15">
      <c r="A30" s="226"/>
      <c r="B30" s="230"/>
      <c r="C30" s="85" t="s">
        <v>7</v>
      </c>
      <c r="D30" s="257">
        <v>2611</v>
      </c>
      <c r="E30" s="257">
        <v>1581</v>
      </c>
      <c r="F30" s="81">
        <v>-39.448487169666798</v>
      </c>
      <c r="G30" s="226"/>
    </row>
    <row r="31" spans="1:7" ht="17.25" customHeight="1" x14ac:dyDescent="0.15">
      <c r="A31" s="226"/>
      <c r="B31" s="230"/>
      <c r="C31" s="85" t="s">
        <v>8</v>
      </c>
      <c r="D31" s="257">
        <v>8710</v>
      </c>
      <c r="E31" s="257">
        <v>2810</v>
      </c>
      <c r="F31" s="81">
        <v>-67.738231917336407</v>
      </c>
      <c r="G31" s="226"/>
    </row>
    <row r="32" spans="1:7" ht="17.25" customHeight="1" x14ac:dyDescent="0.15">
      <c r="A32" s="226"/>
      <c r="B32" s="230"/>
      <c r="C32" s="85" t="s">
        <v>9</v>
      </c>
      <c r="D32" s="257">
        <v>5017</v>
      </c>
      <c r="E32" s="257">
        <v>589</v>
      </c>
      <c r="F32" s="81">
        <v>-88.25991628463224</v>
      </c>
      <c r="G32" s="226"/>
    </row>
    <row r="33" spans="1:7" ht="17.25" customHeight="1" x14ac:dyDescent="0.15">
      <c r="A33" s="226"/>
      <c r="B33" s="231" t="s">
        <v>211</v>
      </c>
      <c r="C33" s="231"/>
      <c r="D33" s="258">
        <v>333854</v>
      </c>
      <c r="E33" s="258">
        <v>94422</v>
      </c>
      <c r="F33" s="84">
        <v>-71.717577144500282</v>
      </c>
      <c r="G33" s="232"/>
    </row>
    <row r="34" spans="1:7" ht="17.25" customHeight="1" x14ac:dyDescent="0.15">
      <c r="A34" s="232"/>
      <c r="B34" s="230" t="s">
        <v>68</v>
      </c>
      <c r="C34" s="85" t="s">
        <v>3</v>
      </c>
      <c r="D34" s="257">
        <v>7126</v>
      </c>
      <c r="E34" s="257">
        <v>2174</v>
      </c>
      <c r="F34" s="81">
        <v>-69.492001122649455</v>
      </c>
      <c r="G34" s="226"/>
    </row>
    <row r="35" spans="1:7" ht="17.25" customHeight="1" x14ac:dyDescent="0.15">
      <c r="A35" s="226"/>
      <c r="B35" s="230"/>
      <c r="C35" s="85" t="s">
        <v>4</v>
      </c>
      <c r="D35" s="257">
        <v>137</v>
      </c>
      <c r="E35" s="257">
        <v>108</v>
      </c>
      <c r="F35" s="81">
        <v>-21.167883211678831</v>
      </c>
      <c r="G35" s="226"/>
    </row>
    <row r="36" spans="1:7" ht="17.25" customHeight="1" x14ac:dyDescent="0.15">
      <c r="A36" s="226"/>
      <c r="B36" s="230"/>
      <c r="C36" s="85" t="s">
        <v>5</v>
      </c>
      <c r="D36" s="257">
        <v>81</v>
      </c>
      <c r="E36" s="257">
        <v>31</v>
      </c>
      <c r="F36" s="81">
        <v>-61.728395061728392</v>
      </c>
      <c r="G36" s="226"/>
    </row>
    <row r="37" spans="1:7" ht="17.25" customHeight="1" x14ac:dyDescent="0.15">
      <c r="A37" s="226"/>
      <c r="B37" s="230"/>
      <c r="C37" s="85" t="s">
        <v>6</v>
      </c>
      <c r="D37" s="257">
        <v>338</v>
      </c>
      <c r="E37" s="257">
        <v>87</v>
      </c>
      <c r="F37" s="81">
        <v>-74.260355029585796</v>
      </c>
      <c r="G37" s="226"/>
    </row>
    <row r="38" spans="1:7" ht="17.25" customHeight="1" x14ac:dyDescent="0.15">
      <c r="A38" s="226"/>
      <c r="B38" s="230"/>
      <c r="C38" s="85" t="s">
        <v>370</v>
      </c>
      <c r="D38" s="257">
        <v>2212</v>
      </c>
      <c r="E38" s="257">
        <v>718</v>
      </c>
      <c r="F38" s="81">
        <v>-67.540687160940323</v>
      </c>
      <c r="G38" s="226"/>
    </row>
    <row r="39" spans="1:7" ht="17.25" customHeight="1" x14ac:dyDescent="0.15">
      <c r="A39" s="226"/>
      <c r="B39" s="230"/>
      <c r="C39" s="85" t="s">
        <v>7</v>
      </c>
      <c r="D39" s="257">
        <v>16</v>
      </c>
      <c r="E39" s="257">
        <v>0</v>
      </c>
      <c r="F39" s="81">
        <v>-100</v>
      </c>
      <c r="G39" s="226"/>
    </row>
    <row r="40" spans="1:7" ht="17.25" customHeight="1" x14ac:dyDescent="0.15">
      <c r="A40" s="226"/>
      <c r="B40" s="230"/>
      <c r="C40" s="85" t="s">
        <v>8</v>
      </c>
      <c r="D40" s="257">
        <v>1123</v>
      </c>
      <c r="E40" s="257">
        <v>754</v>
      </c>
      <c r="F40" s="81">
        <v>-32.858414959928758</v>
      </c>
      <c r="G40" s="226"/>
    </row>
    <row r="41" spans="1:7" ht="17.25" customHeight="1" x14ac:dyDescent="0.15">
      <c r="A41" s="226"/>
      <c r="B41" s="230"/>
      <c r="C41" s="85" t="s">
        <v>9</v>
      </c>
      <c r="D41" s="257">
        <v>243</v>
      </c>
      <c r="E41" s="257">
        <v>28</v>
      </c>
      <c r="F41" s="81">
        <v>-88.477366255144034</v>
      </c>
      <c r="G41" s="226"/>
    </row>
    <row r="42" spans="1:7" ht="17.25" customHeight="1" x14ac:dyDescent="0.15">
      <c r="A42" s="226"/>
      <c r="B42" s="231" t="s">
        <v>212</v>
      </c>
      <c r="C42" s="231"/>
      <c r="D42" s="258">
        <v>11276</v>
      </c>
      <c r="E42" s="258">
        <v>3900</v>
      </c>
      <c r="F42" s="84">
        <v>-65.413267115998579</v>
      </c>
      <c r="G42" s="232"/>
    </row>
    <row r="43" spans="1:7" ht="17.25" customHeight="1" x14ac:dyDescent="0.15">
      <c r="A43" s="232"/>
      <c r="B43" s="233" t="s">
        <v>51</v>
      </c>
      <c r="C43" s="233"/>
      <c r="D43" s="259">
        <v>1252040</v>
      </c>
      <c r="E43" s="259">
        <v>367195</v>
      </c>
      <c r="F43" s="140">
        <v>-70.672262867001052</v>
      </c>
      <c r="G43" s="226"/>
    </row>
    <row r="44" spans="1:7" ht="17.25" customHeight="1" x14ac:dyDescent="0.15">
      <c r="A44" s="226"/>
      <c r="B44" s="226"/>
      <c r="C44" s="226"/>
      <c r="D44" s="226"/>
      <c r="E44" s="226"/>
      <c r="F44" s="234"/>
      <c r="G44" s="226"/>
    </row>
    <row r="45" spans="1:7" ht="17.25" customHeight="1" x14ac:dyDescent="0.15">
      <c r="A45" s="93"/>
      <c r="B45" s="93"/>
      <c r="C45" s="93"/>
      <c r="D45" s="93"/>
      <c r="E45" s="93"/>
      <c r="F45" s="93"/>
      <c r="G45" s="93"/>
    </row>
    <row r="46" spans="1:7" ht="17.25" customHeight="1" x14ac:dyDescent="0.15">
      <c r="A46" s="93"/>
      <c r="B46" s="93"/>
      <c r="C46" s="93"/>
      <c r="D46" s="93"/>
      <c r="E46" s="93"/>
      <c r="F46" s="93"/>
      <c r="G46" s="93"/>
    </row>
    <row r="47" spans="1:7" ht="17.25" customHeight="1" x14ac:dyDescent="0.25">
      <c r="A47" s="220"/>
      <c r="B47" s="221" t="s">
        <v>273</v>
      </c>
      <c r="C47" s="220" t="s" vm="3">
        <v>276</v>
      </c>
      <c r="D47" s="220"/>
      <c r="E47" s="220"/>
      <c r="F47" s="231" t="s">
        <v>280</v>
      </c>
      <c r="G47" s="220"/>
    </row>
    <row r="48" spans="1:7" ht="17.25" customHeight="1" x14ac:dyDescent="0.15">
      <c r="A48" s="222"/>
      <c r="B48" s="223"/>
      <c r="C48" s="223"/>
      <c r="D48" s="224"/>
      <c r="E48" s="224"/>
      <c r="F48" s="225"/>
      <c r="G48" s="226"/>
    </row>
    <row r="49" spans="1:7" ht="30" customHeight="1" x14ac:dyDescent="0.15">
      <c r="A49" s="222"/>
      <c r="B49" s="222"/>
      <c r="C49" s="222"/>
      <c r="D49" s="227"/>
      <c r="E49" s="227"/>
      <c r="F49" s="228"/>
      <c r="G49" s="229"/>
    </row>
    <row r="50" spans="1:7" ht="30" customHeight="1" x14ac:dyDescent="0.15">
      <c r="A50" s="226"/>
      <c r="B50" s="128" t="s">
        <v>64</v>
      </c>
      <c r="C50" s="128" t="s">
        <v>201</v>
      </c>
      <c r="D50" s="129">
        <v>2019</v>
      </c>
      <c r="E50" s="129">
        <v>2020</v>
      </c>
      <c r="F50" s="131" t="s">
        <v>382</v>
      </c>
      <c r="G50" s="226"/>
    </row>
    <row r="51" spans="1:7" ht="17.25" customHeight="1" x14ac:dyDescent="0.15">
      <c r="A51" s="226"/>
      <c r="B51" s="230" t="s">
        <v>70</v>
      </c>
      <c r="C51" s="85" t="s">
        <v>3</v>
      </c>
      <c r="D51" s="257">
        <v>264949</v>
      </c>
      <c r="E51" s="257">
        <v>80986</v>
      </c>
      <c r="F51" s="81">
        <v>-69.433362647150972</v>
      </c>
      <c r="G51" s="226"/>
    </row>
    <row r="52" spans="1:7" ht="17.25" customHeight="1" x14ac:dyDescent="0.15">
      <c r="A52" s="226"/>
      <c r="B52" s="230"/>
      <c r="C52" s="85" t="s">
        <v>4</v>
      </c>
      <c r="D52" s="257">
        <v>13661</v>
      </c>
      <c r="E52" s="257">
        <v>5389</v>
      </c>
      <c r="F52" s="81">
        <v>-60.551936168655295</v>
      </c>
      <c r="G52" s="226"/>
    </row>
    <row r="53" spans="1:7" ht="17.25" customHeight="1" x14ac:dyDescent="0.15">
      <c r="A53" s="226"/>
      <c r="B53" s="230"/>
      <c r="C53" s="85" t="s">
        <v>5</v>
      </c>
      <c r="D53" s="257">
        <v>3972</v>
      </c>
      <c r="E53" s="257">
        <v>1668</v>
      </c>
      <c r="F53" s="81">
        <v>-58.006042296072515</v>
      </c>
      <c r="G53" s="226"/>
    </row>
    <row r="54" spans="1:7" ht="17.25" customHeight="1" x14ac:dyDescent="0.15">
      <c r="A54" s="226"/>
      <c r="B54" s="230"/>
      <c r="C54" s="85" t="s">
        <v>6</v>
      </c>
      <c r="D54" s="257">
        <v>10388</v>
      </c>
      <c r="E54" s="257">
        <v>3102</v>
      </c>
      <c r="F54" s="81">
        <v>-70.138621486330379</v>
      </c>
      <c r="G54" s="226"/>
    </row>
    <row r="55" spans="1:7" ht="17.25" customHeight="1" x14ac:dyDescent="0.15">
      <c r="A55" s="226"/>
      <c r="B55" s="230"/>
      <c r="C55" s="85" t="s">
        <v>370</v>
      </c>
      <c r="D55" s="257">
        <v>68067</v>
      </c>
      <c r="E55" s="257">
        <v>21058</v>
      </c>
      <c r="F55" s="81">
        <v>-69.062835147722097</v>
      </c>
      <c r="G55" s="226"/>
    </row>
    <row r="56" spans="1:7" ht="17.25" customHeight="1" x14ac:dyDescent="0.15">
      <c r="A56" s="226"/>
      <c r="B56" s="230"/>
      <c r="C56" s="85" t="s">
        <v>7</v>
      </c>
      <c r="D56" s="257">
        <v>4579</v>
      </c>
      <c r="E56" s="257">
        <v>2607</v>
      </c>
      <c r="F56" s="81">
        <v>-43.066171653199383</v>
      </c>
      <c r="G56" s="226"/>
    </row>
    <row r="57" spans="1:7" ht="17.25" customHeight="1" x14ac:dyDescent="0.15">
      <c r="A57" s="226"/>
      <c r="B57" s="230"/>
      <c r="C57" s="85" t="s">
        <v>8</v>
      </c>
      <c r="D57" s="257">
        <v>6828</v>
      </c>
      <c r="E57" s="257">
        <v>3269</v>
      </c>
      <c r="F57" s="81">
        <v>-52.123608670181611</v>
      </c>
      <c r="G57" s="226"/>
    </row>
    <row r="58" spans="1:7" ht="17.25" customHeight="1" x14ac:dyDescent="0.15">
      <c r="A58" s="226"/>
      <c r="B58" s="230"/>
      <c r="C58" s="85" t="s">
        <v>9</v>
      </c>
      <c r="D58" s="257">
        <v>7010</v>
      </c>
      <c r="E58" s="257">
        <v>1294</v>
      </c>
      <c r="F58" s="81">
        <v>-81.540656205420831</v>
      </c>
      <c r="G58" s="226"/>
    </row>
    <row r="59" spans="1:7" ht="17.25" customHeight="1" x14ac:dyDescent="0.15">
      <c r="A59" s="226"/>
      <c r="B59" s="231" t="s">
        <v>213</v>
      </c>
      <c r="C59" s="231"/>
      <c r="D59" s="258">
        <v>379454</v>
      </c>
      <c r="E59" s="258">
        <v>119373</v>
      </c>
      <c r="F59" s="84">
        <v>-68.540850801414663</v>
      </c>
      <c r="G59" s="232"/>
    </row>
    <row r="60" spans="1:7" ht="17.25" customHeight="1" x14ac:dyDescent="0.15">
      <c r="A60" s="232"/>
      <c r="B60" s="230" t="s">
        <v>71</v>
      </c>
      <c r="C60" s="85" t="s">
        <v>3</v>
      </c>
      <c r="D60" s="257">
        <v>90082</v>
      </c>
      <c r="E60" s="257">
        <v>28135</v>
      </c>
      <c r="F60" s="81">
        <v>-68.767345307608622</v>
      </c>
      <c r="G60" s="226"/>
    </row>
    <row r="61" spans="1:7" ht="17.25" customHeight="1" x14ac:dyDescent="0.15">
      <c r="A61" s="226"/>
      <c r="B61" s="230"/>
      <c r="C61" s="85" t="s">
        <v>4</v>
      </c>
      <c r="D61" s="257">
        <v>3466</v>
      </c>
      <c r="E61" s="257">
        <v>1488</v>
      </c>
      <c r="F61" s="81">
        <v>-57.068667051356023</v>
      </c>
      <c r="G61" s="226"/>
    </row>
    <row r="62" spans="1:7" ht="17.25" customHeight="1" x14ac:dyDescent="0.15">
      <c r="A62" s="226"/>
      <c r="B62" s="230"/>
      <c r="C62" s="85" t="s">
        <v>5</v>
      </c>
      <c r="D62" s="257">
        <v>985</v>
      </c>
      <c r="E62" s="257">
        <v>439</v>
      </c>
      <c r="F62" s="81">
        <v>-55.431472081218267</v>
      </c>
      <c r="G62" s="226"/>
    </row>
    <row r="63" spans="1:7" ht="17.25" customHeight="1" x14ac:dyDescent="0.15">
      <c r="A63" s="226"/>
      <c r="B63" s="230"/>
      <c r="C63" s="85" t="s">
        <v>6</v>
      </c>
      <c r="D63" s="257">
        <v>4865</v>
      </c>
      <c r="E63" s="257">
        <v>1676</v>
      </c>
      <c r="F63" s="81">
        <v>-65.549845837615621</v>
      </c>
      <c r="G63" s="226"/>
    </row>
    <row r="64" spans="1:7" ht="17.25" customHeight="1" x14ac:dyDescent="0.15">
      <c r="A64" s="226"/>
      <c r="B64" s="230"/>
      <c r="C64" s="85" t="s">
        <v>370</v>
      </c>
      <c r="D64" s="257">
        <v>13144</v>
      </c>
      <c r="E64" s="257">
        <v>3658</v>
      </c>
      <c r="F64" s="81">
        <v>-72.169811320754718</v>
      </c>
      <c r="G64" s="226"/>
    </row>
    <row r="65" spans="1:7" ht="17.25" customHeight="1" x14ac:dyDescent="0.15">
      <c r="A65" s="226"/>
      <c r="B65" s="230"/>
      <c r="C65" s="85" t="s">
        <v>7</v>
      </c>
      <c r="D65" s="257">
        <v>725</v>
      </c>
      <c r="E65" s="257">
        <v>496</v>
      </c>
      <c r="F65" s="81">
        <v>-31.586206896551722</v>
      </c>
      <c r="G65" s="226"/>
    </row>
    <row r="66" spans="1:7" ht="17.25" customHeight="1" x14ac:dyDescent="0.15">
      <c r="A66" s="226"/>
      <c r="B66" s="230"/>
      <c r="C66" s="85" t="s">
        <v>8</v>
      </c>
      <c r="D66" s="257">
        <v>1779</v>
      </c>
      <c r="E66" s="257">
        <v>763</v>
      </c>
      <c r="F66" s="81">
        <v>-57.110736368746487</v>
      </c>
      <c r="G66" s="226"/>
    </row>
    <row r="67" spans="1:7" ht="17.25" customHeight="1" x14ac:dyDescent="0.15">
      <c r="A67" s="226"/>
      <c r="B67" s="230"/>
      <c r="C67" s="85" t="s">
        <v>9</v>
      </c>
      <c r="D67" s="257">
        <v>3325</v>
      </c>
      <c r="E67" s="257">
        <v>401</v>
      </c>
      <c r="F67" s="81">
        <v>-87.939849624060145</v>
      </c>
      <c r="G67" s="226"/>
    </row>
    <row r="68" spans="1:7" ht="17.25" customHeight="1" x14ac:dyDescent="0.15">
      <c r="A68" s="226"/>
      <c r="B68" s="231" t="s">
        <v>214</v>
      </c>
      <c r="C68" s="231"/>
      <c r="D68" s="258">
        <v>118371</v>
      </c>
      <c r="E68" s="258">
        <v>37056</v>
      </c>
      <c r="F68" s="84">
        <v>-68.695035101502896</v>
      </c>
      <c r="G68" s="232"/>
    </row>
    <row r="69" spans="1:7" ht="17.25" customHeight="1" x14ac:dyDescent="0.15">
      <c r="A69" s="232"/>
      <c r="B69" s="230" t="s">
        <v>72</v>
      </c>
      <c r="C69" s="85" t="s">
        <v>3</v>
      </c>
      <c r="D69" s="257">
        <v>31888</v>
      </c>
      <c r="E69" s="257">
        <v>11554</v>
      </c>
      <c r="F69" s="81">
        <v>-63.766934269944805</v>
      </c>
      <c r="G69" s="226"/>
    </row>
    <row r="70" spans="1:7" ht="17.25" customHeight="1" x14ac:dyDescent="0.15">
      <c r="A70" s="226"/>
      <c r="B70" s="230"/>
      <c r="C70" s="85" t="s">
        <v>4</v>
      </c>
      <c r="D70" s="257">
        <v>3261</v>
      </c>
      <c r="E70" s="257">
        <v>1320</v>
      </c>
      <c r="F70" s="81">
        <v>-59.521619135234594</v>
      </c>
      <c r="G70" s="226"/>
    </row>
    <row r="71" spans="1:7" ht="17.25" customHeight="1" x14ac:dyDescent="0.15">
      <c r="A71" s="226"/>
      <c r="B71" s="230"/>
      <c r="C71" s="85" t="s">
        <v>5</v>
      </c>
      <c r="D71" s="257">
        <v>1424</v>
      </c>
      <c r="E71" s="257">
        <v>494</v>
      </c>
      <c r="F71" s="81">
        <v>-65.30898876404494</v>
      </c>
      <c r="G71" s="226"/>
    </row>
    <row r="72" spans="1:7" ht="17.25" customHeight="1" x14ac:dyDescent="0.15">
      <c r="A72" s="226"/>
      <c r="B72" s="230"/>
      <c r="C72" s="85" t="s">
        <v>6</v>
      </c>
      <c r="D72" s="257">
        <v>2156</v>
      </c>
      <c r="E72" s="257">
        <v>832</v>
      </c>
      <c r="F72" s="81">
        <v>-61.410018552875698</v>
      </c>
      <c r="G72" s="226"/>
    </row>
    <row r="73" spans="1:7" ht="17.25" customHeight="1" x14ac:dyDescent="0.15">
      <c r="A73" s="226"/>
      <c r="B73" s="230"/>
      <c r="C73" s="85" t="s">
        <v>370</v>
      </c>
      <c r="D73" s="257">
        <v>18522</v>
      </c>
      <c r="E73" s="257">
        <v>5832</v>
      </c>
      <c r="F73" s="81">
        <v>-68.5131195335277</v>
      </c>
      <c r="G73" s="226"/>
    </row>
    <row r="74" spans="1:7" ht="17.25" customHeight="1" x14ac:dyDescent="0.15">
      <c r="A74" s="226"/>
      <c r="B74" s="230"/>
      <c r="C74" s="85" t="s">
        <v>7</v>
      </c>
      <c r="D74" s="257">
        <v>2</v>
      </c>
      <c r="E74" s="257">
        <v>0</v>
      </c>
      <c r="F74" s="81">
        <v>-100</v>
      </c>
      <c r="G74" s="226"/>
    </row>
    <row r="75" spans="1:7" ht="17.25" customHeight="1" x14ac:dyDescent="0.15">
      <c r="A75" s="226"/>
      <c r="B75" s="230"/>
      <c r="C75" s="85" t="s">
        <v>8</v>
      </c>
      <c r="D75" s="257">
        <v>600</v>
      </c>
      <c r="E75" s="257">
        <v>285</v>
      </c>
      <c r="F75" s="81">
        <v>-52.5</v>
      </c>
      <c r="G75" s="226"/>
    </row>
    <row r="76" spans="1:7" ht="17.25" customHeight="1" x14ac:dyDescent="0.15">
      <c r="A76" s="226"/>
      <c r="B76" s="230"/>
      <c r="C76" s="85" t="s">
        <v>9</v>
      </c>
      <c r="D76" s="257">
        <v>3109</v>
      </c>
      <c r="E76" s="257">
        <v>506</v>
      </c>
      <c r="F76" s="81">
        <v>-83.724670311997428</v>
      </c>
      <c r="G76" s="226"/>
    </row>
    <row r="77" spans="1:7" ht="17.25" customHeight="1" x14ac:dyDescent="0.15">
      <c r="A77" s="226"/>
      <c r="B77" s="231" t="s">
        <v>215</v>
      </c>
      <c r="C77" s="231"/>
      <c r="D77" s="258">
        <v>60962</v>
      </c>
      <c r="E77" s="258">
        <v>20823</v>
      </c>
      <c r="F77" s="84">
        <v>-65.842656080837244</v>
      </c>
      <c r="G77" s="232"/>
    </row>
    <row r="78" spans="1:7" ht="17.25" customHeight="1" x14ac:dyDescent="0.15">
      <c r="A78" s="232"/>
      <c r="B78" s="230" t="s">
        <v>73</v>
      </c>
      <c r="C78" s="85" t="s">
        <v>3</v>
      </c>
      <c r="D78" s="257">
        <v>223794</v>
      </c>
      <c r="E78" s="257">
        <v>74714</v>
      </c>
      <c r="F78" s="81">
        <v>-66.614833284180989</v>
      </c>
      <c r="G78" s="226"/>
    </row>
    <row r="79" spans="1:7" ht="17.25" customHeight="1" x14ac:dyDescent="0.15">
      <c r="A79" s="226"/>
      <c r="B79" s="230"/>
      <c r="C79" s="85" t="s">
        <v>4</v>
      </c>
      <c r="D79" s="257">
        <v>10989</v>
      </c>
      <c r="E79" s="257">
        <v>4122</v>
      </c>
      <c r="F79" s="81">
        <v>-62.489762489762491</v>
      </c>
      <c r="G79" s="226"/>
    </row>
    <row r="80" spans="1:7" ht="17.25" customHeight="1" x14ac:dyDescent="0.15">
      <c r="A80" s="226"/>
      <c r="B80" s="230"/>
      <c r="C80" s="85" t="s">
        <v>5</v>
      </c>
      <c r="D80" s="257">
        <v>3630</v>
      </c>
      <c r="E80" s="257">
        <v>1106</v>
      </c>
      <c r="F80" s="81">
        <v>-69.531680440771353</v>
      </c>
      <c r="G80" s="226"/>
    </row>
    <row r="81" spans="1:7" ht="17.25" customHeight="1" x14ac:dyDescent="0.15">
      <c r="A81" s="226"/>
      <c r="B81" s="230"/>
      <c r="C81" s="85" t="s">
        <v>6</v>
      </c>
      <c r="D81" s="257">
        <v>10049</v>
      </c>
      <c r="E81" s="257">
        <v>3384</v>
      </c>
      <c r="F81" s="81">
        <v>-66.325007463429202</v>
      </c>
      <c r="G81" s="226"/>
    </row>
    <row r="82" spans="1:7" ht="17.25" customHeight="1" x14ac:dyDescent="0.15">
      <c r="A82" s="226"/>
      <c r="B82" s="230"/>
      <c r="C82" s="85" t="s">
        <v>370</v>
      </c>
      <c r="D82" s="257">
        <v>55452</v>
      </c>
      <c r="E82" s="257">
        <v>14935</v>
      </c>
      <c r="F82" s="81">
        <v>-73.066796508692207</v>
      </c>
      <c r="G82" s="226"/>
    </row>
    <row r="83" spans="1:7" ht="17.25" customHeight="1" x14ac:dyDescent="0.15">
      <c r="A83" s="226"/>
      <c r="B83" s="230"/>
      <c r="C83" s="85" t="s">
        <v>7</v>
      </c>
      <c r="D83" s="257">
        <v>2813</v>
      </c>
      <c r="E83" s="257">
        <v>1708</v>
      </c>
      <c r="F83" s="81">
        <v>-39.281905439033061</v>
      </c>
      <c r="G83" s="226"/>
    </row>
    <row r="84" spans="1:7" ht="17.25" customHeight="1" x14ac:dyDescent="0.15">
      <c r="A84" s="226"/>
      <c r="B84" s="230"/>
      <c r="C84" s="85" t="s">
        <v>8</v>
      </c>
      <c r="D84" s="257">
        <v>9717</v>
      </c>
      <c r="E84" s="257">
        <v>3469</v>
      </c>
      <c r="F84" s="81">
        <v>-64.29968097149326</v>
      </c>
      <c r="G84" s="226"/>
    </row>
    <row r="85" spans="1:7" ht="17.25" customHeight="1" x14ac:dyDescent="0.15">
      <c r="A85" s="226"/>
      <c r="B85" s="230"/>
      <c r="C85" s="85" t="s">
        <v>9</v>
      </c>
      <c r="D85" s="257">
        <v>7530</v>
      </c>
      <c r="E85" s="257">
        <v>847</v>
      </c>
      <c r="F85" s="81">
        <v>-88.75166002656043</v>
      </c>
      <c r="G85" s="226"/>
    </row>
    <row r="86" spans="1:7" ht="17.25" customHeight="1" x14ac:dyDescent="0.15">
      <c r="A86" s="226"/>
      <c r="B86" s="231" t="s">
        <v>216</v>
      </c>
      <c r="C86" s="231"/>
      <c r="D86" s="258">
        <v>323974</v>
      </c>
      <c r="E86" s="258">
        <v>104285</v>
      </c>
      <c r="F86" s="84">
        <v>-67.810688512041096</v>
      </c>
      <c r="G86" s="232"/>
    </row>
    <row r="87" spans="1:7" ht="17.25" customHeight="1" x14ac:dyDescent="0.15">
      <c r="A87" s="232"/>
      <c r="B87" s="233" t="s">
        <v>51</v>
      </c>
      <c r="C87" s="233"/>
      <c r="D87" s="259">
        <v>882761</v>
      </c>
      <c r="E87" s="259">
        <v>281537</v>
      </c>
      <c r="F87" s="140">
        <v>-68.107222679751374</v>
      </c>
      <c r="G87" s="226"/>
    </row>
    <row r="88" spans="1:7" ht="17.25" customHeight="1" x14ac:dyDescent="0.15">
      <c r="A88" s="226"/>
      <c r="B88" s="226"/>
      <c r="C88" s="226"/>
      <c r="D88" s="226"/>
      <c r="E88" s="226"/>
      <c r="F88" s="234"/>
      <c r="G88" s="226"/>
    </row>
    <row r="89" spans="1:7" ht="17.25" customHeight="1" x14ac:dyDescent="0.15">
      <c r="A89" s="93"/>
      <c r="B89" s="93"/>
      <c r="C89" s="93"/>
      <c r="D89" s="93"/>
      <c r="E89" s="93"/>
      <c r="F89" s="93"/>
      <c r="G89" s="93"/>
    </row>
    <row r="90" spans="1:7" ht="17.25" customHeight="1" x14ac:dyDescent="0.15">
      <c r="A90" s="93"/>
      <c r="B90" s="93"/>
      <c r="C90" s="93"/>
      <c r="D90" s="93"/>
      <c r="E90" s="93"/>
      <c r="F90" s="93"/>
      <c r="G90" s="93"/>
    </row>
    <row r="91" spans="1:7" ht="17.25" customHeight="1" x14ac:dyDescent="0.25">
      <c r="A91" s="220"/>
      <c r="B91" s="221" t="s">
        <v>273</v>
      </c>
      <c r="C91" s="220" t="s" vm="4">
        <v>277</v>
      </c>
      <c r="D91" s="220"/>
      <c r="E91" s="220"/>
      <c r="F91" s="231" t="s">
        <v>281</v>
      </c>
      <c r="G91" s="220"/>
    </row>
    <row r="92" spans="1:7" ht="17.25" customHeight="1" x14ac:dyDescent="0.15">
      <c r="A92" s="222"/>
      <c r="B92" s="223"/>
      <c r="C92" s="223"/>
      <c r="D92" s="224"/>
      <c r="E92" s="224"/>
      <c r="F92" s="225"/>
      <c r="G92" s="226"/>
    </row>
    <row r="93" spans="1:7" ht="30" customHeight="1" x14ac:dyDescent="0.15">
      <c r="A93" s="222"/>
      <c r="B93" s="222"/>
      <c r="C93" s="222"/>
      <c r="D93" s="227"/>
      <c r="E93" s="227"/>
      <c r="F93" s="228"/>
      <c r="G93" s="229"/>
    </row>
    <row r="94" spans="1:7" ht="30" customHeight="1" x14ac:dyDescent="0.15">
      <c r="A94" s="226"/>
      <c r="B94" s="128" t="s">
        <v>64</v>
      </c>
      <c r="C94" s="128" t="s">
        <v>201</v>
      </c>
      <c r="D94" s="129">
        <v>2019</v>
      </c>
      <c r="E94" s="129">
        <v>2020</v>
      </c>
      <c r="F94" s="131" t="s">
        <v>382</v>
      </c>
      <c r="G94" s="226"/>
    </row>
    <row r="95" spans="1:7" ht="17.25" customHeight="1" x14ac:dyDescent="0.15">
      <c r="A95" s="226"/>
      <c r="B95" s="230" t="s">
        <v>75</v>
      </c>
      <c r="C95" s="85" t="s">
        <v>3</v>
      </c>
      <c r="D95" s="257">
        <v>454145</v>
      </c>
      <c r="E95" s="257">
        <v>134303</v>
      </c>
      <c r="F95" s="81">
        <v>-70.427286439353068</v>
      </c>
      <c r="G95" s="226"/>
    </row>
    <row r="96" spans="1:7" ht="17.25" customHeight="1" x14ac:dyDescent="0.15">
      <c r="A96" s="226"/>
      <c r="B96" s="230"/>
      <c r="C96" s="85" t="s">
        <v>4</v>
      </c>
      <c r="D96" s="257">
        <v>17149</v>
      </c>
      <c r="E96" s="257">
        <v>5598</v>
      </c>
      <c r="F96" s="81">
        <v>-67.35669718350924</v>
      </c>
      <c r="G96" s="226"/>
    </row>
    <row r="97" spans="1:7" ht="17.25" customHeight="1" x14ac:dyDescent="0.15">
      <c r="A97" s="226"/>
      <c r="B97" s="230"/>
      <c r="C97" s="85" t="s">
        <v>5</v>
      </c>
      <c r="D97" s="257">
        <v>3797</v>
      </c>
      <c r="E97" s="257">
        <v>1323</v>
      </c>
      <c r="F97" s="81">
        <v>-65.156702659994735</v>
      </c>
      <c r="G97" s="226"/>
    </row>
    <row r="98" spans="1:7" ht="17.25" customHeight="1" x14ac:dyDescent="0.15">
      <c r="A98" s="226"/>
      <c r="B98" s="230"/>
      <c r="C98" s="85" t="s">
        <v>6</v>
      </c>
      <c r="D98" s="257">
        <v>2276</v>
      </c>
      <c r="E98" s="257">
        <v>863</v>
      </c>
      <c r="F98" s="81">
        <v>-62.082601054481543</v>
      </c>
      <c r="G98" s="226"/>
    </row>
    <row r="99" spans="1:7" ht="17.25" customHeight="1" x14ac:dyDescent="0.15">
      <c r="A99" s="226"/>
      <c r="B99" s="230"/>
      <c r="C99" s="85" t="s">
        <v>370</v>
      </c>
      <c r="D99" s="257">
        <v>52853</v>
      </c>
      <c r="E99" s="257">
        <v>13246</v>
      </c>
      <c r="F99" s="81">
        <v>-74.938035683877928</v>
      </c>
      <c r="G99" s="226"/>
    </row>
    <row r="100" spans="1:7" ht="17.25" customHeight="1" x14ac:dyDescent="0.15">
      <c r="A100" s="226"/>
      <c r="B100" s="230"/>
      <c r="C100" s="85" t="s">
        <v>7</v>
      </c>
      <c r="D100" s="257">
        <v>2034</v>
      </c>
      <c r="E100" s="257">
        <v>1285</v>
      </c>
      <c r="F100" s="81">
        <v>-36.823992133726648</v>
      </c>
      <c r="G100" s="226"/>
    </row>
    <row r="101" spans="1:7" ht="17.25" customHeight="1" x14ac:dyDescent="0.15">
      <c r="A101" s="226"/>
      <c r="B101" s="230"/>
      <c r="C101" s="85" t="s">
        <v>8</v>
      </c>
      <c r="D101" s="257">
        <v>7690</v>
      </c>
      <c r="E101" s="257">
        <v>4111</v>
      </c>
      <c r="F101" s="81">
        <v>-46.540962288686607</v>
      </c>
      <c r="G101" s="226"/>
    </row>
    <row r="102" spans="1:7" ht="17.25" customHeight="1" x14ac:dyDescent="0.15">
      <c r="A102" s="226"/>
      <c r="B102" s="230"/>
      <c r="C102" s="85" t="s">
        <v>9</v>
      </c>
      <c r="D102" s="257">
        <v>1262</v>
      </c>
      <c r="E102" s="257">
        <v>455</v>
      </c>
      <c r="F102" s="81">
        <v>-63.946117274167989</v>
      </c>
      <c r="G102" s="226"/>
    </row>
    <row r="103" spans="1:7" ht="17.25" customHeight="1" x14ac:dyDescent="0.15">
      <c r="A103" s="226"/>
      <c r="B103" s="231" t="s">
        <v>217</v>
      </c>
      <c r="C103" s="231"/>
      <c r="D103" s="258">
        <v>541206</v>
      </c>
      <c r="E103" s="258">
        <v>161184</v>
      </c>
      <c r="F103" s="84">
        <v>-70.217625081761852</v>
      </c>
      <c r="G103" s="232"/>
    </row>
    <row r="104" spans="1:7" ht="17.25" customHeight="1" x14ac:dyDescent="0.15">
      <c r="A104" s="232"/>
      <c r="B104" s="230" t="s">
        <v>76</v>
      </c>
      <c r="C104" s="85" t="s">
        <v>3</v>
      </c>
      <c r="D104" s="257">
        <v>109951</v>
      </c>
      <c r="E104" s="257">
        <v>27898</v>
      </c>
      <c r="F104" s="81">
        <v>-74.626879246209683</v>
      </c>
      <c r="G104" s="226"/>
    </row>
    <row r="105" spans="1:7" ht="17.25" customHeight="1" x14ac:dyDescent="0.15">
      <c r="A105" s="226"/>
      <c r="B105" s="230"/>
      <c r="C105" s="85" t="s">
        <v>4</v>
      </c>
      <c r="D105" s="257">
        <v>3750</v>
      </c>
      <c r="E105" s="257">
        <v>1295</v>
      </c>
      <c r="F105" s="81">
        <v>-65.466666666666669</v>
      </c>
      <c r="G105" s="226"/>
    </row>
    <row r="106" spans="1:7" ht="17.25" customHeight="1" x14ac:dyDescent="0.15">
      <c r="A106" s="226"/>
      <c r="B106" s="230"/>
      <c r="C106" s="85" t="s">
        <v>5</v>
      </c>
      <c r="D106" s="257">
        <v>1543</v>
      </c>
      <c r="E106" s="257">
        <v>646</v>
      </c>
      <c r="F106" s="81">
        <v>-58.133506156837335</v>
      </c>
      <c r="G106" s="226"/>
    </row>
    <row r="107" spans="1:7" ht="17.25" customHeight="1" x14ac:dyDescent="0.15">
      <c r="A107" s="226"/>
      <c r="B107" s="230"/>
      <c r="C107" s="85" t="s">
        <v>6</v>
      </c>
      <c r="D107" s="257">
        <v>5654</v>
      </c>
      <c r="E107" s="257">
        <v>2162</v>
      </c>
      <c r="F107" s="81">
        <v>-61.761584718783155</v>
      </c>
      <c r="G107" s="226"/>
    </row>
    <row r="108" spans="1:7" ht="17.25" customHeight="1" x14ac:dyDescent="0.15">
      <c r="A108" s="226"/>
      <c r="B108" s="230"/>
      <c r="C108" s="85" t="s">
        <v>370</v>
      </c>
      <c r="D108" s="257">
        <v>27206</v>
      </c>
      <c r="E108" s="257">
        <v>8663</v>
      </c>
      <c r="F108" s="81">
        <v>-68.157759317797542</v>
      </c>
      <c r="G108" s="226"/>
    </row>
    <row r="109" spans="1:7" ht="17.25" customHeight="1" x14ac:dyDescent="0.15">
      <c r="A109" s="226"/>
      <c r="B109" s="230"/>
      <c r="C109" s="85" t="s">
        <v>7</v>
      </c>
      <c r="D109" s="257">
        <v>348</v>
      </c>
      <c r="E109" s="257">
        <v>126</v>
      </c>
      <c r="F109" s="81">
        <v>-63.793103448275865</v>
      </c>
      <c r="G109" s="226"/>
    </row>
    <row r="110" spans="1:7" ht="17.25" customHeight="1" x14ac:dyDescent="0.15">
      <c r="A110" s="226"/>
      <c r="B110" s="230"/>
      <c r="C110" s="85" t="s">
        <v>8</v>
      </c>
      <c r="D110" s="257">
        <v>2638</v>
      </c>
      <c r="E110" s="257">
        <v>1173</v>
      </c>
      <c r="F110" s="81">
        <v>-55.534495830174379</v>
      </c>
      <c r="G110" s="226"/>
    </row>
    <row r="111" spans="1:7" ht="17.25" customHeight="1" x14ac:dyDescent="0.15">
      <c r="A111" s="226"/>
      <c r="B111" s="230"/>
      <c r="C111" s="85" t="s">
        <v>9</v>
      </c>
      <c r="D111" s="257">
        <v>3009</v>
      </c>
      <c r="E111" s="257">
        <v>369</v>
      </c>
      <c r="F111" s="81">
        <v>-87.736789631106689</v>
      </c>
      <c r="G111" s="226"/>
    </row>
    <row r="112" spans="1:7" ht="17.25" customHeight="1" x14ac:dyDescent="0.15">
      <c r="A112" s="226"/>
      <c r="B112" s="231" t="s">
        <v>218</v>
      </c>
      <c r="C112" s="231"/>
      <c r="D112" s="258">
        <v>154099</v>
      </c>
      <c r="E112" s="258">
        <v>42332</v>
      </c>
      <c r="F112" s="84">
        <v>-72.529348016534826</v>
      </c>
      <c r="G112" s="232"/>
    </row>
    <row r="113" spans="1:7" ht="17.25" customHeight="1" x14ac:dyDescent="0.15">
      <c r="A113" s="232"/>
      <c r="B113" s="230" t="s">
        <v>77</v>
      </c>
      <c r="C113" s="85" t="s">
        <v>3</v>
      </c>
      <c r="D113" s="257">
        <v>222588</v>
      </c>
      <c r="E113" s="257">
        <v>70535</v>
      </c>
      <c r="F113" s="81">
        <v>-68.31140942009452</v>
      </c>
      <c r="G113" s="226"/>
    </row>
    <row r="114" spans="1:7" ht="17.25" customHeight="1" x14ac:dyDescent="0.15">
      <c r="A114" s="226"/>
      <c r="B114" s="230"/>
      <c r="C114" s="85" t="s">
        <v>4</v>
      </c>
      <c r="D114" s="257">
        <v>10118</v>
      </c>
      <c r="E114" s="257">
        <v>4026</v>
      </c>
      <c r="F114" s="81">
        <v>-60.209527574619493</v>
      </c>
      <c r="G114" s="226"/>
    </row>
    <row r="115" spans="1:7" ht="17.25" customHeight="1" x14ac:dyDescent="0.15">
      <c r="A115" s="226"/>
      <c r="B115" s="230"/>
      <c r="C115" s="85" t="s">
        <v>5</v>
      </c>
      <c r="D115" s="257">
        <v>3787</v>
      </c>
      <c r="E115" s="257">
        <v>1287</v>
      </c>
      <c r="F115" s="81">
        <v>-66.015315553208339</v>
      </c>
      <c r="G115" s="226"/>
    </row>
    <row r="116" spans="1:7" ht="17.25" customHeight="1" x14ac:dyDescent="0.15">
      <c r="A116" s="226"/>
      <c r="B116" s="230"/>
      <c r="C116" s="85" t="s">
        <v>6</v>
      </c>
      <c r="D116" s="257">
        <v>30391</v>
      </c>
      <c r="E116" s="257">
        <v>8080</v>
      </c>
      <c r="F116" s="81">
        <v>-73.413181534006782</v>
      </c>
      <c r="G116" s="226"/>
    </row>
    <row r="117" spans="1:7" ht="17.25" customHeight="1" x14ac:dyDescent="0.15">
      <c r="A117" s="226"/>
      <c r="B117" s="230"/>
      <c r="C117" s="85" t="s">
        <v>370</v>
      </c>
      <c r="D117" s="257">
        <v>59324</v>
      </c>
      <c r="E117" s="257">
        <v>16788</v>
      </c>
      <c r="F117" s="81">
        <v>-71.701166475625371</v>
      </c>
      <c r="G117" s="226"/>
    </row>
    <row r="118" spans="1:7" ht="17.25" customHeight="1" x14ac:dyDescent="0.15">
      <c r="A118" s="226"/>
      <c r="B118" s="230"/>
      <c r="C118" s="85" t="s">
        <v>7</v>
      </c>
      <c r="D118" s="257">
        <v>1337</v>
      </c>
      <c r="E118" s="257">
        <v>772</v>
      </c>
      <c r="F118" s="81">
        <v>-42.258788332086759</v>
      </c>
      <c r="G118" s="226"/>
    </row>
    <row r="119" spans="1:7" ht="17.25" customHeight="1" x14ac:dyDescent="0.15">
      <c r="A119" s="226"/>
      <c r="B119" s="230"/>
      <c r="C119" s="85" t="s">
        <v>8</v>
      </c>
      <c r="D119" s="257">
        <v>6283</v>
      </c>
      <c r="E119" s="257">
        <v>2842</v>
      </c>
      <c r="F119" s="81">
        <v>-54.766831131625018</v>
      </c>
      <c r="G119" s="226"/>
    </row>
    <row r="120" spans="1:7" ht="17.25" customHeight="1" x14ac:dyDescent="0.15">
      <c r="A120" s="226"/>
      <c r="B120" s="230"/>
      <c r="C120" s="85" t="s">
        <v>9</v>
      </c>
      <c r="D120" s="257">
        <v>5136</v>
      </c>
      <c r="E120" s="257">
        <v>736</v>
      </c>
      <c r="F120" s="81">
        <v>-85.669781931464172</v>
      </c>
      <c r="G120" s="226"/>
    </row>
    <row r="121" spans="1:7" ht="17.25" customHeight="1" x14ac:dyDescent="0.15">
      <c r="A121" s="226"/>
      <c r="B121" s="231" t="s">
        <v>219</v>
      </c>
      <c r="C121" s="231"/>
      <c r="D121" s="258">
        <v>338964</v>
      </c>
      <c r="E121" s="258">
        <v>105066</v>
      </c>
      <c r="F121" s="84">
        <v>-69.003788012886318</v>
      </c>
      <c r="G121" s="232"/>
    </row>
    <row r="122" spans="1:7" ht="17.25" customHeight="1" x14ac:dyDescent="0.15">
      <c r="A122" s="232"/>
      <c r="B122" s="230" t="s">
        <v>78</v>
      </c>
      <c r="C122" s="85" t="s">
        <v>3</v>
      </c>
      <c r="D122" s="257">
        <v>57954</v>
      </c>
      <c r="E122" s="257">
        <v>18960</v>
      </c>
      <c r="F122" s="81">
        <v>-67.284397970804434</v>
      </c>
      <c r="G122" s="226"/>
    </row>
    <row r="123" spans="1:7" ht="17.25" customHeight="1" x14ac:dyDescent="0.15">
      <c r="A123" s="226"/>
      <c r="B123" s="230"/>
      <c r="C123" s="85" t="s">
        <v>4</v>
      </c>
      <c r="D123" s="257">
        <v>1838</v>
      </c>
      <c r="E123" s="257">
        <v>573</v>
      </c>
      <c r="F123" s="81">
        <v>-68.824809575625679</v>
      </c>
      <c r="G123" s="226"/>
    </row>
    <row r="124" spans="1:7" ht="17.25" customHeight="1" x14ac:dyDescent="0.15">
      <c r="A124" s="226"/>
      <c r="B124" s="230"/>
      <c r="C124" s="85" t="s">
        <v>5</v>
      </c>
      <c r="D124" s="257">
        <v>936</v>
      </c>
      <c r="E124" s="257">
        <v>311</v>
      </c>
      <c r="F124" s="81">
        <v>-66.773504273504273</v>
      </c>
      <c r="G124" s="226"/>
    </row>
    <row r="125" spans="1:7" ht="17.25" customHeight="1" x14ac:dyDescent="0.15">
      <c r="A125" s="226"/>
      <c r="B125" s="230"/>
      <c r="C125" s="85" t="s">
        <v>6</v>
      </c>
      <c r="D125" s="257">
        <v>2798</v>
      </c>
      <c r="E125" s="257">
        <v>747</v>
      </c>
      <c r="F125" s="81">
        <v>-73.302358827734096</v>
      </c>
      <c r="G125" s="226"/>
    </row>
    <row r="126" spans="1:7" ht="17.25" customHeight="1" x14ac:dyDescent="0.15">
      <c r="A126" s="226"/>
      <c r="B126" s="230"/>
      <c r="C126" s="85" t="s">
        <v>370</v>
      </c>
      <c r="D126" s="257">
        <v>12213</v>
      </c>
      <c r="E126" s="257">
        <v>3906</v>
      </c>
      <c r="F126" s="81">
        <v>-68.017686072218126</v>
      </c>
      <c r="G126" s="226"/>
    </row>
    <row r="127" spans="1:7" ht="17.25" customHeight="1" x14ac:dyDescent="0.15">
      <c r="A127" s="226"/>
      <c r="B127" s="230"/>
      <c r="C127" s="85" t="s">
        <v>7</v>
      </c>
      <c r="D127" s="257">
        <v>547</v>
      </c>
      <c r="E127" s="257">
        <v>386</v>
      </c>
      <c r="F127" s="81">
        <v>-29.433272394881172</v>
      </c>
      <c r="G127" s="226"/>
    </row>
    <row r="128" spans="1:7" ht="17.25" customHeight="1" x14ac:dyDescent="0.15">
      <c r="A128" s="226"/>
      <c r="B128" s="230"/>
      <c r="C128" s="85" t="s">
        <v>8</v>
      </c>
      <c r="D128" s="257">
        <v>1876</v>
      </c>
      <c r="E128" s="257">
        <v>722</v>
      </c>
      <c r="F128" s="81">
        <v>-61.513859275053306</v>
      </c>
      <c r="G128" s="226"/>
    </row>
    <row r="129" spans="1:7" ht="17.25" customHeight="1" x14ac:dyDescent="0.15">
      <c r="A129" s="226"/>
      <c r="B129" s="230"/>
      <c r="C129" s="85" t="s">
        <v>9</v>
      </c>
      <c r="D129" s="257">
        <v>3092</v>
      </c>
      <c r="E129" s="257">
        <v>171</v>
      </c>
      <c r="F129" s="81">
        <v>-94.469598965071157</v>
      </c>
      <c r="G129" s="226"/>
    </row>
    <row r="130" spans="1:7" ht="17.25" customHeight="1" x14ac:dyDescent="0.15">
      <c r="A130" s="226"/>
      <c r="B130" s="231" t="s">
        <v>220</v>
      </c>
      <c r="C130" s="231"/>
      <c r="D130" s="258">
        <v>81254</v>
      </c>
      <c r="E130" s="258">
        <v>25776</v>
      </c>
      <c r="F130" s="84">
        <v>-68.277254042877885</v>
      </c>
      <c r="G130" s="232"/>
    </row>
    <row r="131" spans="1:7" ht="17.25" customHeight="1" x14ac:dyDescent="0.15">
      <c r="A131" s="232"/>
      <c r="B131" s="233" t="s">
        <v>51</v>
      </c>
      <c r="C131" s="233"/>
      <c r="D131" s="259">
        <v>1115523</v>
      </c>
      <c r="E131" s="259">
        <v>334358</v>
      </c>
      <c r="F131" s="140">
        <v>-70.026794606655358</v>
      </c>
      <c r="G131" s="226"/>
    </row>
    <row r="132" spans="1:7" ht="17.25" customHeight="1" x14ac:dyDescent="0.15">
      <c r="A132" s="226"/>
      <c r="B132" s="226"/>
      <c r="C132" s="226"/>
      <c r="D132" s="226"/>
      <c r="E132" s="226"/>
      <c r="F132" s="234"/>
      <c r="G132" s="226"/>
    </row>
    <row r="133" spans="1:7" ht="17.25" customHeight="1" x14ac:dyDescent="0.15">
      <c r="A133" s="93"/>
      <c r="B133" s="93"/>
      <c r="C133" s="93"/>
      <c r="D133" s="93"/>
      <c r="E133" s="93"/>
      <c r="F133" s="93"/>
      <c r="G133" s="93"/>
    </row>
    <row r="134" spans="1:7" ht="17.25" customHeight="1" x14ac:dyDescent="0.15">
      <c r="A134" s="93"/>
      <c r="B134" s="93"/>
      <c r="C134" s="93"/>
      <c r="D134" s="93"/>
      <c r="E134" s="93"/>
      <c r="F134" s="93"/>
      <c r="G134" s="93"/>
    </row>
    <row r="135" spans="1:7" ht="17.25" customHeight="1" x14ac:dyDescent="0.25">
      <c r="A135" s="220"/>
      <c r="B135" s="221" t="s">
        <v>273</v>
      </c>
      <c r="C135" s="220" t="s" vm="5">
        <v>278</v>
      </c>
      <c r="D135" s="220"/>
      <c r="E135" s="220"/>
      <c r="F135" s="231" t="s">
        <v>282</v>
      </c>
      <c r="G135" s="220"/>
    </row>
    <row r="136" spans="1:7" ht="17.25" customHeight="1" x14ac:dyDescent="0.15">
      <c r="A136" s="222"/>
      <c r="B136" s="223"/>
      <c r="C136" s="223"/>
      <c r="D136" s="224"/>
      <c r="E136" s="224"/>
      <c r="F136" s="225"/>
      <c r="G136" s="226"/>
    </row>
    <row r="137" spans="1:7" ht="30" customHeight="1" x14ac:dyDescent="0.15">
      <c r="A137" s="222"/>
      <c r="B137" s="222"/>
      <c r="C137" s="222"/>
      <c r="D137" s="227"/>
      <c r="E137" s="227"/>
      <c r="F137" s="228"/>
      <c r="G137" s="229"/>
    </row>
    <row r="138" spans="1:7" ht="30" customHeight="1" x14ac:dyDescent="0.15">
      <c r="A138" s="226"/>
      <c r="B138" s="128" t="s">
        <v>64</v>
      </c>
      <c r="C138" s="128" t="s">
        <v>201</v>
      </c>
      <c r="D138" s="129">
        <v>2019</v>
      </c>
      <c r="E138" s="129">
        <v>2020</v>
      </c>
      <c r="F138" s="131" t="s">
        <v>382</v>
      </c>
      <c r="G138" s="226"/>
    </row>
    <row r="139" spans="1:7" s="236" customFormat="1" ht="17.25" customHeight="1" x14ac:dyDescent="0.15">
      <c r="A139" s="226"/>
      <c r="B139" s="230" t="s">
        <v>199</v>
      </c>
      <c r="C139" s="85" t="s">
        <v>3</v>
      </c>
      <c r="D139" s="257">
        <v>96357</v>
      </c>
      <c r="E139" s="257">
        <v>29635</v>
      </c>
      <c r="F139" s="235">
        <v>-69.244580051267675</v>
      </c>
      <c r="G139" s="226"/>
    </row>
    <row r="140" spans="1:7" s="236" customFormat="1" ht="17.25" customHeight="1" x14ac:dyDescent="0.15">
      <c r="A140" s="226"/>
      <c r="B140" s="230"/>
      <c r="C140" s="85" t="s">
        <v>4</v>
      </c>
      <c r="D140" s="257">
        <v>2062</v>
      </c>
      <c r="E140" s="257">
        <v>764</v>
      </c>
      <c r="F140" s="235">
        <v>-62.948593598448113</v>
      </c>
      <c r="G140" s="226"/>
    </row>
    <row r="141" spans="1:7" s="236" customFormat="1" ht="17.25" customHeight="1" x14ac:dyDescent="0.15">
      <c r="A141" s="226"/>
      <c r="B141" s="230"/>
      <c r="C141" s="85" t="s">
        <v>5</v>
      </c>
      <c r="D141" s="257">
        <v>829</v>
      </c>
      <c r="E141" s="257">
        <v>347</v>
      </c>
      <c r="F141" s="235">
        <v>-58.142340168878171</v>
      </c>
      <c r="G141" s="226"/>
    </row>
    <row r="142" spans="1:7" s="236" customFormat="1" ht="17.25" customHeight="1" x14ac:dyDescent="0.15">
      <c r="A142" s="226"/>
      <c r="B142" s="230"/>
      <c r="C142" s="85" t="s">
        <v>6</v>
      </c>
      <c r="D142" s="257">
        <v>1831</v>
      </c>
      <c r="E142" s="257">
        <v>639</v>
      </c>
      <c r="F142" s="235">
        <v>-65.101037684325505</v>
      </c>
      <c r="G142" s="226"/>
    </row>
    <row r="143" spans="1:7" s="236" customFormat="1" ht="17.25" customHeight="1" x14ac:dyDescent="0.15">
      <c r="A143" s="226"/>
      <c r="B143" s="230"/>
      <c r="C143" s="85" t="s">
        <v>370</v>
      </c>
      <c r="D143" s="257">
        <v>13338</v>
      </c>
      <c r="E143" s="257">
        <v>3700</v>
      </c>
      <c r="F143" s="235">
        <v>-72.259709101814366</v>
      </c>
      <c r="G143" s="226"/>
    </row>
    <row r="144" spans="1:7" s="236" customFormat="1" ht="17.25" customHeight="1" x14ac:dyDescent="0.15">
      <c r="A144" s="226"/>
      <c r="B144" s="230"/>
      <c r="C144" s="85" t="s">
        <v>7</v>
      </c>
      <c r="D144" s="257">
        <v>568</v>
      </c>
      <c r="E144" s="257">
        <v>195</v>
      </c>
      <c r="F144" s="235">
        <v>-65.66901408450704</v>
      </c>
      <c r="G144" s="226"/>
    </row>
    <row r="145" spans="1:7" s="236" customFormat="1" ht="17.25" customHeight="1" x14ac:dyDescent="0.15">
      <c r="A145" s="226"/>
      <c r="B145" s="230"/>
      <c r="C145" s="85" t="s">
        <v>8</v>
      </c>
      <c r="D145" s="257">
        <v>294</v>
      </c>
      <c r="E145" s="257">
        <v>125</v>
      </c>
      <c r="F145" s="235">
        <v>-57.482993197278908</v>
      </c>
      <c r="G145" s="226"/>
    </row>
    <row r="146" spans="1:7" s="236" customFormat="1" ht="17.25" customHeight="1" x14ac:dyDescent="0.15">
      <c r="A146" s="226"/>
      <c r="B146" s="230"/>
      <c r="C146" s="85" t="s">
        <v>9</v>
      </c>
      <c r="D146" s="257">
        <v>1167</v>
      </c>
      <c r="E146" s="257">
        <v>78</v>
      </c>
      <c r="F146" s="235">
        <v>-93.316195372750641</v>
      </c>
      <c r="G146" s="226"/>
    </row>
    <row r="147" spans="1:7" s="236" customFormat="1" ht="17.25" customHeight="1" x14ac:dyDescent="0.15">
      <c r="A147" s="226"/>
      <c r="B147" s="231" t="s">
        <v>279</v>
      </c>
      <c r="C147" s="231"/>
      <c r="D147" s="258">
        <v>116446</v>
      </c>
      <c r="E147" s="258">
        <v>35483</v>
      </c>
      <c r="F147" s="237">
        <v>-69.528365079092453</v>
      </c>
      <c r="G147" s="232"/>
    </row>
    <row r="148" spans="1:7" s="236" customFormat="1" ht="17.25" customHeight="1" x14ac:dyDescent="0.15">
      <c r="A148" s="226"/>
      <c r="B148" s="230" t="s">
        <v>81</v>
      </c>
      <c r="C148" s="85" t="s">
        <v>3</v>
      </c>
      <c r="D148" s="257">
        <v>20637</v>
      </c>
      <c r="E148" s="257">
        <v>6701</v>
      </c>
      <c r="F148" s="235">
        <v>-67.529195134951777</v>
      </c>
      <c r="G148" s="226"/>
    </row>
    <row r="149" spans="1:7" s="236" customFormat="1" ht="17.25" customHeight="1" x14ac:dyDescent="0.15">
      <c r="A149" s="226"/>
      <c r="B149" s="230"/>
      <c r="C149" s="85" t="s">
        <v>4</v>
      </c>
      <c r="D149" s="257">
        <v>697</v>
      </c>
      <c r="E149" s="257">
        <v>130</v>
      </c>
      <c r="F149" s="235">
        <v>-81.348637015781918</v>
      </c>
      <c r="G149" s="226"/>
    </row>
    <row r="150" spans="1:7" s="236" customFormat="1" ht="17.25" customHeight="1" x14ac:dyDescent="0.15">
      <c r="A150" s="226"/>
      <c r="B150" s="230"/>
      <c r="C150" s="85" t="s">
        <v>5</v>
      </c>
      <c r="D150" s="257">
        <v>259</v>
      </c>
      <c r="E150" s="257">
        <v>100</v>
      </c>
      <c r="F150" s="235">
        <v>-61.389961389961393</v>
      </c>
      <c r="G150" s="226"/>
    </row>
    <row r="151" spans="1:7" s="236" customFormat="1" ht="17.25" customHeight="1" x14ac:dyDescent="0.15">
      <c r="A151" s="226"/>
      <c r="B151" s="230"/>
      <c r="C151" s="85" t="s">
        <v>6</v>
      </c>
      <c r="D151" s="257">
        <v>352</v>
      </c>
      <c r="E151" s="257">
        <v>146</v>
      </c>
      <c r="F151" s="235">
        <v>-58.522727272727273</v>
      </c>
      <c r="G151" s="226"/>
    </row>
    <row r="152" spans="1:7" s="236" customFormat="1" ht="17.25" customHeight="1" x14ac:dyDescent="0.15">
      <c r="A152" s="226"/>
      <c r="B152" s="230"/>
      <c r="C152" s="85" t="s">
        <v>370</v>
      </c>
      <c r="D152" s="257">
        <v>3736</v>
      </c>
      <c r="E152" s="257">
        <v>928</v>
      </c>
      <c r="F152" s="235">
        <v>-75.16059957173448</v>
      </c>
      <c r="G152" s="226"/>
    </row>
    <row r="153" spans="1:7" s="236" customFormat="1" ht="17.25" customHeight="1" x14ac:dyDescent="0.15">
      <c r="A153" s="226"/>
      <c r="B153" s="230"/>
      <c r="C153" s="85" t="s">
        <v>7</v>
      </c>
      <c r="D153" s="257">
        <v>375</v>
      </c>
      <c r="E153" s="257">
        <v>243</v>
      </c>
      <c r="F153" s="235">
        <v>-35.199999999999996</v>
      </c>
      <c r="G153" s="226"/>
    </row>
    <row r="154" spans="1:7" s="236" customFormat="1" ht="17.25" customHeight="1" x14ac:dyDescent="0.15">
      <c r="A154" s="226"/>
      <c r="B154" s="230"/>
      <c r="C154" s="85" t="s">
        <v>8</v>
      </c>
      <c r="D154" s="257">
        <v>540</v>
      </c>
      <c r="E154" s="257">
        <v>499</v>
      </c>
      <c r="F154" s="235">
        <v>-7.5925925925925926</v>
      </c>
      <c r="G154" s="226"/>
    </row>
    <row r="155" spans="1:7" s="236" customFormat="1" ht="17.25" customHeight="1" x14ac:dyDescent="0.15">
      <c r="A155" s="226"/>
      <c r="B155" s="230"/>
      <c r="C155" s="85" t="s">
        <v>9</v>
      </c>
      <c r="D155" s="257">
        <v>125</v>
      </c>
      <c r="E155" s="257">
        <v>11</v>
      </c>
      <c r="F155" s="235">
        <v>-91.2</v>
      </c>
      <c r="G155" s="226"/>
    </row>
    <row r="156" spans="1:7" s="236" customFormat="1" ht="17.25" customHeight="1" x14ac:dyDescent="0.15">
      <c r="A156" s="226"/>
      <c r="B156" s="231" t="s">
        <v>221</v>
      </c>
      <c r="C156" s="231"/>
      <c r="D156" s="258">
        <v>26721</v>
      </c>
      <c r="E156" s="258">
        <v>8758</v>
      </c>
      <c r="F156" s="237">
        <v>-67.224280528423336</v>
      </c>
      <c r="G156" s="232"/>
    </row>
    <row r="157" spans="1:7" s="236" customFormat="1" ht="17.25" customHeight="1" x14ac:dyDescent="0.15">
      <c r="A157" s="226"/>
      <c r="B157" s="230" t="s">
        <v>82</v>
      </c>
      <c r="C157" s="85" t="s">
        <v>3</v>
      </c>
      <c r="D157" s="257">
        <v>47872</v>
      </c>
      <c r="E157" s="257">
        <v>15341</v>
      </c>
      <c r="F157" s="235">
        <v>-67.954127673796791</v>
      </c>
      <c r="G157" s="226"/>
    </row>
    <row r="158" spans="1:7" s="236" customFormat="1" ht="17.25" customHeight="1" x14ac:dyDescent="0.15">
      <c r="A158" s="226"/>
      <c r="B158" s="230"/>
      <c r="C158" s="85" t="s">
        <v>4</v>
      </c>
      <c r="D158" s="257">
        <v>2151</v>
      </c>
      <c r="E158" s="257">
        <v>432</v>
      </c>
      <c r="F158" s="235">
        <v>-79.9163179916318</v>
      </c>
      <c r="G158" s="226"/>
    </row>
    <row r="159" spans="1:7" s="236" customFormat="1" ht="17.25" customHeight="1" x14ac:dyDescent="0.15">
      <c r="A159" s="226"/>
      <c r="B159" s="230"/>
      <c r="C159" s="85" t="s">
        <v>5</v>
      </c>
      <c r="D159" s="257">
        <v>526</v>
      </c>
      <c r="E159" s="257">
        <v>140</v>
      </c>
      <c r="F159" s="235">
        <v>-73.384030418250944</v>
      </c>
      <c r="G159" s="226"/>
    </row>
    <row r="160" spans="1:7" s="236" customFormat="1" ht="17.25" customHeight="1" x14ac:dyDescent="0.15">
      <c r="A160" s="226"/>
      <c r="B160" s="230"/>
      <c r="C160" s="85" t="s">
        <v>6</v>
      </c>
      <c r="D160" s="257">
        <v>647</v>
      </c>
      <c r="E160" s="257">
        <v>154</v>
      </c>
      <c r="F160" s="235">
        <v>-76.197836166924276</v>
      </c>
      <c r="G160" s="226"/>
    </row>
    <row r="161" spans="1:7" s="236" customFormat="1" ht="17.25" customHeight="1" x14ac:dyDescent="0.15">
      <c r="A161" s="226"/>
      <c r="B161" s="230"/>
      <c r="C161" s="85" t="s">
        <v>370</v>
      </c>
      <c r="D161" s="257">
        <v>3399</v>
      </c>
      <c r="E161" s="257">
        <v>927</v>
      </c>
      <c r="F161" s="235">
        <v>-72.727272727272734</v>
      </c>
      <c r="G161" s="226"/>
    </row>
    <row r="162" spans="1:7" s="236" customFormat="1" ht="17.25" customHeight="1" x14ac:dyDescent="0.15">
      <c r="A162" s="226"/>
      <c r="B162" s="230"/>
      <c r="C162" s="85" t="s">
        <v>7</v>
      </c>
      <c r="D162" s="257">
        <v>334</v>
      </c>
      <c r="E162" s="257">
        <v>147</v>
      </c>
      <c r="F162" s="235">
        <v>-55.988023952095809</v>
      </c>
      <c r="G162" s="226"/>
    </row>
    <row r="163" spans="1:7" s="236" customFormat="1" ht="17.25" customHeight="1" x14ac:dyDescent="0.15">
      <c r="A163" s="226"/>
      <c r="B163" s="230"/>
      <c r="C163" s="85" t="s">
        <v>8</v>
      </c>
      <c r="D163" s="257">
        <v>563</v>
      </c>
      <c r="E163" s="257">
        <v>172</v>
      </c>
      <c r="F163" s="235">
        <v>-69.449378330373008</v>
      </c>
      <c r="G163" s="226"/>
    </row>
    <row r="164" spans="1:7" s="236" customFormat="1" ht="17.25" customHeight="1" x14ac:dyDescent="0.15">
      <c r="A164" s="226"/>
      <c r="B164" s="230"/>
      <c r="C164" s="85" t="s">
        <v>9</v>
      </c>
      <c r="D164" s="257">
        <v>8</v>
      </c>
      <c r="E164" s="257">
        <v>0</v>
      </c>
      <c r="F164" s="235">
        <v>-100</v>
      </c>
      <c r="G164" s="226"/>
    </row>
    <row r="165" spans="1:7" s="236" customFormat="1" ht="17.25" customHeight="1" x14ac:dyDescent="0.15">
      <c r="A165" s="226"/>
      <c r="B165" s="231" t="s">
        <v>222</v>
      </c>
      <c r="C165" s="231"/>
      <c r="D165" s="258">
        <v>55500</v>
      </c>
      <c r="E165" s="258">
        <v>17313</v>
      </c>
      <c r="F165" s="237">
        <v>-68.805405405405409</v>
      </c>
      <c r="G165" s="232"/>
    </row>
    <row r="166" spans="1:7" s="236" customFormat="1" ht="17.25" customHeight="1" x14ac:dyDescent="0.15">
      <c r="A166" s="226"/>
      <c r="B166" s="230" t="s">
        <v>83</v>
      </c>
      <c r="C166" s="85" t="s">
        <v>3</v>
      </c>
      <c r="D166" s="257">
        <v>240609</v>
      </c>
      <c r="E166" s="257">
        <v>69176</v>
      </c>
      <c r="F166" s="235">
        <v>-71.249620754003388</v>
      </c>
      <c r="G166" s="226"/>
    </row>
    <row r="167" spans="1:7" s="236" customFormat="1" ht="17.25" customHeight="1" x14ac:dyDescent="0.15">
      <c r="A167" s="226"/>
      <c r="B167" s="230"/>
      <c r="C167" s="85" t="s">
        <v>4</v>
      </c>
      <c r="D167" s="257">
        <v>9095</v>
      </c>
      <c r="E167" s="257">
        <v>3025</v>
      </c>
      <c r="F167" s="235">
        <v>-66.739967014843316</v>
      </c>
      <c r="G167" s="226"/>
    </row>
    <row r="168" spans="1:7" s="236" customFormat="1" ht="17.25" customHeight="1" x14ac:dyDescent="0.15">
      <c r="A168" s="226"/>
      <c r="B168" s="230"/>
      <c r="C168" s="85" t="s">
        <v>5</v>
      </c>
      <c r="D168" s="257">
        <v>1803</v>
      </c>
      <c r="E168" s="257">
        <v>538</v>
      </c>
      <c r="F168" s="235">
        <v>-70.160843039378818</v>
      </c>
      <c r="G168" s="226"/>
    </row>
    <row r="169" spans="1:7" s="236" customFormat="1" ht="17.25" customHeight="1" x14ac:dyDescent="0.15">
      <c r="A169" s="226"/>
      <c r="B169" s="230"/>
      <c r="C169" s="85" t="s">
        <v>6</v>
      </c>
      <c r="D169" s="257">
        <v>1637</v>
      </c>
      <c r="E169" s="257">
        <v>565</v>
      </c>
      <c r="F169" s="235">
        <v>-65.485644471594384</v>
      </c>
      <c r="G169" s="226"/>
    </row>
    <row r="170" spans="1:7" s="236" customFormat="1" ht="17.25" customHeight="1" x14ac:dyDescent="0.15">
      <c r="A170" s="226"/>
      <c r="B170" s="230"/>
      <c r="C170" s="85" t="s">
        <v>370</v>
      </c>
      <c r="D170" s="257">
        <v>37074</v>
      </c>
      <c r="E170" s="257">
        <v>10265</v>
      </c>
      <c r="F170" s="235">
        <v>-72.312132491773212</v>
      </c>
      <c r="G170" s="226"/>
    </row>
    <row r="171" spans="1:7" s="236" customFormat="1" ht="17.25" customHeight="1" x14ac:dyDescent="0.15">
      <c r="A171" s="226"/>
      <c r="B171" s="230"/>
      <c r="C171" s="85" t="s">
        <v>7</v>
      </c>
      <c r="D171" s="257">
        <v>2400</v>
      </c>
      <c r="E171" s="257">
        <v>1594</v>
      </c>
      <c r="F171" s="235">
        <v>-33.583333333333329</v>
      </c>
      <c r="G171" s="226"/>
    </row>
    <row r="172" spans="1:7" s="236" customFormat="1" ht="17.25" customHeight="1" x14ac:dyDescent="0.15">
      <c r="A172" s="226"/>
      <c r="B172" s="230"/>
      <c r="C172" s="85" t="s">
        <v>8</v>
      </c>
      <c r="D172" s="257">
        <v>3962</v>
      </c>
      <c r="E172" s="257">
        <v>1669</v>
      </c>
      <c r="F172" s="235">
        <v>-57.874810701665822</v>
      </c>
      <c r="G172" s="226"/>
    </row>
    <row r="173" spans="1:7" s="236" customFormat="1" ht="17.25" customHeight="1" x14ac:dyDescent="0.15">
      <c r="A173" s="226"/>
      <c r="B173" s="230"/>
      <c r="C173" s="85" t="s">
        <v>9</v>
      </c>
      <c r="D173" s="257">
        <v>758</v>
      </c>
      <c r="E173" s="257">
        <v>20</v>
      </c>
      <c r="F173" s="235">
        <v>-97.361477572559366</v>
      </c>
      <c r="G173" s="226"/>
    </row>
    <row r="174" spans="1:7" s="236" customFormat="1" ht="17.25" customHeight="1" x14ac:dyDescent="0.15">
      <c r="A174" s="226"/>
      <c r="B174" s="231" t="s">
        <v>223</v>
      </c>
      <c r="C174" s="231"/>
      <c r="D174" s="258">
        <v>297338</v>
      </c>
      <c r="E174" s="258">
        <v>86852</v>
      </c>
      <c r="F174" s="237">
        <v>-70.790144549300791</v>
      </c>
      <c r="G174" s="232"/>
    </row>
    <row r="175" spans="1:7" s="236" customFormat="1" ht="17.25" customHeight="1" x14ac:dyDescent="0.15">
      <c r="A175" s="226"/>
      <c r="B175" s="230" t="s">
        <v>84</v>
      </c>
      <c r="C175" s="85" t="s">
        <v>3</v>
      </c>
      <c r="D175" s="257">
        <v>7303</v>
      </c>
      <c r="E175" s="257">
        <v>2168</v>
      </c>
      <c r="F175" s="235">
        <v>-70.31356976584965</v>
      </c>
      <c r="G175" s="226"/>
    </row>
    <row r="176" spans="1:7" s="236" customFormat="1" ht="17.25" customHeight="1" x14ac:dyDescent="0.15">
      <c r="A176" s="226"/>
      <c r="B176" s="230"/>
      <c r="C176" s="85" t="s">
        <v>4</v>
      </c>
      <c r="D176" s="257">
        <v>333</v>
      </c>
      <c r="E176" s="257">
        <v>91</v>
      </c>
      <c r="F176" s="235">
        <v>-72.672672672672675</v>
      </c>
      <c r="G176" s="226"/>
    </row>
    <row r="177" spans="1:7" s="236" customFormat="1" ht="17.25" customHeight="1" x14ac:dyDescent="0.15">
      <c r="A177" s="226"/>
      <c r="B177" s="230"/>
      <c r="C177" s="85" t="s">
        <v>5</v>
      </c>
      <c r="D177" s="257">
        <v>136</v>
      </c>
      <c r="E177" s="257">
        <v>32</v>
      </c>
      <c r="F177" s="235">
        <v>-76.470588235294116</v>
      </c>
      <c r="G177" s="226"/>
    </row>
    <row r="178" spans="1:7" s="236" customFormat="1" ht="17.25" customHeight="1" x14ac:dyDescent="0.15">
      <c r="A178" s="226"/>
      <c r="B178" s="230"/>
      <c r="C178" s="85" t="s">
        <v>6</v>
      </c>
      <c r="D178" s="257">
        <v>221</v>
      </c>
      <c r="E178" s="257">
        <v>92</v>
      </c>
      <c r="F178" s="235">
        <v>-58.371040723981906</v>
      </c>
      <c r="G178" s="226"/>
    </row>
    <row r="179" spans="1:7" s="236" customFormat="1" ht="17.25" customHeight="1" x14ac:dyDescent="0.15">
      <c r="A179" s="226"/>
      <c r="B179" s="230"/>
      <c r="C179" s="85" t="s">
        <v>370</v>
      </c>
      <c r="D179" s="257">
        <v>2125</v>
      </c>
      <c r="E179" s="257">
        <v>519</v>
      </c>
      <c r="F179" s="235">
        <v>-75.576470588235296</v>
      </c>
      <c r="G179" s="226"/>
    </row>
    <row r="180" spans="1:7" s="236" customFormat="1" ht="17.25" customHeight="1" x14ac:dyDescent="0.15">
      <c r="A180" s="226"/>
      <c r="B180" s="230"/>
      <c r="C180" s="85" t="s">
        <v>7</v>
      </c>
      <c r="D180" s="257">
        <v>90</v>
      </c>
      <c r="E180" s="257">
        <v>35</v>
      </c>
      <c r="F180" s="235">
        <v>-61.111111111111114</v>
      </c>
      <c r="G180" s="226"/>
    </row>
    <row r="181" spans="1:7" s="236" customFormat="1" ht="17.25" customHeight="1" x14ac:dyDescent="0.15">
      <c r="A181" s="226"/>
      <c r="B181" s="230"/>
      <c r="C181" s="85" t="s">
        <v>8</v>
      </c>
      <c r="D181" s="257">
        <v>121</v>
      </c>
      <c r="E181" s="257">
        <v>0</v>
      </c>
      <c r="F181" s="235">
        <v>-100</v>
      </c>
      <c r="G181" s="226"/>
    </row>
    <row r="182" spans="1:7" s="236" customFormat="1" ht="17.25" customHeight="1" x14ac:dyDescent="0.15">
      <c r="A182" s="226"/>
      <c r="B182" s="230"/>
      <c r="C182" s="85" t="s">
        <v>9</v>
      </c>
      <c r="D182" s="257">
        <v>70</v>
      </c>
      <c r="E182" s="257">
        <v>2</v>
      </c>
      <c r="F182" s="235">
        <v>-97.142857142857139</v>
      </c>
      <c r="G182" s="226"/>
    </row>
    <row r="183" spans="1:7" s="236" customFormat="1" ht="17.25" customHeight="1" x14ac:dyDescent="0.15">
      <c r="A183" s="226"/>
      <c r="B183" s="231" t="s">
        <v>224</v>
      </c>
      <c r="C183" s="231"/>
      <c r="D183" s="258">
        <v>10399</v>
      </c>
      <c r="E183" s="258">
        <v>2939</v>
      </c>
      <c r="F183" s="237">
        <v>-71.737667083373395</v>
      </c>
      <c r="G183" s="232"/>
    </row>
    <row r="184" spans="1:7" s="236" customFormat="1" ht="17.25" customHeight="1" x14ac:dyDescent="0.15">
      <c r="A184" s="226"/>
      <c r="B184" s="230" t="s">
        <v>85</v>
      </c>
      <c r="C184" s="85" t="s">
        <v>3</v>
      </c>
      <c r="D184" s="257">
        <v>202040</v>
      </c>
      <c r="E184" s="257">
        <v>70679</v>
      </c>
      <c r="F184" s="235">
        <v>-65.01732330231637</v>
      </c>
      <c r="G184" s="226"/>
    </row>
    <row r="185" spans="1:7" s="236" customFormat="1" ht="17.25" customHeight="1" x14ac:dyDescent="0.15">
      <c r="A185" s="226"/>
      <c r="B185" s="230"/>
      <c r="C185" s="85" t="s">
        <v>4</v>
      </c>
      <c r="D185" s="257">
        <v>6515</v>
      </c>
      <c r="E185" s="257">
        <v>2288</v>
      </c>
      <c r="F185" s="235">
        <v>-64.881043745203385</v>
      </c>
      <c r="G185" s="226"/>
    </row>
    <row r="186" spans="1:7" s="236" customFormat="1" ht="17.25" customHeight="1" x14ac:dyDescent="0.15">
      <c r="A186" s="226"/>
      <c r="B186" s="230"/>
      <c r="C186" s="85" t="s">
        <v>5</v>
      </c>
      <c r="D186" s="257">
        <v>1983</v>
      </c>
      <c r="E186" s="257">
        <v>801</v>
      </c>
      <c r="F186" s="235">
        <v>-59.60665658093798</v>
      </c>
      <c r="G186" s="226"/>
    </row>
    <row r="187" spans="1:7" s="236" customFormat="1" ht="17.25" customHeight="1" x14ac:dyDescent="0.15">
      <c r="A187" s="226"/>
      <c r="B187" s="230"/>
      <c r="C187" s="85" t="s">
        <v>6</v>
      </c>
      <c r="D187" s="257">
        <v>1676</v>
      </c>
      <c r="E187" s="257">
        <v>484</v>
      </c>
      <c r="F187" s="235">
        <v>-71.1217183770883</v>
      </c>
      <c r="G187" s="226"/>
    </row>
    <row r="188" spans="1:7" s="236" customFormat="1" ht="17.25" customHeight="1" x14ac:dyDescent="0.15">
      <c r="A188" s="226"/>
      <c r="B188" s="230"/>
      <c r="C188" s="85" t="s">
        <v>370</v>
      </c>
      <c r="D188" s="257">
        <v>29925</v>
      </c>
      <c r="E188" s="257">
        <v>9617</v>
      </c>
      <c r="F188" s="235">
        <v>-67.862990810359236</v>
      </c>
      <c r="G188" s="226"/>
    </row>
    <row r="189" spans="1:7" s="236" customFormat="1" ht="17.25" customHeight="1" x14ac:dyDescent="0.15">
      <c r="A189" s="226"/>
      <c r="B189" s="230"/>
      <c r="C189" s="85" t="s">
        <v>7</v>
      </c>
      <c r="D189" s="257">
        <v>1436</v>
      </c>
      <c r="E189" s="257">
        <v>539</v>
      </c>
      <c r="F189" s="235">
        <v>-62.465181058495823</v>
      </c>
      <c r="G189" s="226"/>
    </row>
    <row r="190" spans="1:7" s="236" customFormat="1" ht="17.25" customHeight="1" x14ac:dyDescent="0.15">
      <c r="A190" s="226"/>
      <c r="B190" s="230"/>
      <c r="C190" s="85" t="s">
        <v>8</v>
      </c>
      <c r="D190" s="257">
        <v>1477</v>
      </c>
      <c r="E190" s="257">
        <v>472</v>
      </c>
      <c r="F190" s="235">
        <v>-68.043331076506433</v>
      </c>
      <c r="G190" s="226"/>
    </row>
    <row r="191" spans="1:7" s="236" customFormat="1" ht="17.25" customHeight="1" x14ac:dyDescent="0.15">
      <c r="A191" s="226"/>
      <c r="B191" s="230"/>
      <c r="C191" s="85" t="s">
        <v>9</v>
      </c>
      <c r="D191" s="257">
        <v>593</v>
      </c>
      <c r="E191" s="257">
        <v>217</v>
      </c>
      <c r="F191" s="235">
        <v>-63.406408094435072</v>
      </c>
      <c r="G191" s="226"/>
    </row>
    <row r="192" spans="1:7" s="236" customFormat="1" ht="17.25" customHeight="1" x14ac:dyDescent="0.15">
      <c r="A192" s="226"/>
      <c r="B192" s="231" t="s">
        <v>225</v>
      </c>
      <c r="C192" s="231"/>
      <c r="D192" s="258">
        <v>245645</v>
      </c>
      <c r="E192" s="258">
        <v>85097</v>
      </c>
      <c r="F192" s="237">
        <v>-65.357731685969583</v>
      </c>
      <c r="G192" s="232"/>
    </row>
    <row r="193" spans="1:7" s="236" customFormat="1" ht="17.25" customHeight="1" x14ac:dyDescent="0.15">
      <c r="A193" s="232"/>
      <c r="B193" s="233" t="s">
        <v>51</v>
      </c>
      <c r="C193" s="233"/>
      <c r="D193" s="259">
        <v>752049</v>
      </c>
      <c r="E193" s="259">
        <v>236442</v>
      </c>
      <c r="F193" s="238">
        <v>-68.560293278762416</v>
      </c>
      <c r="G193" s="226"/>
    </row>
    <row r="194" spans="1:7" ht="17.25" customHeight="1" x14ac:dyDescent="0.15">
      <c r="A194" s="226"/>
      <c r="B194" s="226"/>
      <c r="C194" s="226"/>
      <c r="D194" s="226"/>
      <c r="E194" s="226"/>
      <c r="F194" s="234"/>
      <c r="G194" s="226"/>
    </row>
    <row r="195" spans="1:7" ht="17.25" customHeight="1" x14ac:dyDescent="0.15">
      <c r="A195" s="93"/>
      <c r="B195" s="93"/>
      <c r="C195" s="93"/>
      <c r="D195" s="93"/>
      <c r="E195" s="93"/>
      <c r="F195" s="93"/>
      <c r="G195" s="93"/>
    </row>
    <row r="196" spans="1:7" ht="17.25" customHeight="1" x14ac:dyDescent="0.15">
      <c r="A196" s="93"/>
      <c r="B196" s="93"/>
      <c r="C196" s="93"/>
      <c r="D196" s="93"/>
      <c r="E196" s="93"/>
      <c r="F196" s="93"/>
      <c r="G196" s="93"/>
    </row>
    <row r="197" spans="1:7" ht="17.25" customHeight="1" x14ac:dyDescent="0.25">
      <c r="A197" s="220"/>
      <c r="B197" s="221" t="s">
        <v>273</v>
      </c>
      <c r="C197" s="220" t="s" vm="1">
        <v>274</v>
      </c>
      <c r="D197" s="220"/>
      <c r="E197" s="220"/>
      <c r="F197" s="231" t="s">
        <v>283</v>
      </c>
      <c r="G197" s="220"/>
    </row>
    <row r="198" spans="1:7" ht="17.25" customHeight="1" x14ac:dyDescent="0.15">
      <c r="A198" s="222"/>
      <c r="B198" s="223"/>
      <c r="C198" s="223"/>
      <c r="D198" s="224"/>
      <c r="E198" s="224"/>
      <c r="F198" s="225"/>
      <c r="G198" s="226"/>
    </row>
    <row r="199" spans="1:7" ht="30" customHeight="1" x14ac:dyDescent="0.15">
      <c r="A199" s="222"/>
      <c r="B199" s="222"/>
      <c r="C199" s="222"/>
      <c r="D199" s="227"/>
      <c r="E199" s="227"/>
      <c r="F199" s="228"/>
      <c r="G199" s="229"/>
    </row>
    <row r="200" spans="1:7" ht="30" customHeight="1" x14ac:dyDescent="0.15">
      <c r="A200" s="226"/>
      <c r="B200" s="128" t="s">
        <v>64</v>
      </c>
      <c r="C200" s="128" t="s">
        <v>201</v>
      </c>
      <c r="D200" s="129">
        <v>2019</v>
      </c>
      <c r="E200" s="129">
        <v>2020</v>
      </c>
      <c r="F200" s="131" t="s">
        <v>382</v>
      </c>
      <c r="G200" s="226"/>
    </row>
    <row r="201" spans="1:7" ht="17.25" customHeight="1" x14ac:dyDescent="0.15">
      <c r="A201" s="226"/>
      <c r="B201" s="230" t="s">
        <v>87</v>
      </c>
      <c r="C201" s="85" t="s">
        <v>3</v>
      </c>
      <c r="D201" s="257">
        <v>74250</v>
      </c>
      <c r="E201" s="257">
        <v>21286</v>
      </c>
      <c r="F201" s="81">
        <v>-71.33198653198653</v>
      </c>
      <c r="G201" s="226"/>
    </row>
    <row r="202" spans="1:7" ht="17.25" customHeight="1" x14ac:dyDescent="0.15">
      <c r="A202" s="226"/>
      <c r="B202" s="230"/>
      <c r="C202" s="85" t="s">
        <v>4</v>
      </c>
      <c r="D202" s="257">
        <v>3293</v>
      </c>
      <c r="E202" s="257">
        <v>1370</v>
      </c>
      <c r="F202" s="81">
        <v>-58.396598846037051</v>
      </c>
      <c r="G202" s="226"/>
    </row>
    <row r="203" spans="1:7" ht="17.25" customHeight="1" x14ac:dyDescent="0.15">
      <c r="A203" s="226"/>
      <c r="B203" s="230"/>
      <c r="C203" s="85" t="s">
        <v>5</v>
      </c>
      <c r="D203" s="257">
        <v>705</v>
      </c>
      <c r="E203" s="257">
        <v>310</v>
      </c>
      <c r="F203" s="81">
        <v>-56.028368794326241</v>
      </c>
      <c r="G203" s="226"/>
    </row>
    <row r="204" spans="1:7" ht="17.25" customHeight="1" x14ac:dyDescent="0.15">
      <c r="A204" s="226"/>
      <c r="B204" s="230"/>
      <c r="C204" s="85" t="s">
        <v>6</v>
      </c>
      <c r="D204" s="257">
        <v>1413</v>
      </c>
      <c r="E204" s="257">
        <v>345</v>
      </c>
      <c r="F204" s="81">
        <v>-75.583864118895974</v>
      </c>
      <c r="G204" s="226"/>
    </row>
    <row r="205" spans="1:7" ht="17.25" customHeight="1" x14ac:dyDescent="0.15">
      <c r="A205" s="226"/>
      <c r="B205" s="230"/>
      <c r="C205" s="85" t="s">
        <v>370</v>
      </c>
      <c r="D205" s="257">
        <v>11248</v>
      </c>
      <c r="E205" s="257">
        <v>4368</v>
      </c>
      <c r="F205" s="81">
        <v>-61.16642958748222</v>
      </c>
      <c r="G205" s="226"/>
    </row>
    <row r="206" spans="1:7" ht="17.25" customHeight="1" x14ac:dyDescent="0.15">
      <c r="A206" s="226"/>
      <c r="B206" s="230"/>
      <c r="C206" s="85" t="s">
        <v>7</v>
      </c>
      <c r="D206" s="257">
        <v>609</v>
      </c>
      <c r="E206" s="257">
        <v>385</v>
      </c>
      <c r="F206" s="81">
        <v>-36.781609195402297</v>
      </c>
      <c r="G206" s="226"/>
    </row>
    <row r="207" spans="1:7" ht="17.25" customHeight="1" x14ac:dyDescent="0.15">
      <c r="A207" s="226"/>
      <c r="B207" s="230"/>
      <c r="C207" s="85" t="s">
        <v>8</v>
      </c>
      <c r="D207" s="257">
        <v>1157</v>
      </c>
      <c r="E207" s="257">
        <v>212</v>
      </c>
      <c r="F207" s="81">
        <v>-81.676750216076059</v>
      </c>
      <c r="G207" s="226"/>
    </row>
    <row r="208" spans="1:7" ht="17.25" customHeight="1" x14ac:dyDescent="0.15">
      <c r="A208" s="226"/>
      <c r="B208" s="230"/>
      <c r="C208" s="85" t="s">
        <v>9</v>
      </c>
      <c r="D208" s="257">
        <v>33</v>
      </c>
      <c r="E208" s="257">
        <v>16</v>
      </c>
      <c r="F208" s="81">
        <v>-51.515151515151516</v>
      </c>
      <c r="G208" s="226"/>
    </row>
    <row r="209" spans="1:7" ht="17.25" customHeight="1" x14ac:dyDescent="0.15">
      <c r="A209" s="226"/>
      <c r="B209" s="231" t="s">
        <v>226</v>
      </c>
      <c r="C209" s="231"/>
      <c r="D209" s="258">
        <v>92708</v>
      </c>
      <c r="E209" s="258">
        <v>28292</v>
      </c>
      <c r="F209" s="84">
        <v>-69.482676791646895</v>
      </c>
      <c r="G209" s="232"/>
    </row>
    <row r="210" spans="1:7" ht="17.25" customHeight="1" x14ac:dyDescent="0.15">
      <c r="A210" s="232"/>
      <c r="B210" s="230" t="s">
        <v>88</v>
      </c>
      <c r="C210" s="85" t="s">
        <v>3</v>
      </c>
      <c r="D210" s="257">
        <v>207557</v>
      </c>
      <c r="E210" s="257">
        <v>65074</v>
      </c>
      <c r="F210" s="81">
        <v>-68.647648597734602</v>
      </c>
      <c r="G210" s="226"/>
    </row>
    <row r="211" spans="1:7" ht="17.25" customHeight="1" x14ac:dyDescent="0.15">
      <c r="A211" s="226"/>
      <c r="B211" s="230"/>
      <c r="C211" s="85" t="s">
        <v>4</v>
      </c>
      <c r="D211" s="257">
        <v>9854</v>
      </c>
      <c r="E211" s="257">
        <v>3864</v>
      </c>
      <c r="F211" s="81">
        <v>-60.787497462959209</v>
      </c>
      <c r="G211" s="226"/>
    </row>
    <row r="212" spans="1:7" ht="17.25" customHeight="1" x14ac:dyDescent="0.15">
      <c r="A212" s="226"/>
      <c r="B212" s="230"/>
      <c r="C212" s="85" t="s">
        <v>5</v>
      </c>
      <c r="D212" s="257">
        <v>2483</v>
      </c>
      <c r="E212" s="257">
        <v>890</v>
      </c>
      <c r="F212" s="81">
        <v>-64.156262585581956</v>
      </c>
      <c r="G212" s="226"/>
    </row>
    <row r="213" spans="1:7" ht="17.25" customHeight="1" x14ac:dyDescent="0.15">
      <c r="A213" s="226"/>
      <c r="B213" s="230"/>
      <c r="C213" s="85" t="s">
        <v>6</v>
      </c>
      <c r="D213" s="257">
        <v>1396</v>
      </c>
      <c r="E213" s="257">
        <v>389</v>
      </c>
      <c r="F213" s="81">
        <v>-72.134670487106007</v>
      </c>
      <c r="G213" s="226"/>
    </row>
    <row r="214" spans="1:7" ht="17.25" customHeight="1" x14ac:dyDescent="0.15">
      <c r="A214" s="226"/>
      <c r="B214" s="230"/>
      <c r="C214" s="85" t="s">
        <v>370</v>
      </c>
      <c r="D214" s="257">
        <v>41053</v>
      </c>
      <c r="E214" s="257">
        <v>15267</v>
      </c>
      <c r="F214" s="81">
        <v>-62.811487589213947</v>
      </c>
      <c r="G214" s="226"/>
    </row>
    <row r="215" spans="1:7" ht="17.25" customHeight="1" x14ac:dyDescent="0.15">
      <c r="A215" s="226"/>
      <c r="B215" s="230"/>
      <c r="C215" s="85" t="s">
        <v>7</v>
      </c>
      <c r="D215" s="257">
        <v>962</v>
      </c>
      <c r="E215" s="257">
        <v>341</v>
      </c>
      <c r="F215" s="81">
        <v>-64.553014553014549</v>
      </c>
      <c r="G215" s="226"/>
    </row>
    <row r="216" spans="1:7" ht="17.25" customHeight="1" x14ac:dyDescent="0.15">
      <c r="A216" s="226"/>
      <c r="B216" s="230"/>
      <c r="C216" s="85" t="s">
        <v>8</v>
      </c>
      <c r="D216" s="257">
        <v>5324</v>
      </c>
      <c r="E216" s="257">
        <v>1781</v>
      </c>
      <c r="F216" s="81">
        <v>-66.547708489857243</v>
      </c>
      <c r="G216" s="226"/>
    </row>
    <row r="217" spans="1:7" ht="17.25" customHeight="1" x14ac:dyDescent="0.15">
      <c r="A217" s="226"/>
      <c r="B217" s="230"/>
      <c r="C217" s="85" t="s">
        <v>9</v>
      </c>
      <c r="D217" s="257">
        <v>227</v>
      </c>
      <c r="E217" s="257">
        <v>51</v>
      </c>
      <c r="F217" s="81">
        <v>-77.533039647577098</v>
      </c>
      <c r="G217" s="226"/>
    </row>
    <row r="218" spans="1:7" ht="17.25" customHeight="1" x14ac:dyDescent="0.15">
      <c r="A218" s="226"/>
      <c r="B218" s="231" t="s">
        <v>227</v>
      </c>
      <c r="C218" s="231"/>
      <c r="D218" s="258">
        <v>268856</v>
      </c>
      <c r="E218" s="258">
        <v>87657</v>
      </c>
      <c r="F218" s="84">
        <v>-67.396301365786897</v>
      </c>
      <c r="G218" s="232"/>
    </row>
    <row r="219" spans="1:7" ht="17.25" customHeight="1" x14ac:dyDescent="0.15">
      <c r="A219" s="232"/>
      <c r="B219" s="233" t="s">
        <v>51</v>
      </c>
      <c r="C219" s="233"/>
      <c r="D219" s="259">
        <v>361564</v>
      </c>
      <c r="E219" s="259">
        <v>115949</v>
      </c>
      <c r="F219" s="140">
        <v>-67.93126528083549</v>
      </c>
      <c r="G219" s="226"/>
    </row>
    <row r="220" spans="1:7" ht="17.25" customHeight="1" x14ac:dyDescent="0.15">
      <c r="A220" s="226"/>
      <c r="B220" s="226"/>
      <c r="C220" s="226"/>
      <c r="D220" s="226"/>
      <c r="E220" s="226"/>
      <c r="F220" s="234"/>
      <c r="G220" s="226"/>
    </row>
  </sheetData>
  <mergeCells count="1">
    <mergeCell ref="A1:B1"/>
  </mergeCells>
  <conditionalFormatting sqref="O7:O15 O43">
    <cfRule type="iconSet" priority="4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7:O15">
    <cfRule type="iconSet" priority="4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7:O15">
    <cfRule type="iconSet" priority="4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7:O15">
    <cfRule type="iconSet" priority="4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7:O15">
    <cfRule type="iconSet" priority="4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7:O15">
    <cfRule type="iconSet" priority="4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7:O15">
    <cfRule type="iconSet" priority="4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7:O15">
    <cfRule type="iconSet" priority="4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7:O15">
    <cfRule type="iconSet" priority="4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7:O15">
    <cfRule type="iconSet" priority="4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:O23">
    <cfRule type="iconSet" priority="4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:O23">
    <cfRule type="iconSet" priority="4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:O23">
    <cfRule type="iconSet" priority="4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:O23">
    <cfRule type="iconSet" priority="4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:O23">
    <cfRule type="iconSet" priority="4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:O23">
    <cfRule type="iconSet" priority="4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:O23">
    <cfRule type="iconSet" priority="4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:O23">
    <cfRule type="iconSet" priority="4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:O23">
    <cfRule type="iconSet" priority="4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:O23">
    <cfRule type="iconSet" priority="4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5:O32">
    <cfRule type="iconSet" priority="4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5:O32">
    <cfRule type="iconSet" priority="4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5:O32">
    <cfRule type="iconSet" priority="4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5:O32">
    <cfRule type="iconSet" priority="4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5:O32">
    <cfRule type="iconSet" priority="4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5:O32">
    <cfRule type="iconSet" priority="4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5:O32">
    <cfRule type="iconSet" priority="4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5:O32">
    <cfRule type="iconSet" priority="4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5:O32">
    <cfRule type="iconSet" priority="4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5:O32">
    <cfRule type="iconSet" priority="4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4:O41">
    <cfRule type="iconSet" priority="4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4:O41">
    <cfRule type="iconSet" priority="4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4:O41">
    <cfRule type="iconSet" priority="4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4:O41">
    <cfRule type="iconSet" priority="4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4:O41">
    <cfRule type="iconSet" priority="4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4:O41">
    <cfRule type="iconSet" priority="4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4:O41">
    <cfRule type="iconSet" priority="4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4:O41">
    <cfRule type="iconSet" priority="4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4:O41">
    <cfRule type="iconSet" priority="4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4:O41">
    <cfRule type="iconSet" priority="4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">
    <cfRule type="iconSet" priority="4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">
    <cfRule type="iconSet" priority="4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">
    <cfRule type="iconSet" priority="4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">
    <cfRule type="iconSet" priority="4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">
    <cfRule type="iconSet" priority="4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">
    <cfRule type="iconSet" priority="4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">
    <cfRule type="iconSet" priority="4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">
    <cfRule type="iconSet" priority="4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">
    <cfRule type="iconSet" priority="4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">
    <cfRule type="iconSet" priority="4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4">
    <cfRule type="iconSet" priority="4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4">
    <cfRule type="iconSet" priority="4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4">
    <cfRule type="iconSet" priority="4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4">
    <cfRule type="iconSet" priority="4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4">
    <cfRule type="iconSet" priority="4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4">
    <cfRule type="iconSet" priority="4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4">
    <cfRule type="iconSet" priority="4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4">
    <cfRule type="iconSet" priority="4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4">
    <cfRule type="iconSet" priority="4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24">
    <cfRule type="iconSet" priority="4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3">
    <cfRule type="iconSet" priority="4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3">
    <cfRule type="iconSet" priority="4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3">
    <cfRule type="iconSet" priority="4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3">
    <cfRule type="iconSet" priority="4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3">
    <cfRule type="iconSet" priority="4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3">
    <cfRule type="iconSet" priority="4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3">
    <cfRule type="iconSet" priority="4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3">
    <cfRule type="iconSet" priority="4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3">
    <cfRule type="iconSet" priority="4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33">
    <cfRule type="iconSet" priority="4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42">
    <cfRule type="iconSet" priority="4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42">
    <cfRule type="iconSet" priority="4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42">
    <cfRule type="iconSet" priority="4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42">
    <cfRule type="iconSet" priority="4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42">
    <cfRule type="iconSet" priority="4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42">
    <cfRule type="iconSet" priority="4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42">
    <cfRule type="iconSet" priority="4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42">
    <cfRule type="iconSet" priority="4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42">
    <cfRule type="iconSet" priority="4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42">
    <cfRule type="iconSet" priority="4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39:O147">
    <cfRule type="iconSet" priority="4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39:O147">
    <cfRule type="iconSet" priority="4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39:O147">
    <cfRule type="iconSet" priority="4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39:O147">
    <cfRule type="iconSet" priority="4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39:O147">
    <cfRule type="iconSet" priority="4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39:O147">
    <cfRule type="iconSet" priority="4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39:O147">
    <cfRule type="iconSet" priority="4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39:O147">
    <cfRule type="iconSet" priority="4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39:O147">
    <cfRule type="iconSet" priority="4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39:O147">
    <cfRule type="iconSet" priority="4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48:O156">
    <cfRule type="iconSet" priority="4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48:O156">
    <cfRule type="iconSet" priority="4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48:O156">
    <cfRule type="iconSet" priority="4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48:O156">
    <cfRule type="iconSet" priority="4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48:O156">
    <cfRule type="iconSet" priority="4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48:O156">
    <cfRule type="iconSet" priority="4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48:O156">
    <cfRule type="iconSet" priority="4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48:O156">
    <cfRule type="iconSet" priority="4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48:O156">
    <cfRule type="iconSet" priority="3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48:O156">
    <cfRule type="iconSet" priority="3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57:O165">
    <cfRule type="iconSet" priority="3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57:O165">
    <cfRule type="iconSet" priority="3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57:O165">
    <cfRule type="iconSet" priority="3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57:O165">
    <cfRule type="iconSet" priority="3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57:O165">
    <cfRule type="iconSet" priority="3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57:O165">
    <cfRule type="iconSet" priority="3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57:O165">
    <cfRule type="iconSet" priority="3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57:O165">
    <cfRule type="iconSet" priority="3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57:O165">
    <cfRule type="iconSet" priority="3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57:O165">
    <cfRule type="iconSet" priority="3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6:O174">
    <cfRule type="iconSet" priority="3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6:O174">
    <cfRule type="iconSet" priority="3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6:O174">
    <cfRule type="iconSet" priority="3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6:O174">
    <cfRule type="iconSet" priority="3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6:O174">
    <cfRule type="iconSet" priority="3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6:O174">
    <cfRule type="iconSet" priority="3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6:O174">
    <cfRule type="iconSet" priority="3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6:O174">
    <cfRule type="iconSet" priority="3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6:O174">
    <cfRule type="iconSet" priority="3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66:O174">
    <cfRule type="iconSet" priority="3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75:O183">
    <cfRule type="iconSet" priority="3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75:O183">
    <cfRule type="iconSet" priority="3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75:O183">
    <cfRule type="iconSet" priority="3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75:O183">
    <cfRule type="iconSet" priority="3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75:O183">
    <cfRule type="iconSet" priority="3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75:O183">
    <cfRule type="iconSet" priority="3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75:O183">
    <cfRule type="iconSet" priority="3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75:O183">
    <cfRule type="iconSet" priority="3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75:O183">
    <cfRule type="iconSet" priority="3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75:O183">
    <cfRule type="iconSet" priority="3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84:O192">
    <cfRule type="iconSet" priority="3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84:O192">
    <cfRule type="iconSet" priority="3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84:O192">
    <cfRule type="iconSet" priority="3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84:O192">
    <cfRule type="iconSet" priority="3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84:O192">
    <cfRule type="iconSet" priority="3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84:O192">
    <cfRule type="iconSet" priority="3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84:O192">
    <cfRule type="iconSet" priority="3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 F43">
    <cfRule type="iconSet" priority="3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7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1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9"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G220"/>
  <sheetViews>
    <sheetView showGridLines="0" zoomScaleNormal="100" workbookViewId="0">
      <selection sqref="A1:B1"/>
    </sheetView>
  </sheetViews>
  <sheetFormatPr baseColWidth="10" defaultColWidth="9.1640625" defaultRowHeight="17.25" customHeight="1" x14ac:dyDescent="0.15"/>
  <cols>
    <col min="1" max="1" width="1.6640625" style="29" customWidth="1"/>
    <col min="2" max="2" width="25.6640625" style="29" customWidth="1"/>
    <col min="3" max="3" width="33.6640625" style="29" customWidth="1"/>
    <col min="4" max="5" width="16.6640625" style="29" customWidth="1"/>
    <col min="6" max="6" width="10.6640625" style="29" customWidth="1"/>
    <col min="7" max="7" width="1.6640625" style="29" customWidth="1"/>
    <col min="8" max="16384" width="9.1640625" style="29"/>
  </cols>
  <sheetData>
    <row r="1" spans="1:7" ht="50" customHeight="1" x14ac:dyDescent="0.15">
      <c r="A1" s="466" t="s">
        <v>385</v>
      </c>
      <c r="B1" s="466"/>
      <c r="C1" s="34" t="s">
        <v>235</v>
      </c>
    </row>
    <row r="2" spans="1:7" ht="17.25" customHeight="1" x14ac:dyDescent="0.15">
      <c r="A2" s="35"/>
      <c r="B2" s="35"/>
      <c r="C2" s="35"/>
      <c r="D2" s="35"/>
      <c r="E2" s="35"/>
      <c r="F2" s="35"/>
      <c r="G2" s="35"/>
    </row>
    <row r="3" spans="1:7" s="31" customFormat="1" ht="18" customHeight="1" x14ac:dyDescent="0.25">
      <c r="A3" s="260"/>
      <c r="B3" s="261" t="s">
        <v>273</v>
      </c>
      <c r="C3" s="260" t="s" vm="2">
        <v>275</v>
      </c>
      <c r="D3" s="260"/>
      <c r="E3" s="260"/>
      <c r="F3" s="271" t="s">
        <v>422</v>
      </c>
      <c r="G3" s="260"/>
    </row>
    <row r="4" spans="1:7" s="30" customFormat="1" ht="10" customHeight="1" x14ac:dyDescent="0.15">
      <c r="A4" s="262"/>
      <c r="B4" s="263"/>
      <c r="C4" s="263"/>
      <c r="D4" s="264"/>
      <c r="E4" s="264"/>
      <c r="F4" s="265"/>
      <c r="G4" s="266"/>
    </row>
    <row r="5" spans="1:7" ht="52" customHeight="1" x14ac:dyDescent="0.15">
      <c r="A5" s="262"/>
      <c r="B5" s="262"/>
      <c r="C5" s="262"/>
      <c r="D5" s="267"/>
      <c r="E5" s="267"/>
      <c r="F5" s="268"/>
      <c r="G5" s="269"/>
    </row>
    <row r="6" spans="1:7" ht="29.5" customHeight="1" x14ac:dyDescent="0.15">
      <c r="A6" s="266"/>
      <c r="B6" s="146" t="s">
        <v>64</v>
      </c>
      <c r="C6" s="146" t="s">
        <v>201</v>
      </c>
      <c r="D6" s="147">
        <v>2019</v>
      </c>
      <c r="E6" s="147">
        <v>2020</v>
      </c>
      <c r="F6" s="149" t="s">
        <v>382</v>
      </c>
      <c r="G6" s="266"/>
    </row>
    <row r="7" spans="1:7" ht="19" customHeight="1" x14ac:dyDescent="0.15">
      <c r="A7" s="266"/>
      <c r="B7" s="270" t="s">
        <v>65</v>
      </c>
      <c r="C7" s="85" t="s">
        <v>3</v>
      </c>
      <c r="D7" s="257">
        <v>2788104</v>
      </c>
      <c r="E7" s="257">
        <v>776840</v>
      </c>
      <c r="F7" s="81">
        <v>-72.137337775061468</v>
      </c>
      <c r="G7" s="266"/>
    </row>
    <row r="8" spans="1:7" ht="19" customHeight="1" x14ac:dyDescent="0.15">
      <c r="A8" s="266"/>
      <c r="B8" s="270"/>
      <c r="C8" s="85" t="s">
        <v>4</v>
      </c>
      <c r="D8" s="257">
        <v>651318</v>
      </c>
      <c r="E8" s="257">
        <v>206010</v>
      </c>
      <c r="F8" s="81">
        <v>-68.370289167503429</v>
      </c>
      <c r="G8" s="266"/>
    </row>
    <row r="9" spans="1:7" ht="19" customHeight="1" x14ac:dyDescent="0.15">
      <c r="A9" s="266"/>
      <c r="B9" s="270"/>
      <c r="C9" s="85" t="s">
        <v>5</v>
      </c>
      <c r="D9" s="257">
        <v>271658</v>
      </c>
      <c r="E9" s="257">
        <v>56108</v>
      </c>
      <c r="F9" s="81">
        <v>-79.346089568501583</v>
      </c>
      <c r="G9" s="266"/>
    </row>
    <row r="10" spans="1:7" ht="19" customHeight="1" x14ac:dyDescent="0.15">
      <c r="A10" s="266"/>
      <c r="B10" s="270"/>
      <c r="C10" s="85" t="s">
        <v>6</v>
      </c>
      <c r="D10" s="257">
        <v>1096723</v>
      </c>
      <c r="E10" s="257">
        <v>216076</v>
      </c>
      <c r="F10" s="81">
        <v>-80.298033322908339</v>
      </c>
      <c r="G10" s="266"/>
    </row>
    <row r="11" spans="1:7" ht="19" customHeight="1" x14ac:dyDescent="0.15">
      <c r="A11" s="266"/>
      <c r="B11" s="270"/>
      <c r="C11" s="85" t="s">
        <v>370</v>
      </c>
      <c r="D11" s="257">
        <v>575521</v>
      </c>
      <c r="E11" s="257">
        <v>121351</v>
      </c>
      <c r="F11" s="81">
        <v>-78.914583481749574</v>
      </c>
      <c r="G11" s="266"/>
    </row>
    <row r="12" spans="1:7" ht="19" customHeight="1" x14ac:dyDescent="0.15">
      <c r="A12" s="266"/>
      <c r="B12" s="270"/>
      <c r="C12" s="85" t="s">
        <v>7</v>
      </c>
      <c r="D12" s="257">
        <v>233232</v>
      </c>
      <c r="E12" s="257">
        <v>105081</v>
      </c>
      <c r="F12" s="81">
        <v>-54.94571928380325</v>
      </c>
      <c r="G12" s="266"/>
    </row>
    <row r="13" spans="1:7" ht="19" customHeight="1" x14ac:dyDescent="0.15">
      <c r="A13" s="266"/>
      <c r="B13" s="270"/>
      <c r="C13" s="85" t="s">
        <v>8</v>
      </c>
      <c r="D13" s="257">
        <v>604892</v>
      </c>
      <c r="E13" s="257">
        <v>161986</v>
      </c>
      <c r="F13" s="81">
        <v>-73.220674103806957</v>
      </c>
      <c r="G13" s="266"/>
    </row>
    <row r="14" spans="1:7" ht="19" customHeight="1" x14ac:dyDescent="0.15">
      <c r="A14" s="266"/>
      <c r="B14" s="270"/>
      <c r="C14" s="85" t="s">
        <v>9</v>
      </c>
      <c r="D14" s="257">
        <v>1249</v>
      </c>
      <c r="E14" s="257">
        <v>439</v>
      </c>
      <c r="F14" s="81">
        <v>-64.851881505204162</v>
      </c>
      <c r="G14" s="266"/>
    </row>
    <row r="15" spans="1:7" s="32" customFormat="1" ht="19" customHeight="1" x14ac:dyDescent="0.15">
      <c r="A15" s="266"/>
      <c r="B15" s="271" t="s">
        <v>209</v>
      </c>
      <c r="C15" s="271"/>
      <c r="D15" s="272">
        <v>6222697</v>
      </c>
      <c r="E15" s="272">
        <v>1643891</v>
      </c>
      <c r="F15" s="155">
        <v>-73.582338976170618</v>
      </c>
      <c r="G15" s="273"/>
    </row>
    <row r="16" spans="1:7" ht="19" customHeight="1" x14ac:dyDescent="0.15">
      <c r="A16" s="273"/>
      <c r="B16" s="270" t="s">
        <v>66</v>
      </c>
      <c r="C16" s="85" t="s">
        <v>3</v>
      </c>
      <c r="D16" s="257">
        <v>19696472</v>
      </c>
      <c r="E16" s="257">
        <v>5556581</v>
      </c>
      <c r="F16" s="81">
        <v>-71.788952864248984</v>
      </c>
      <c r="G16" s="266"/>
    </row>
    <row r="17" spans="1:7" ht="19" customHeight="1" x14ac:dyDescent="0.15">
      <c r="A17" s="266"/>
      <c r="B17" s="270"/>
      <c r="C17" s="85" t="s">
        <v>4</v>
      </c>
      <c r="D17" s="257">
        <v>4368712</v>
      </c>
      <c r="E17" s="257">
        <v>1156171</v>
      </c>
      <c r="F17" s="81">
        <v>-73.535197559372193</v>
      </c>
      <c r="G17" s="266"/>
    </row>
    <row r="18" spans="1:7" ht="19" customHeight="1" x14ac:dyDescent="0.15">
      <c r="A18" s="266"/>
      <c r="B18" s="270"/>
      <c r="C18" s="85" t="s">
        <v>5</v>
      </c>
      <c r="D18" s="257">
        <v>3800195</v>
      </c>
      <c r="E18" s="257">
        <v>527326</v>
      </c>
      <c r="F18" s="81">
        <v>-86.12371207266996</v>
      </c>
      <c r="G18" s="266"/>
    </row>
    <row r="19" spans="1:7" ht="19" customHeight="1" x14ac:dyDescent="0.15">
      <c r="A19" s="266"/>
      <c r="B19" s="270"/>
      <c r="C19" s="85" t="s">
        <v>6</v>
      </c>
      <c r="D19" s="257">
        <v>6615207</v>
      </c>
      <c r="E19" s="257">
        <v>1491362</v>
      </c>
      <c r="F19" s="81">
        <v>-77.455550521699465</v>
      </c>
      <c r="G19" s="266"/>
    </row>
    <row r="20" spans="1:7" ht="19" customHeight="1" x14ac:dyDescent="0.15">
      <c r="A20" s="266"/>
      <c r="B20" s="270"/>
      <c r="C20" s="85" t="s">
        <v>370</v>
      </c>
      <c r="D20" s="257">
        <v>5527493</v>
      </c>
      <c r="E20" s="257">
        <v>967425</v>
      </c>
      <c r="F20" s="81">
        <v>-82.497942557322105</v>
      </c>
      <c r="G20" s="266"/>
    </row>
    <row r="21" spans="1:7" ht="19" customHeight="1" x14ac:dyDescent="0.15">
      <c r="A21" s="266"/>
      <c r="B21" s="270"/>
      <c r="C21" s="85" t="s">
        <v>7</v>
      </c>
      <c r="D21" s="257">
        <v>3571896</v>
      </c>
      <c r="E21" s="257">
        <v>1651157</v>
      </c>
      <c r="F21" s="81">
        <v>-53.77365410415085</v>
      </c>
      <c r="G21" s="266"/>
    </row>
    <row r="22" spans="1:7" ht="19" customHeight="1" x14ac:dyDescent="0.15">
      <c r="A22" s="266"/>
      <c r="B22" s="270"/>
      <c r="C22" s="85" t="s">
        <v>8</v>
      </c>
      <c r="D22" s="257">
        <v>7636891</v>
      </c>
      <c r="E22" s="257">
        <v>1208178</v>
      </c>
      <c r="F22" s="81">
        <v>-84.179713969991184</v>
      </c>
      <c r="G22" s="266"/>
    </row>
    <row r="23" spans="1:7" ht="19" customHeight="1" x14ac:dyDescent="0.15">
      <c r="A23" s="266"/>
      <c r="B23" s="270"/>
      <c r="C23" s="85" t="s">
        <v>9</v>
      </c>
      <c r="D23" s="257">
        <v>298278</v>
      </c>
      <c r="E23" s="257">
        <v>29459</v>
      </c>
      <c r="F23" s="81">
        <v>-90.12364304440824</v>
      </c>
      <c r="G23" s="266"/>
    </row>
    <row r="24" spans="1:7" s="32" customFormat="1" ht="19" customHeight="1" x14ac:dyDescent="0.15">
      <c r="A24" s="266"/>
      <c r="B24" s="271" t="s">
        <v>210</v>
      </c>
      <c r="C24" s="271"/>
      <c r="D24" s="272">
        <v>51515144</v>
      </c>
      <c r="E24" s="272">
        <v>12587659</v>
      </c>
      <c r="F24" s="155">
        <v>-75.565128964795278</v>
      </c>
      <c r="G24" s="273"/>
    </row>
    <row r="25" spans="1:7" ht="19" customHeight="1" x14ac:dyDescent="0.15">
      <c r="A25" s="266"/>
      <c r="B25" s="270" t="s">
        <v>67</v>
      </c>
      <c r="C25" s="85" t="s">
        <v>3</v>
      </c>
      <c r="D25" s="257">
        <v>8038287</v>
      </c>
      <c r="E25" s="257">
        <v>2212527</v>
      </c>
      <c r="F25" s="81">
        <v>-72.47514302487582</v>
      </c>
      <c r="G25" s="273"/>
    </row>
    <row r="26" spans="1:7" ht="19" customHeight="1" x14ac:dyDescent="0.15">
      <c r="A26" s="273"/>
      <c r="B26" s="270"/>
      <c r="C26" s="85" t="s">
        <v>4</v>
      </c>
      <c r="D26" s="257">
        <v>1641157</v>
      </c>
      <c r="E26" s="257">
        <v>426811</v>
      </c>
      <c r="F26" s="81">
        <v>-73.993286443649211</v>
      </c>
      <c r="G26" s="266"/>
    </row>
    <row r="27" spans="1:7" ht="19" customHeight="1" x14ac:dyDescent="0.15">
      <c r="A27" s="266"/>
      <c r="B27" s="270"/>
      <c r="C27" s="85" t="s">
        <v>5</v>
      </c>
      <c r="D27" s="257">
        <v>1144966</v>
      </c>
      <c r="E27" s="257">
        <v>149720</v>
      </c>
      <c r="F27" s="81">
        <v>-86.923629173268026</v>
      </c>
      <c r="G27" s="266"/>
    </row>
    <row r="28" spans="1:7" ht="19" customHeight="1" x14ac:dyDescent="0.15">
      <c r="A28" s="266"/>
      <c r="B28" s="270"/>
      <c r="C28" s="85" t="s">
        <v>6</v>
      </c>
      <c r="D28" s="257">
        <v>2846564</v>
      </c>
      <c r="E28" s="257">
        <v>639287</v>
      </c>
      <c r="F28" s="81">
        <v>-77.541801273394867</v>
      </c>
      <c r="G28" s="266"/>
    </row>
    <row r="29" spans="1:7" ht="19" customHeight="1" x14ac:dyDescent="0.15">
      <c r="A29" s="266"/>
      <c r="B29" s="270"/>
      <c r="C29" s="85" t="s">
        <v>370</v>
      </c>
      <c r="D29" s="257">
        <v>2158568</v>
      </c>
      <c r="E29" s="257">
        <v>421424</v>
      </c>
      <c r="F29" s="81">
        <v>-80.476686395795724</v>
      </c>
      <c r="G29" s="266"/>
    </row>
    <row r="30" spans="1:7" ht="19" customHeight="1" x14ac:dyDescent="0.15">
      <c r="A30" s="266"/>
      <c r="B30" s="270"/>
      <c r="C30" s="85" t="s">
        <v>7</v>
      </c>
      <c r="D30" s="257">
        <v>1184881</v>
      </c>
      <c r="E30" s="257">
        <v>542790</v>
      </c>
      <c r="F30" s="81">
        <v>-54.19033641353014</v>
      </c>
      <c r="G30" s="266"/>
    </row>
    <row r="31" spans="1:7" ht="19" customHeight="1" x14ac:dyDescent="0.15">
      <c r="A31" s="266"/>
      <c r="B31" s="270"/>
      <c r="C31" s="85" t="s">
        <v>8</v>
      </c>
      <c r="D31" s="257">
        <v>2693261</v>
      </c>
      <c r="E31" s="257">
        <v>607292</v>
      </c>
      <c r="F31" s="81">
        <v>-77.451424128593544</v>
      </c>
      <c r="G31" s="266"/>
    </row>
    <row r="32" spans="1:7" ht="19" customHeight="1" x14ac:dyDescent="0.15">
      <c r="A32" s="266"/>
      <c r="B32" s="270"/>
      <c r="C32" s="85" t="s">
        <v>9</v>
      </c>
      <c r="D32" s="257">
        <v>108361</v>
      </c>
      <c r="E32" s="257">
        <v>28445</v>
      </c>
      <c r="F32" s="81">
        <v>-73.749780825204638</v>
      </c>
      <c r="G32" s="266"/>
    </row>
    <row r="33" spans="1:7" s="32" customFormat="1" ht="19" customHeight="1" x14ac:dyDescent="0.15">
      <c r="A33" s="266"/>
      <c r="B33" s="271" t="s">
        <v>211</v>
      </c>
      <c r="C33" s="271"/>
      <c r="D33" s="272">
        <v>19816045</v>
      </c>
      <c r="E33" s="272">
        <v>5028296</v>
      </c>
      <c r="F33" s="155">
        <v>-74.625128273578298</v>
      </c>
      <c r="G33" s="266"/>
    </row>
    <row r="34" spans="1:7" ht="19" customHeight="1" x14ac:dyDescent="0.15">
      <c r="A34" s="266"/>
      <c r="B34" s="270" t="s">
        <v>68</v>
      </c>
      <c r="C34" s="85" t="s">
        <v>3</v>
      </c>
      <c r="D34" s="257">
        <v>219040</v>
      </c>
      <c r="E34" s="257">
        <v>66174</v>
      </c>
      <c r="F34" s="81">
        <v>-69.789079620160692</v>
      </c>
      <c r="G34" s="273"/>
    </row>
    <row r="35" spans="1:7" ht="19" customHeight="1" x14ac:dyDescent="0.15">
      <c r="A35" s="266"/>
      <c r="B35" s="270"/>
      <c r="C35" s="85" t="s">
        <v>4</v>
      </c>
      <c r="D35" s="257">
        <v>24680</v>
      </c>
      <c r="E35" s="257">
        <v>11107</v>
      </c>
      <c r="F35" s="81">
        <v>-54.995948136142623</v>
      </c>
      <c r="G35" s="266"/>
    </row>
    <row r="36" spans="1:7" ht="19" customHeight="1" x14ac:dyDescent="0.15">
      <c r="A36" s="266"/>
      <c r="B36" s="270"/>
      <c r="C36" s="85" t="s">
        <v>5</v>
      </c>
      <c r="D36" s="257">
        <v>24482</v>
      </c>
      <c r="E36" s="257">
        <v>2421</v>
      </c>
      <c r="F36" s="81">
        <v>-90.111102034147535</v>
      </c>
      <c r="G36" s="266"/>
    </row>
    <row r="37" spans="1:7" ht="19" customHeight="1" x14ac:dyDescent="0.15">
      <c r="A37" s="266"/>
      <c r="B37" s="270"/>
      <c r="C37" s="85" t="s">
        <v>6</v>
      </c>
      <c r="D37" s="257">
        <v>15503</v>
      </c>
      <c r="E37" s="257">
        <v>3965</v>
      </c>
      <c r="F37" s="81">
        <v>-74.424304973230988</v>
      </c>
      <c r="G37" s="266"/>
    </row>
    <row r="38" spans="1:7" s="33" customFormat="1" ht="19" customHeight="1" x14ac:dyDescent="0.15">
      <c r="A38" s="266"/>
      <c r="B38" s="270"/>
      <c r="C38" s="85" t="s">
        <v>370</v>
      </c>
      <c r="D38" s="257">
        <v>40246</v>
      </c>
      <c r="E38" s="257">
        <v>13953</v>
      </c>
      <c r="F38" s="81">
        <v>-65.330716096009539</v>
      </c>
      <c r="G38" s="266"/>
    </row>
    <row r="39" spans="1:7" s="33" customFormat="1" ht="19" customHeight="1" x14ac:dyDescent="0.15">
      <c r="A39" s="266"/>
      <c r="B39" s="270"/>
      <c r="C39" s="85" t="s">
        <v>7</v>
      </c>
      <c r="D39" s="257">
        <v>537</v>
      </c>
      <c r="E39" s="257">
        <v>0</v>
      </c>
      <c r="F39" s="81">
        <v>-100</v>
      </c>
      <c r="G39" s="266"/>
    </row>
    <row r="40" spans="1:7" ht="19" customHeight="1" x14ac:dyDescent="0.15">
      <c r="A40" s="266"/>
      <c r="B40" s="270"/>
      <c r="C40" s="85" t="s">
        <v>8</v>
      </c>
      <c r="D40" s="257">
        <v>78974</v>
      </c>
      <c r="E40" s="257">
        <v>65200</v>
      </c>
      <c r="F40" s="81">
        <v>-17.441183174209232</v>
      </c>
      <c r="G40" s="266"/>
    </row>
    <row r="41" spans="1:7" ht="19" customHeight="1" x14ac:dyDescent="0.15">
      <c r="A41" s="266"/>
      <c r="B41" s="270"/>
      <c r="C41" s="85" t="s">
        <v>9</v>
      </c>
      <c r="D41" s="257">
        <v>20242</v>
      </c>
      <c r="E41" s="257">
        <v>6397</v>
      </c>
      <c r="F41" s="81">
        <v>-68.397391562098605</v>
      </c>
      <c r="G41" s="266"/>
    </row>
    <row r="42" spans="1:7" s="32" customFormat="1" ht="19" customHeight="1" x14ac:dyDescent="0.15">
      <c r="A42" s="266"/>
      <c r="B42" s="271" t="s">
        <v>212</v>
      </c>
      <c r="C42" s="271"/>
      <c r="D42" s="272">
        <v>423704</v>
      </c>
      <c r="E42" s="272">
        <v>169217</v>
      </c>
      <c r="F42" s="155">
        <v>-60.062449257028497</v>
      </c>
      <c r="G42" s="273"/>
    </row>
    <row r="43" spans="1:7" ht="19" customHeight="1" x14ac:dyDescent="0.15">
      <c r="A43" s="273"/>
      <c r="B43" s="274" t="s">
        <v>51</v>
      </c>
      <c r="C43" s="274"/>
      <c r="D43" s="275">
        <v>77977590</v>
      </c>
      <c r="E43" s="275">
        <v>19429063</v>
      </c>
      <c r="F43" s="160">
        <v>-75.083786251921865</v>
      </c>
      <c r="G43" s="266"/>
    </row>
    <row r="44" spans="1:7" ht="10" customHeight="1" x14ac:dyDescent="0.15">
      <c r="A44" s="266"/>
      <c r="B44" s="266"/>
      <c r="C44" s="266"/>
      <c r="D44" s="266"/>
      <c r="E44" s="266"/>
      <c r="F44" s="276"/>
      <c r="G44" s="266"/>
    </row>
    <row r="45" spans="1:7" ht="12" x14ac:dyDescent="0.15">
      <c r="A45" s="93"/>
      <c r="B45" s="93"/>
      <c r="C45" s="93"/>
      <c r="D45" s="93"/>
      <c r="E45" s="93"/>
      <c r="F45" s="93"/>
      <c r="G45" s="93"/>
    </row>
    <row r="46" spans="1:7" ht="12" x14ac:dyDescent="0.15">
      <c r="A46" s="93"/>
      <c r="B46" s="93"/>
      <c r="C46" s="93"/>
      <c r="D46" s="93"/>
      <c r="E46" s="93"/>
      <c r="F46" s="93"/>
      <c r="G46" s="93"/>
    </row>
    <row r="47" spans="1:7" ht="18" customHeight="1" x14ac:dyDescent="0.25">
      <c r="A47" s="260"/>
      <c r="B47" s="261" t="s">
        <v>273</v>
      </c>
      <c r="C47" s="260" t="s" vm="3">
        <v>276</v>
      </c>
      <c r="D47" s="260"/>
      <c r="E47" s="260"/>
      <c r="F47" s="271" t="s">
        <v>423</v>
      </c>
      <c r="G47" s="260"/>
    </row>
    <row r="48" spans="1:7" ht="10" customHeight="1" x14ac:dyDescent="0.15">
      <c r="A48" s="262"/>
      <c r="B48" s="263"/>
      <c r="C48" s="263"/>
      <c r="D48" s="264"/>
      <c r="E48" s="264"/>
      <c r="F48" s="265"/>
      <c r="G48" s="266"/>
    </row>
    <row r="49" spans="1:7" ht="52" customHeight="1" x14ac:dyDescent="0.15">
      <c r="A49" s="262"/>
      <c r="B49" s="262"/>
      <c r="C49" s="262"/>
      <c r="D49" s="267"/>
      <c r="E49" s="267"/>
      <c r="F49" s="268"/>
      <c r="G49" s="269"/>
    </row>
    <row r="50" spans="1:7" ht="29.5" customHeight="1" x14ac:dyDescent="0.15">
      <c r="A50" s="266"/>
      <c r="B50" s="146" t="s">
        <v>64</v>
      </c>
      <c r="C50" s="146" t="s">
        <v>201</v>
      </c>
      <c r="D50" s="147">
        <v>2019</v>
      </c>
      <c r="E50" s="147">
        <v>2020</v>
      </c>
      <c r="F50" s="149" t="s">
        <v>382</v>
      </c>
      <c r="G50" s="266"/>
    </row>
    <row r="51" spans="1:7" ht="19" customHeight="1" x14ac:dyDescent="0.15">
      <c r="A51" s="266"/>
      <c r="B51" s="270" t="s">
        <v>70</v>
      </c>
      <c r="C51" s="85" t="s">
        <v>3</v>
      </c>
      <c r="D51" s="257">
        <v>10255389</v>
      </c>
      <c r="E51" s="257">
        <v>3108878</v>
      </c>
      <c r="F51" s="81">
        <v>-69.685421001582682</v>
      </c>
      <c r="G51" s="266"/>
    </row>
    <row r="52" spans="1:7" ht="19" customHeight="1" x14ac:dyDescent="0.15">
      <c r="A52" s="266"/>
      <c r="B52" s="270"/>
      <c r="C52" s="85" t="s">
        <v>4</v>
      </c>
      <c r="D52" s="257">
        <v>2111889</v>
      </c>
      <c r="E52" s="257">
        <v>713225</v>
      </c>
      <c r="F52" s="81">
        <v>-66.228101950433953</v>
      </c>
      <c r="G52" s="266"/>
    </row>
    <row r="53" spans="1:7" ht="19" customHeight="1" x14ac:dyDescent="0.15">
      <c r="A53" s="266"/>
      <c r="B53" s="270"/>
      <c r="C53" s="85" t="s">
        <v>5</v>
      </c>
      <c r="D53" s="257">
        <v>1429229</v>
      </c>
      <c r="E53" s="257">
        <v>279221</v>
      </c>
      <c r="F53" s="81">
        <v>-80.463522640528566</v>
      </c>
      <c r="G53" s="266"/>
    </row>
    <row r="54" spans="1:7" ht="19" customHeight="1" x14ac:dyDescent="0.15">
      <c r="A54" s="266"/>
      <c r="B54" s="270"/>
      <c r="C54" s="85" t="s">
        <v>6</v>
      </c>
      <c r="D54" s="257">
        <v>3578141</v>
      </c>
      <c r="E54" s="257">
        <v>674829</v>
      </c>
      <c r="F54" s="81">
        <v>-81.140234551964269</v>
      </c>
      <c r="G54" s="266"/>
    </row>
    <row r="55" spans="1:7" ht="19" customHeight="1" x14ac:dyDescent="0.15">
      <c r="A55" s="266"/>
      <c r="B55" s="270"/>
      <c r="C55" s="85" t="s">
        <v>370</v>
      </c>
      <c r="D55" s="257">
        <v>3412123</v>
      </c>
      <c r="E55" s="257">
        <v>794561</v>
      </c>
      <c r="F55" s="81">
        <v>-76.713588578137433</v>
      </c>
      <c r="G55" s="266"/>
    </row>
    <row r="56" spans="1:7" ht="19" customHeight="1" x14ac:dyDescent="0.15">
      <c r="A56" s="266"/>
      <c r="B56" s="270"/>
      <c r="C56" s="85" t="s">
        <v>7</v>
      </c>
      <c r="D56" s="257">
        <v>3519060</v>
      </c>
      <c r="E56" s="257">
        <v>1447614</v>
      </c>
      <c r="F56" s="81">
        <v>-58.863616988627641</v>
      </c>
      <c r="G56" s="266"/>
    </row>
    <row r="57" spans="1:7" ht="19" customHeight="1" x14ac:dyDescent="0.15">
      <c r="A57" s="266"/>
      <c r="B57" s="270"/>
      <c r="C57" s="85" t="s">
        <v>8</v>
      </c>
      <c r="D57" s="257">
        <v>2892603</v>
      </c>
      <c r="E57" s="257">
        <v>1068375</v>
      </c>
      <c r="F57" s="81">
        <v>-63.065273734418447</v>
      </c>
      <c r="G57" s="266"/>
    </row>
    <row r="58" spans="1:7" ht="19" customHeight="1" x14ac:dyDescent="0.15">
      <c r="A58" s="266"/>
      <c r="B58" s="270"/>
      <c r="C58" s="85" t="s">
        <v>9</v>
      </c>
      <c r="D58" s="257">
        <v>249619</v>
      </c>
      <c r="E58" s="257">
        <v>41439</v>
      </c>
      <c r="F58" s="81">
        <v>-83.399100228748608</v>
      </c>
      <c r="G58" s="266"/>
    </row>
    <row r="59" spans="1:7" ht="19" customHeight="1" x14ac:dyDescent="0.15">
      <c r="A59" s="266"/>
      <c r="B59" s="271" t="s">
        <v>213</v>
      </c>
      <c r="C59" s="271"/>
      <c r="D59" s="272">
        <v>27448053</v>
      </c>
      <c r="E59" s="272">
        <v>8128142</v>
      </c>
      <c r="F59" s="155">
        <v>-70.387181925071332</v>
      </c>
      <c r="G59" s="273"/>
    </row>
    <row r="60" spans="1:7" ht="19" customHeight="1" x14ac:dyDescent="0.15">
      <c r="A60" s="273"/>
      <c r="B60" s="270" t="s">
        <v>71</v>
      </c>
      <c r="C60" s="85" t="s">
        <v>3</v>
      </c>
      <c r="D60" s="257">
        <v>2477462</v>
      </c>
      <c r="E60" s="257">
        <v>687099</v>
      </c>
      <c r="F60" s="81">
        <v>-72.266012556398437</v>
      </c>
      <c r="G60" s="266"/>
    </row>
    <row r="61" spans="1:7" ht="19" customHeight="1" x14ac:dyDescent="0.15">
      <c r="A61" s="266"/>
      <c r="B61" s="270"/>
      <c r="C61" s="85" t="s">
        <v>4</v>
      </c>
      <c r="D61" s="257">
        <v>638819</v>
      </c>
      <c r="E61" s="257">
        <v>209184</v>
      </c>
      <c r="F61" s="81">
        <v>-67.254574456927557</v>
      </c>
      <c r="G61" s="266"/>
    </row>
    <row r="62" spans="1:7" ht="19" customHeight="1" x14ac:dyDescent="0.15">
      <c r="A62" s="266"/>
      <c r="B62" s="270"/>
      <c r="C62" s="85" t="s">
        <v>5</v>
      </c>
      <c r="D62" s="257">
        <v>374504</v>
      </c>
      <c r="E62" s="257">
        <v>82824</v>
      </c>
      <c r="F62" s="81">
        <v>-77.884348364770474</v>
      </c>
      <c r="G62" s="266"/>
    </row>
    <row r="63" spans="1:7" ht="19" customHeight="1" x14ac:dyDescent="0.15">
      <c r="A63" s="266"/>
      <c r="B63" s="270"/>
      <c r="C63" s="85" t="s">
        <v>6</v>
      </c>
      <c r="D63" s="257">
        <v>1023724</v>
      </c>
      <c r="E63" s="257">
        <v>221322</v>
      </c>
      <c r="F63" s="81">
        <v>-78.380696359565661</v>
      </c>
      <c r="G63" s="266"/>
    </row>
    <row r="64" spans="1:7" ht="19" customHeight="1" x14ac:dyDescent="0.15">
      <c r="A64" s="266"/>
      <c r="B64" s="270"/>
      <c r="C64" s="85" t="s">
        <v>370</v>
      </c>
      <c r="D64" s="257">
        <v>361880</v>
      </c>
      <c r="E64" s="257">
        <v>99286</v>
      </c>
      <c r="F64" s="81">
        <v>-72.563833314911022</v>
      </c>
      <c r="G64" s="266"/>
    </row>
    <row r="65" spans="1:7" ht="19" customHeight="1" x14ac:dyDescent="0.15">
      <c r="A65" s="266"/>
      <c r="B65" s="270"/>
      <c r="C65" s="85" t="s">
        <v>7</v>
      </c>
      <c r="D65" s="257">
        <v>102953</v>
      </c>
      <c r="E65" s="257">
        <v>102237</v>
      </c>
      <c r="F65" s="81">
        <v>-0.69546297825221226</v>
      </c>
      <c r="G65" s="266"/>
    </row>
    <row r="66" spans="1:7" ht="19" customHeight="1" x14ac:dyDescent="0.15">
      <c r="A66" s="266"/>
      <c r="B66" s="270"/>
      <c r="C66" s="85" t="s">
        <v>8</v>
      </c>
      <c r="D66" s="257">
        <v>466033</v>
      </c>
      <c r="E66" s="257">
        <v>122859</v>
      </c>
      <c r="F66" s="81">
        <v>-73.637274613600326</v>
      </c>
      <c r="G66" s="266"/>
    </row>
    <row r="67" spans="1:7" ht="19" customHeight="1" x14ac:dyDescent="0.15">
      <c r="A67" s="266"/>
      <c r="B67" s="270"/>
      <c r="C67" s="85" t="s">
        <v>9</v>
      </c>
      <c r="D67" s="257">
        <v>21198</v>
      </c>
      <c r="E67" s="257">
        <v>16514</v>
      </c>
      <c r="F67" s="81">
        <v>-22.096424190961411</v>
      </c>
      <c r="G67" s="266"/>
    </row>
    <row r="68" spans="1:7" ht="19" customHeight="1" x14ac:dyDescent="0.15">
      <c r="A68" s="266"/>
      <c r="B68" s="271" t="s">
        <v>214</v>
      </c>
      <c r="C68" s="271"/>
      <c r="D68" s="272">
        <v>5466573</v>
      </c>
      <c r="E68" s="272">
        <v>1541325</v>
      </c>
      <c r="F68" s="155">
        <v>-71.804547382793572</v>
      </c>
      <c r="G68" s="273"/>
    </row>
    <row r="69" spans="1:7" ht="19" customHeight="1" x14ac:dyDescent="0.15">
      <c r="A69" s="266"/>
      <c r="B69" s="270" t="s">
        <v>72</v>
      </c>
      <c r="C69" s="85" t="s">
        <v>3</v>
      </c>
      <c r="D69" s="257">
        <v>1305492</v>
      </c>
      <c r="E69" s="257">
        <v>377635</v>
      </c>
      <c r="F69" s="81">
        <v>-71.073357783885299</v>
      </c>
      <c r="G69" s="273"/>
    </row>
    <row r="70" spans="1:7" ht="19" customHeight="1" x14ac:dyDescent="0.15">
      <c r="A70" s="273"/>
      <c r="B70" s="270"/>
      <c r="C70" s="85" t="s">
        <v>4</v>
      </c>
      <c r="D70" s="257">
        <v>492784</v>
      </c>
      <c r="E70" s="257">
        <v>154801</v>
      </c>
      <c r="F70" s="81">
        <v>-68.586439494788792</v>
      </c>
      <c r="G70" s="266"/>
    </row>
    <row r="71" spans="1:7" ht="19" customHeight="1" x14ac:dyDescent="0.15">
      <c r="A71" s="266"/>
      <c r="B71" s="270"/>
      <c r="C71" s="85" t="s">
        <v>5</v>
      </c>
      <c r="D71" s="257">
        <v>302919</v>
      </c>
      <c r="E71" s="257">
        <v>68173</v>
      </c>
      <c r="F71" s="81">
        <v>-77.49464378266137</v>
      </c>
      <c r="G71" s="266"/>
    </row>
    <row r="72" spans="1:7" ht="19" customHeight="1" x14ac:dyDescent="0.15">
      <c r="A72" s="266"/>
      <c r="B72" s="270"/>
      <c r="C72" s="85" t="s">
        <v>6</v>
      </c>
      <c r="D72" s="257">
        <v>534759</v>
      </c>
      <c r="E72" s="257">
        <v>278776</v>
      </c>
      <c r="F72" s="81">
        <v>-47.868853072131557</v>
      </c>
      <c r="G72" s="266"/>
    </row>
    <row r="73" spans="1:7" ht="19" customHeight="1" x14ac:dyDescent="0.15">
      <c r="A73" s="266"/>
      <c r="B73" s="270"/>
      <c r="C73" s="85" t="s">
        <v>370</v>
      </c>
      <c r="D73" s="257">
        <v>279979</v>
      </c>
      <c r="E73" s="257">
        <v>56330</v>
      </c>
      <c r="F73" s="81">
        <v>-79.880633904685709</v>
      </c>
      <c r="G73" s="266"/>
    </row>
    <row r="74" spans="1:7" ht="19" customHeight="1" x14ac:dyDescent="0.15">
      <c r="A74" s="266"/>
      <c r="B74" s="270"/>
      <c r="C74" s="85" t="s">
        <v>7</v>
      </c>
      <c r="D74" s="257">
        <v>0</v>
      </c>
      <c r="E74" s="257">
        <v>0</v>
      </c>
      <c r="F74" s="81">
        <v>0</v>
      </c>
      <c r="G74" s="266"/>
    </row>
    <row r="75" spans="1:7" ht="19" customHeight="1" x14ac:dyDescent="0.15">
      <c r="A75" s="266"/>
      <c r="B75" s="270"/>
      <c r="C75" s="85" t="s">
        <v>8</v>
      </c>
      <c r="D75" s="257">
        <v>350329</v>
      </c>
      <c r="E75" s="257">
        <v>67780</v>
      </c>
      <c r="F75" s="81">
        <v>-80.652472390238898</v>
      </c>
      <c r="G75" s="266"/>
    </row>
    <row r="76" spans="1:7" ht="19" customHeight="1" x14ac:dyDescent="0.15">
      <c r="A76" s="266"/>
      <c r="B76" s="270"/>
      <c r="C76" s="85" t="s">
        <v>9</v>
      </c>
      <c r="D76" s="257">
        <v>183305</v>
      </c>
      <c r="E76" s="257">
        <v>4613</v>
      </c>
      <c r="F76" s="81">
        <v>-97.483429257248844</v>
      </c>
      <c r="G76" s="266"/>
    </row>
    <row r="77" spans="1:7" ht="19" customHeight="1" x14ac:dyDescent="0.15">
      <c r="A77" s="266"/>
      <c r="B77" s="271" t="s">
        <v>215</v>
      </c>
      <c r="C77" s="271"/>
      <c r="D77" s="272">
        <v>3449567</v>
      </c>
      <c r="E77" s="272">
        <v>1008108</v>
      </c>
      <c r="F77" s="155">
        <v>-70.775810413306957</v>
      </c>
      <c r="G77" s="266"/>
    </row>
    <row r="78" spans="1:7" ht="19" customHeight="1" x14ac:dyDescent="0.15">
      <c r="A78" s="266"/>
      <c r="B78" s="270" t="s">
        <v>73</v>
      </c>
      <c r="C78" s="85" t="s">
        <v>3</v>
      </c>
      <c r="D78" s="257">
        <v>8137734</v>
      </c>
      <c r="E78" s="257">
        <v>2330701</v>
      </c>
      <c r="F78" s="81">
        <v>-71.359336640887989</v>
      </c>
      <c r="G78" s="273"/>
    </row>
    <row r="79" spans="1:7" ht="19" customHeight="1" x14ac:dyDescent="0.15">
      <c r="A79" s="266"/>
      <c r="B79" s="270"/>
      <c r="C79" s="85" t="s">
        <v>4</v>
      </c>
      <c r="D79" s="257">
        <v>2158592</v>
      </c>
      <c r="E79" s="257">
        <v>546111</v>
      </c>
      <c r="F79" s="81">
        <v>-74.700591867291266</v>
      </c>
      <c r="G79" s="266"/>
    </row>
    <row r="80" spans="1:7" ht="19" customHeight="1" x14ac:dyDescent="0.15">
      <c r="A80" s="266"/>
      <c r="B80" s="270"/>
      <c r="C80" s="85" t="s">
        <v>5</v>
      </c>
      <c r="D80" s="257">
        <v>1267545</v>
      </c>
      <c r="E80" s="257">
        <v>202310</v>
      </c>
      <c r="F80" s="81">
        <v>-84.039225431838716</v>
      </c>
      <c r="G80" s="266"/>
    </row>
    <row r="81" spans="1:7" ht="19" customHeight="1" x14ac:dyDescent="0.15">
      <c r="A81" s="266"/>
      <c r="B81" s="270"/>
      <c r="C81" s="85" t="s">
        <v>6</v>
      </c>
      <c r="D81" s="257">
        <v>2057615</v>
      </c>
      <c r="E81" s="257">
        <v>433734</v>
      </c>
      <c r="F81" s="81">
        <v>-78.920546360713743</v>
      </c>
      <c r="G81" s="266"/>
    </row>
    <row r="82" spans="1:7" ht="19" customHeight="1" x14ac:dyDescent="0.15">
      <c r="A82" s="266"/>
      <c r="B82" s="270"/>
      <c r="C82" s="85" t="s">
        <v>370</v>
      </c>
      <c r="D82" s="257">
        <v>1935744</v>
      </c>
      <c r="E82" s="257">
        <v>398545</v>
      </c>
      <c r="F82" s="81">
        <v>-79.411275457911785</v>
      </c>
      <c r="G82" s="266"/>
    </row>
    <row r="83" spans="1:7" ht="19" customHeight="1" x14ac:dyDescent="0.15">
      <c r="A83" s="266"/>
      <c r="B83" s="270"/>
      <c r="C83" s="85" t="s">
        <v>7</v>
      </c>
      <c r="D83" s="257">
        <v>4626985</v>
      </c>
      <c r="E83" s="257">
        <v>1646989</v>
      </c>
      <c r="F83" s="81">
        <v>-64.404704143194763</v>
      </c>
      <c r="G83" s="266"/>
    </row>
    <row r="84" spans="1:7" ht="19" customHeight="1" x14ac:dyDescent="0.15">
      <c r="A84" s="266"/>
      <c r="B84" s="270"/>
      <c r="C84" s="85" t="s">
        <v>8</v>
      </c>
      <c r="D84" s="257">
        <v>4002181</v>
      </c>
      <c r="E84" s="257">
        <v>920703</v>
      </c>
      <c r="F84" s="81">
        <v>-76.994968493428956</v>
      </c>
      <c r="G84" s="266"/>
    </row>
    <row r="85" spans="1:7" ht="19" customHeight="1" x14ac:dyDescent="0.15">
      <c r="A85" s="266"/>
      <c r="B85" s="270"/>
      <c r="C85" s="85" t="s">
        <v>9</v>
      </c>
      <c r="D85" s="257">
        <v>131534</v>
      </c>
      <c r="E85" s="257">
        <v>26502</v>
      </c>
      <c r="F85" s="81">
        <v>-79.851597305639615</v>
      </c>
      <c r="G85" s="266"/>
    </row>
    <row r="86" spans="1:7" ht="19" customHeight="1" x14ac:dyDescent="0.15">
      <c r="A86" s="266"/>
      <c r="B86" s="271" t="s">
        <v>216</v>
      </c>
      <c r="C86" s="271"/>
      <c r="D86" s="272">
        <v>24317930</v>
      </c>
      <c r="E86" s="272">
        <v>6505595</v>
      </c>
      <c r="F86" s="155">
        <v>-73.24774353738168</v>
      </c>
      <c r="G86" s="273"/>
    </row>
    <row r="87" spans="1:7" ht="19" customHeight="1" x14ac:dyDescent="0.15">
      <c r="A87" s="273"/>
      <c r="B87" s="274" t="s">
        <v>51</v>
      </c>
      <c r="C87" s="274"/>
      <c r="D87" s="275">
        <v>60682123</v>
      </c>
      <c r="E87" s="275">
        <v>17183170</v>
      </c>
      <c r="F87" s="160">
        <v>-71.683307784073406</v>
      </c>
      <c r="G87" s="266"/>
    </row>
    <row r="88" spans="1:7" ht="10" customHeight="1" x14ac:dyDescent="0.15">
      <c r="A88" s="266"/>
      <c r="B88" s="266"/>
      <c r="C88" s="266"/>
      <c r="D88" s="266"/>
      <c r="E88" s="266"/>
      <c r="F88" s="276"/>
      <c r="G88" s="266"/>
    </row>
    <row r="89" spans="1:7" ht="12" x14ac:dyDescent="0.15">
      <c r="A89" s="93"/>
      <c r="B89" s="93"/>
      <c r="C89" s="93"/>
      <c r="D89" s="93"/>
      <c r="E89" s="93"/>
      <c r="F89" s="93"/>
      <c r="G89" s="93"/>
    </row>
    <row r="90" spans="1:7" ht="12" x14ac:dyDescent="0.15">
      <c r="A90" s="93"/>
      <c r="B90" s="93"/>
      <c r="C90" s="93"/>
      <c r="D90" s="93"/>
      <c r="E90" s="93"/>
      <c r="F90" s="93"/>
      <c r="G90" s="93"/>
    </row>
    <row r="91" spans="1:7" ht="18" customHeight="1" x14ac:dyDescent="0.25">
      <c r="A91" s="260"/>
      <c r="B91" s="261" t="s">
        <v>273</v>
      </c>
      <c r="C91" s="260" t="s" vm="4">
        <v>277</v>
      </c>
      <c r="D91" s="260"/>
      <c r="E91" s="260"/>
      <c r="F91" s="271" t="s">
        <v>424</v>
      </c>
      <c r="G91" s="260"/>
    </row>
    <row r="92" spans="1:7" ht="10" customHeight="1" x14ac:dyDescent="0.15">
      <c r="A92" s="262"/>
      <c r="B92" s="263"/>
      <c r="C92" s="263"/>
      <c r="D92" s="264"/>
      <c r="E92" s="264"/>
      <c r="F92" s="265"/>
      <c r="G92" s="266"/>
    </row>
    <row r="93" spans="1:7" ht="52" customHeight="1" x14ac:dyDescent="0.15">
      <c r="A93" s="262"/>
      <c r="B93" s="262"/>
      <c r="C93" s="262"/>
      <c r="D93" s="267"/>
      <c r="E93" s="267"/>
      <c r="F93" s="268"/>
      <c r="G93" s="269"/>
    </row>
    <row r="94" spans="1:7" ht="29.5" customHeight="1" x14ac:dyDescent="0.15">
      <c r="A94" s="266"/>
      <c r="B94" s="146" t="s">
        <v>64</v>
      </c>
      <c r="C94" s="146" t="s">
        <v>201</v>
      </c>
      <c r="D94" s="147">
        <v>2019</v>
      </c>
      <c r="E94" s="147">
        <v>2020</v>
      </c>
      <c r="F94" s="149" t="s">
        <v>382</v>
      </c>
      <c r="G94" s="266"/>
    </row>
    <row r="95" spans="1:7" ht="19" customHeight="1" x14ac:dyDescent="0.15">
      <c r="A95" s="266"/>
      <c r="B95" s="270" t="s">
        <v>75</v>
      </c>
      <c r="C95" s="85" t="s">
        <v>3</v>
      </c>
      <c r="D95" s="257">
        <v>13219987</v>
      </c>
      <c r="E95" s="257">
        <v>3639322</v>
      </c>
      <c r="F95" s="81">
        <v>-72.471062187882637</v>
      </c>
      <c r="G95" s="266"/>
    </row>
    <row r="96" spans="1:7" ht="19" customHeight="1" x14ac:dyDescent="0.15">
      <c r="A96" s="266"/>
      <c r="B96" s="270"/>
      <c r="C96" s="85" t="s">
        <v>4</v>
      </c>
      <c r="D96" s="257">
        <v>3006000</v>
      </c>
      <c r="E96" s="257">
        <v>879689</v>
      </c>
      <c r="F96" s="81">
        <v>-70.735562208915496</v>
      </c>
      <c r="G96" s="266"/>
    </row>
    <row r="97" spans="1:7" ht="19" customHeight="1" x14ac:dyDescent="0.15">
      <c r="A97" s="266"/>
      <c r="B97" s="270"/>
      <c r="C97" s="85" t="s">
        <v>5</v>
      </c>
      <c r="D97" s="257">
        <v>1906148</v>
      </c>
      <c r="E97" s="257">
        <v>295077</v>
      </c>
      <c r="F97" s="81">
        <v>-84.519722497938261</v>
      </c>
      <c r="G97" s="266"/>
    </row>
    <row r="98" spans="1:7" ht="19" customHeight="1" x14ac:dyDescent="0.15">
      <c r="A98" s="266"/>
      <c r="B98" s="270"/>
      <c r="C98" s="85" t="s">
        <v>6</v>
      </c>
      <c r="D98" s="257">
        <v>2987951</v>
      </c>
      <c r="E98" s="257">
        <v>671071</v>
      </c>
      <c r="F98" s="81">
        <v>-77.540762883996422</v>
      </c>
      <c r="G98" s="266"/>
    </row>
    <row r="99" spans="1:7" ht="19" customHeight="1" x14ac:dyDescent="0.15">
      <c r="A99" s="266"/>
      <c r="B99" s="270"/>
      <c r="C99" s="85" t="s">
        <v>370</v>
      </c>
      <c r="D99" s="257">
        <v>2019240</v>
      </c>
      <c r="E99" s="257">
        <v>391033</v>
      </c>
      <c r="F99" s="81">
        <v>-80.634644717814624</v>
      </c>
      <c r="G99" s="266"/>
    </row>
    <row r="100" spans="1:7" ht="19" customHeight="1" x14ac:dyDescent="0.15">
      <c r="A100" s="266"/>
      <c r="B100" s="270"/>
      <c r="C100" s="85" t="s">
        <v>7</v>
      </c>
      <c r="D100" s="257">
        <v>2594794</v>
      </c>
      <c r="E100" s="257">
        <v>964784</v>
      </c>
      <c r="F100" s="81">
        <v>-62.818474221845747</v>
      </c>
      <c r="G100" s="266"/>
    </row>
    <row r="101" spans="1:7" ht="19" customHeight="1" x14ac:dyDescent="0.15">
      <c r="A101" s="266"/>
      <c r="B101" s="270"/>
      <c r="C101" s="85" t="s">
        <v>8</v>
      </c>
      <c r="D101" s="257">
        <v>2429538</v>
      </c>
      <c r="E101" s="257">
        <v>839768</v>
      </c>
      <c r="F101" s="81">
        <v>-65.435074487412834</v>
      </c>
      <c r="G101" s="266"/>
    </row>
    <row r="102" spans="1:7" ht="19" customHeight="1" x14ac:dyDescent="0.15">
      <c r="A102" s="266"/>
      <c r="B102" s="270"/>
      <c r="C102" s="85" t="s">
        <v>9</v>
      </c>
      <c r="D102" s="257">
        <v>40330</v>
      </c>
      <c r="E102" s="257">
        <v>7908</v>
      </c>
      <c r="F102" s="81">
        <v>-80.391767914703692</v>
      </c>
      <c r="G102" s="266"/>
    </row>
    <row r="103" spans="1:7" ht="19" customHeight="1" x14ac:dyDescent="0.15">
      <c r="A103" s="266"/>
      <c r="B103" s="271" t="s">
        <v>217</v>
      </c>
      <c r="C103" s="271"/>
      <c r="D103" s="272">
        <v>28203988</v>
      </c>
      <c r="E103" s="272">
        <v>7688652</v>
      </c>
      <c r="F103" s="155">
        <v>-72.739131785192939</v>
      </c>
      <c r="G103" s="273"/>
    </row>
    <row r="104" spans="1:7" ht="19" customHeight="1" x14ac:dyDescent="0.15">
      <c r="A104" s="273"/>
      <c r="B104" s="270" t="s">
        <v>76</v>
      </c>
      <c r="C104" s="85" t="s">
        <v>3</v>
      </c>
      <c r="D104" s="257">
        <v>2943364</v>
      </c>
      <c r="E104" s="257">
        <v>831444</v>
      </c>
      <c r="F104" s="81">
        <v>-71.75191379659465</v>
      </c>
      <c r="G104" s="266"/>
    </row>
    <row r="105" spans="1:7" ht="19" customHeight="1" x14ac:dyDescent="0.15">
      <c r="A105" s="266"/>
      <c r="B105" s="270"/>
      <c r="C105" s="85" t="s">
        <v>4</v>
      </c>
      <c r="D105" s="257">
        <v>697446</v>
      </c>
      <c r="E105" s="257">
        <v>204720</v>
      </c>
      <c r="F105" s="81">
        <v>-70.64718988996998</v>
      </c>
      <c r="G105" s="266"/>
    </row>
    <row r="106" spans="1:7" ht="19" customHeight="1" x14ac:dyDescent="0.15">
      <c r="A106" s="266"/>
      <c r="B106" s="270"/>
      <c r="C106" s="85" t="s">
        <v>5</v>
      </c>
      <c r="D106" s="257">
        <v>410774</v>
      </c>
      <c r="E106" s="257">
        <v>99268</v>
      </c>
      <c r="F106" s="81">
        <v>-75.833913538831581</v>
      </c>
      <c r="G106" s="266"/>
    </row>
    <row r="107" spans="1:7" ht="19" customHeight="1" x14ac:dyDescent="0.15">
      <c r="A107" s="266"/>
      <c r="B107" s="270"/>
      <c r="C107" s="85" t="s">
        <v>6</v>
      </c>
      <c r="D107" s="257">
        <v>874679</v>
      </c>
      <c r="E107" s="257">
        <v>220478</v>
      </c>
      <c r="F107" s="81">
        <v>-74.793267015670892</v>
      </c>
      <c r="G107" s="266"/>
    </row>
    <row r="108" spans="1:7" ht="19" customHeight="1" x14ac:dyDescent="0.15">
      <c r="A108" s="266"/>
      <c r="B108" s="270"/>
      <c r="C108" s="85" t="s">
        <v>370</v>
      </c>
      <c r="D108" s="257">
        <v>1143967</v>
      </c>
      <c r="E108" s="257">
        <v>317421</v>
      </c>
      <c r="F108" s="81">
        <v>-72.252608685390399</v>
      </c>
      <c r="G108" s="266"/>
    </row>
    <row r="109" spans="1:7" ht="19" customHeight="1" x14ac:dyDescent="0.15">
      <c r="A109" s="266"/>
      <c r="B109" s="270"/>
      <c r="C109" s="85" t="s">
        <v>7</v>
      </c>
      <c r="D109" s="257">
        <v>100853</v>
      </c>
      <c r="E109" s="257">
        <v>22645</v>
      </c>
      <c r="F109" s="81">
        <v>-77.546528115177537</v>
      </c>
      <c r="G109" s="266"/>
    </row>
    <row r="110" spans="1:7" ht="19" customHeight="1" x14ac:dyDescent="0.15">
      <c r="A110" s="266"/>
      <c r="B110" s="270"/>
      <c r="C110" s="85" t="s">
        <v>8</v>
      </c>
      <c r="D110" s="257">
        <v>279644</v>
      </c>
      <c r="E110" s="257">
        <v>75946</v>
      </c>
      <c r="F110" s="81">
        <v>-72.841898985853433</v>
      </c>
      <c r="G110" s="266"/>
    </row>
    <row r="111" spans="1:7" ht="19" customHeight="1" x14ac:dyDescent="0.15">
      <c r="A111" s="266"/>
      <c r="B111" s="270"/>
      <c r="C111" s="85" t="s">
        <v>9</v>
      </c>
      <c r="D111" s="257">
        <v>80526</v>
      </c>
      <c r="E111" s="257">
        <v>10210</v>
      </c>
      <c r="F111" s="81">
        <v>-87.320865310582917</v>
      </c>
      <c r="G111" s="266"/>
    </row>
    <row r="112" spans="1:7" ht="19" customHeight="1" x14ac:dyDescent="0.15">
      <c r="A112" s="266"/>
      <c r="B112" s="271" t="s">
        <v>218</v>
      </c>
      <c r="C112" s="271"/>
      <c r="D112" s="272">
        <v>6531253</v>
      </c>
      <c r="E112" s="272">
        <v>1782132</v>
      </c>
      <c r="F112" s="155">
        <v>-72.713780954435549</v>
      </c>
      <c r="G112" s="273"/>
    </row>
    <row r="113" spans="1:7" ht="19" customHeight="1" x14ac:dyDescent="0.15">
      <c r="A113" s="266"/>
      <c r="B113" s="270" t="s">
        <v>77</v>
      </c>
      <c r="C113" s="85" t="s">
        <v>3</v>
      </c>
      <c r="D113" s="257">
        <v>7190664</v>
      </c>
      <c r="E113" s="257">
        <v>2156717</v>
      </c>
      <c r="F113" s="81">
        <v>-70.006705917562002</v>
      </c>
      <c r="G113" s="273"/>
    </row>
    <row r="114" spans="1:7" ht="19" customHeight="1" x14ac:dyDescent="0.15">
      <c r="A114" s="273"/>
      <c r="B114" s="270"/>
      <c r="C114" s="85" t="s">
        <v>4</v>
      </c>
      <c r="D114" s="257">
        <v>1796005</v>
      </c>
      <c r="E114" s="257">
        <v>525166</v>
      </c>
      <c r="F114" s="81">
        <v>-70.759212808427591</v>
      </c>
      <c r="G114" s="266"/>
    </row>
    <row r="115" spans="1:7" ht="19" customHeight="1" x14ac:dyDescent="0.15">
      <c r="A115" s="266"/>
      <c r="B115" s="270"/>
      <c r="C115" s="85" t="s">
        <v>5</v>
      </c>
      <c r="D115" s="257">
        <v>1371221</v>
      </c>
      <c r="E115" s="257">
        <v>205823</v>
      </c>
      <c r="F115" s="81">
        <v>-84.989801060514679</v>
      </c>
      <c r="G115" s="266"/>
    </row>
    <row r="116" spans="1:7" ht="19" customHeight="1" x14ac:dyDescent="0.15">
      <c r="A116" s="266"/>
      <c r="B116" s="270"/>
      <c r="C116" s="85" t="s">
        <v>6</v>
      </c>
      <c r="D116" s="257">
        <v>3272748</v>
      </c>
      <c r="E116" s="257">
        <v>697891</v>
      </c>
      <c r="F116" s="81">
        <v>-78.675687831754843</v>
      </c>
      <c r="G116" s="266"/>
    </row>
    <row r="117" spans="1:7" ht="19" customHeight="1" x14ac:dyDescent="0.15">
      <c r="A117" s="266"/>
      <c r="B117" s="270"/>
      <c r="C117" s="85" t="s">
        <v>370</v>
      </c>
      <c r="D117" s="257">
        <v>2097294</v>
      </c>
      <c r="E117" s="257">
        <v>443431</v>
      </c>
      <c r="F117" s="81">
        <v>-78.856993821562455</v>
      </c>
      <c r="G117" s="266"/>
    </row>
    <row r="118" spans="1:7" ht="19" customHeight="1" x14ac:dyDescent="0.15">
      <c r="A118" s="266"/>
      <c r="B118" s="270"/>
      <c r="C118" s="85" t="s">
        <v>7</v>
      </c>
      <c r="D118" s="257">
        <v>958789</v>
      </c>
      <c r="E118" s="257">
        <v>272478</v>
      </c>
      <c r="F118" s="81">
        <v>-71.581025647978862</v>
      </c>
      <c r="G118" s="266"/>
    </row>
    <row r="119" spans="1:7" ht="19" customHeight="1" x14ac:dyDescent="0.15">
      <c r="A119" s="266"/>
      <c r="B119" s="270"/>
      <c r="C119" s="85" t="s">
        <v>8</v>
      </c>
      <c r="D119" s="257">
        <v>2003946</v>
      </c>
      <c r="E119" s="257">
        <v>448457</v>
      </c>
      <c r="F119" s="81">
        <v>-77.621303168847859</v>
      </c>
      <c r="G119" s="266"/>
    </row>
    <row r="120" spans="1:7" ht="19" customHeight="1" x14ac:dyDescent="0.15">
      <c r="A120" s="266"/>
      <c r="B120" s="270"/>
      <c r="C120" s="85" t="s">
        <v>9</v>
      </c>
      <c r="D120" s="257">
        <v>571348</v>
      </c>
      <c r="E120" s="257">
        <v>371291</v>
      </c>
      <c r="F120" s="81">
        <v>-35.014912102606466</v>
      </c>
      <c r="G120" s="266"/>
    </row>
    <row r="121" spans="1:7" ht="19" customHeight="1" x14ac:dyDescent="0.15">
      <c r="A121" s="266"/>
      <c r="B121" s="271" t="s">
        <v>219</v>
      </c>
      <c r="C121" s="271"/>
      <c r="D121" s="272">
        <v>19262015</v>
      </c>
      <c r="E121" s="272">
        <v>5121254</v>
      </c>
      <c r="F121" s="155">
        <v>-73.41267774944626</v>
      </c>
      <c r="G121" s="266"/>
    </row>
    <row r="122" spans="1:7" ht="19" customHeight="1" x14ac:dyDescent="0.15">
      <c r="A122" s="266"/>
      <c r="B122" s="270" t="s">
        <v>78</v>
      </c>
      <c r="C122" s="85" t="s">
        <v>3</v>
      </c>
      <c r="D122" s="257">
        <v>1628886</v>
      </c>
      <c r="E122" s="257">
        <v>521590</v>
      </c>
      <c r="F122" s="81">
        <v>-67.978729020938232</v>
      </c>
      <c r="G122" s="273"/>
    </row>
    <row r="123" spans="1:7" ht="19" customHeight="1" x14ac:dyDescent="0.15">
      <c r="A123" s="266"/>
      <c r="B123" s="270"/>
      <c r="C123" s="85" t="s">
        <v>4</v>
      </c>
      <c r="D123" s="257">
        <v>295778</v>
      </c>
      <c r="E123" s="257">
        <v>83173</v>
      </c>
      <c r="F123" s="81">
        <v>-71.879923456105587</v>
      </c>
      <c r="G123" s="266"/>
    </row>
    <row r="124" spans="1:7" ht="19" customHeight="1" x14ac:dyDescent="0.15">
      <c r="A124" s="266"/>
      <c r="B124" s="270"/>
      <c r="C124" s="85" t="s">
        <v>5</v>
      </c>
      <c r="D124" s="257">
        <v>194061</v>
      </c>
      <c r="E124" s="257">
        <v>46657</v>
      </c>
      <c r="F124" s="81">
        <v>-75.95755973637155</v>
      </c>
      <c r="G124" s="266"/>
    </row>
    <row r="125" spans="1:7" ht="19" customHeight="1" x14ac:dyDescent="0.15">
      <c r="A125" s="266"/>
      <c r="B125" s="270"/>
      <c r="C125" s="85" t="s">
        <v>6</v>
      </c>
      <c r="D125" s="257">
        <v>583215</v>
      </c>
      <c r="E125" s="257">
        <v>170393</v>
      </c>
      <c r="F125" s="81">
        <v>-70.783844722786625</v>
      </c>
      <c r="G125" s="266"/>
    </row>
    <row r="126" spans="1:7" ht="19" customHeight="1" x14ac:dyDescent="0.15">
      <c r="A126" s="266"/>
      <c r="B126" s="270"/>
      <c r="C126" s="85" t="s">
        <v>370</v>
      </c>
      <c r="D126" s="257">
        <v>484923</v>
      </c>
      <c r="E126" s="257">
        <v>127987</v>
      </c>
      <c r="F126" s="81">
        <v>-73.606737564520557</v>
      </c>
      <c r="G126" s="266"/>
    </row>
    <row r="127" spans="1:7" ht="19" customHeight="1" x14ac:dyDescent="0.15">
      <c r="A127" s="266"/>
      <c r="B127" s="270"/>
      <c r="C127" s="85" t="s">
        <v>7</v>
      </c>
      <c r="D127" s="257">
        <v>152503</v>
      </c>
      <c r="E127" s="257">
        <v>83273</v>
      </c>
      <c r="F127" s="81">
        <v>-45.39582827878796</v>
      </c>
      <c r="G127" s="266"/>
    </row>
    <row r="128" spans="1:7" ht="19" customHeight="1" x14ac:dyDescent="0.15">
      <c r="A128" s="266"/>
      <c r="B128" s="270"/>
      <c r="C128" s="85" t="s">
        <v>8</v>
      </c>
      <c r="D128" s="257">
        <v>357638</v>
      </c>
      <c r="E128" s="257">
        <v>42525</v>
      </c>
      <c r="F128" s="81">
        <v>-88.109485009982151</v>
      </c>
      <c r="G128" s="266"/>
    </row>
    <row r="129" spans="1:7" ht="19" customHeight="1" x14ac:dyDescent="0.15">
      <c r="A129" s="266"/>
      <c r="B129" s="270"/>
      <c r="C129" s="85" t="s">
        <v>9</v>
      </c>
      <c r="D129" s="257">
        <v>18474</v>
      </c>
      <c r="E129" s="257">
        <v>2441</v>
      </c>
      <c r="F129" s="81">
        <v>-86.78683555266862</v>
      </c>
      <c r="G129" s="266"/>
    </row>
    <row r="130" spans="1:7" ht="19" customHeight="1" x14ac:dyDescent="0.15">
      <c r="A130" s="266"/>
      <c r="B130" s="271" t="s">
        <v>220</v>
      </c>
      <c r="C130" s="271"/>
      <c r="D130" s="272">
        <v>3715478</v>
      </c>
      <c r="E130" s="272">
        <v>1078039</v>
      </c>
      <c r="F130" s="155">
        <v>-70.985186831950017</v>
      </c>
      <c r="G130" s="273"/>
    </row>
    <row r="131" spans="1:7" ht="19" customHeight="1" x14ac:dyDescent="0.15">
      <c r="A131" s="273"/>
      <c r="B131" s="274" t="s">
        <v>51</v>
      </c>
      <c r="C131" s="274"/>
      <c r="D131" s="275">
        <v>57712734</v>
      </c>
      <c r="E131" s="275">
        <v>15670077</v>
      </c>
      <c r="F131" s="160">
        <v>-72.848146476651067</v>
      </c>
      <c r="G131" s="266"/>
    </row>
    <row r="132" spans="1:7" ht="10" customHeight="1" x14ac:dyDescent="0.15">
      <c r="A132" s="266"/>
      <c r="B132" s="266"/>
      <c r="C132" s="266"/>
      <c r="D132" s="266"/>
      <c r="E132" s="266"/>
      <c r="F132" s="276"/>
      <c r="G132" s="266"/>
    </row>
    <row r="133" spans="1:7" ht="17.25" customHeight="1" x14ac:dyDescent="0.15">
      <c r="A133" s="93"/>
      <c r="B133" s="93"/>
      <c r="C133" s="93"/>
      <c r="D133" s="93"/>
      <c r="E133" s="93"/>
      <c r="F133" s="93"/>
      <c r="G133" s="93"/>
    </row>
    <row r="134" spans="1:7" ht="17.25" customHeight="1" x14ac:dyDescent="0.15">
      <c r="A134" s="93"/>
      <c r="B134" s="93"/>
      <c r="C134" s="93"/>
      <c r="D134" s="93"/>
      <c r="E134" s="93"/>
      <c r="F134" s="93"/>
      <c r="G134" s="93"/>
    </row>
    <row r="135" spans="1:7" ht="18" customHeight="1" x14ac:dyDescent="0.25">
      <c r="A135" s="260"/>
      <c r="B135" s="261" t="s">
        <v>273</v>
      </c>
      <c r="C135" s="260" t="s" vm="5">
        <v>278</v>
      </c>
      <c r="D135" s="260"/>
      <c r="E135" s="260"/>
      <c r="F135" s="271" t="s">
        <v>425</v>
      </c>
      <c r="G135" s="260"/>
    </row>
    <row r="136" spans="1:7" ht="10" customHeight="1" x14ac:dyDescent="0.15">
      <c r="A136" s="262"/>
      <c r="B136" s="263"/>
      <c r="C136" s="263"/>
      <c r="D136" s="264"/>
      <c r="E136" s="264"/>
      <c r="F136" s="265"/>
      <c r="G136" s="266"/>
    </row>
    <row r="137" spans="1:7" ht="52" customHeight="1" x14ac:dyDescent="0.15">
      <c r="A137" s="262"/>
      <c r="B137" s="262"/>
      <c r="C137" s="262"/>
      <c r="D137" s="267"/>
      <c r="E137" s="267"/>
      <c r="F137" s="268"/>
      <c r="G137" s="269"/>
    </row>
    <row r="138" spans="1:7" ht="29.5" customHeight="1" x14ac:dyDescent="0.15">
      <c r="A138" s="266"/>
      <c r="B138" s="146" t="s">
        <v>64</v>
      </c>
      <c r="C138" s="146" t="s">
        <v>201</v>
      </c>
      <c r="D138" s="147">
        <v>2019</v>
      </c>
      <c r="E138" s="147">
        <v>2020</v>
      </c>
      <c r="F138" s="149" t="s">
        <v>382</v>
      </c>
      <c r="G138" s="266"/>
    </row>
    <row r="139" spans="1:7" ht="16" customHeight="1" x14ac:dyDescent="0.15">
      <c r="A139" s="266"/>
      <c r="B139" s="270" t="s">
        <v>199</v>
      </c>
      <c r="C139" s="85" t="s">
        <v>3</v>
      </c>
      <c r="D139" s="257">
        <v>2386923</v>
      </c>
      <c r="E139" s="257">
        <v>765817</v>
      </c>
      <c r="F139" s="235">
        <v>-67.916141408834719</v>
      </c>
      <c r="G139" s="266"/>
    </row>
    <row r="140" spans="1:7" ht="16" customHeight="1" x14ac:dyDescent="0.15">
      <c r="A140" s="266"/>
      <c r="B140" s="270"/>
      <c r="C140" s="85" t="s">
        <v>4</v>
      </c>
      <c r="D140" s="257">
        <v>288060</v>
      </c>
      <c r="E140" s="257">
        <v>118038</v>
      </c>
      <c r="F140" s="235">
        <v>-59.023120183295141</v>
      </c>
      <c r="G140" s="266"/>
    </row>
    <row r="141" spans="1:7" ht="16" customHeight="1" x14ac:dyDescent="0.15">
      <c r="A141" s="266"/>
      <c r="B141" s="270"/>
      <c r="C141" s="85" t="s">
        <v>5</v>
      </c>
      <c r="D141" s="257">
        <v>241068</v>
      </c>
      <c r="E141" s="257">
        <v>64913</v>
      </c>
      <c r="F141" s="235">
        <v>-73.072742960492477</v>
      </c>
      <c r="G141" s="266"/>
    </row>
    <row r="142" spans="1:7" ht="16" customHeight="1" x14ac:dyDescent="0.15">
      <c r="A142" s="266"/>
      <c r="B142" s="270"/>
      <c r="C142" s="85" t="s">
        <v>6</v>
      </c>
      <c r="D142" s="257">
        <v>397285</v>
      </c>
      <c r="E142" s="257">
        <v>89663</v>
      </c>
      <c r="F142" s="235">
        <v>-77.431063342436786</v>
      </c>
      <c r="G142" s="266"/>
    </row>
    <row r="143" spans="1:7" ht="16" customHeight="1" x14ac:dyDescent="0.15">
      <c r="A143" s="266"/>
      <c r="B143" s="270"/>
      <c r="C143" s="85" t="s">
        <v>370</v>
      </c>
      <c r="D143" s="257">
        <v>295458</v>
      </c>
      <c r="E143" s="257">
        <v>61479</v>
      </c>
      <c r="F143" s="235">
        <v>-79.191966370854743</v>
      </c>
      <c r="G143" s="266"/>
    </row>
    <row r="144" spans="1:7" ht="16" customHeight="1" x14ac:dyDescent="0.15">
      <c r="A144" s="266"/>
      <c r="B144" s="270"/>
      <c r="C144" s="85" t="s">
        <v>7</v>
      </c>
      <c r="D144" s="257">
        <v>315672</v>
      </c>
      <c r="E144" s="257">
        <v>71673</v>
      </c>
      <c r="F144" s="235">
        <v>-77.29510377860565</v>
      </c>
      <c r="G144" s="266"/>
    </row>
    <row r="145" spans="1:7" ht="16" customHeight="1" x14ac:dyDescent="0.15">
      <c r="A145" s="266"/>
      <c r="B145" s="270"/>
      <c r="C145" s="85" t="s">
        <v>8</v>
      </c>
      <c r="D145" s="257">
        <v>98965</v>
      </c>
      <c r="E145" s="257">
        <v>19288</v>
      </c>
      <c r="F145" s="235">
        <v>-80.510281412620628</v>
      </c>
      <c r="G145" s="266"/>
    </row>
    <row r="146" spans="1:7" ht="16" customHeight="1" x14ac:dyDescent="0.15">
      <c r="A146" s="266"/>
      <c r="B146" s="270"/>
      <c r="C146" s="85" t="s">
        <v>9</v>
      </c>
      <c r="D146" s="257">
        <v>876</v>
      </c>
      <c r="E146" s="257">
        <v>14</v>
      </c>
      <c r="F146" s="235">
        <v>-98.401826484018258</v>
      </c>
      <c r="G146" s="266"/>
    </row>
    <row r="147" spans="1:7" ht="16" customHeight="1" x14ac:dyDescent="0.15">
      <c r="A147" s="266"/>
      <c r="B147" s="271" t="s">
        <v>279</v>
      </c>
      <c r="C147" s="271"/>
      <c r="D147" s="272">
        <v>4024307</v>
      </c>
      <c r="E147" s="272">
        <v>1190885</v>
      </c>
      <c r="F147" s="296">
        <v>-70.40770000897048</v>
      </c>
      <c r="G147" s="273"/>
    </row>
    <row r="148" spans="1:7" ht="16" customHeight="1" x14ac:dyDescent="0.15">
      <c r="A148" s="266"/>
      <c r="B148" s="270" t="s">
        <v>81</v>
      </c>
      <c r="C148" s="85" t="s">
        <v>3</v>
      </c>
      <c r="D148" s="257">
        <v>495172</v>
      </c>
      <c r="E148" s="257">
        <v>187899</v>
      </c>
      <c r="F148" s="235">
        <v>-62.053791409853545</v>
      </c>
      <c r="G148" s="266"/>
    </row>
    <row r="149" spans="1:7" ht="16" customHeight="1" x14ac:dyDescent="0.15">
      <c r="A149" s="266"/>
      <c r="B149" s="270"/>
      <c r="C149" s="85" t="s">
        <v>4</v>
      </c>
      <c r="D149" s="257">
        <v>54278</v>
      </c>
      <c r="E149" s="257">
        <v>8355</v>
      </c>
      <c r="F149" s="235">
        <v>-84.607023103283097</v>
      </c>
      <c r="G149" s="266"/>
    </row>
    <row r="150" spans="1:7" ht="16" customHeight="1" x14ac:dyDescent="0.15">
      <c r="A150" s="266"/>
      <c r="B150" s="270"/>
      <c r="C150" s="85" t="s">
        <v>5</v>
      </c>
      <c r="D150" s="257">
        <v>63756</v>
      </c>
      <c r="E150" s="257">
        <v>10890</v>
      </c>
      <c r="F150" s="235">
        <v>-82.919254658385086</v>
      </c>
      <c r="G150" s="266"/>
    </row>
    <row r="151" spans="1:7" ht="16" customHeight="1" x14ac:dyDescent="0.15">
      <c r="A151" s="266"/>
      <c r="B151" s="270"/>
      <c r="C151" s="85" t="s">
        <v>6</v>
      </c>
      <c r="D151" s="257">
        <v>127777</v>
      </c>
      <c r="E151" s="257">
        <v>22973</v>
      </c>
      <c r="F151" s="235">
        <v>-82.021020997519116</v>
      </c>
      <c r="G151" s="266"/>
    </row>
    <row r="152" spans="1:7" ht="16" customHeight="1" x14ac:dyDescent="0.15">
      <c r="A152" s="266"/>
      <c r="B152" s="270"/>
      <c r="C152" s="85" t="s">
        <v>370</v>
      </c>
      <c r="D152" s="257">
        <v>28181</v>
      </c>
      <c r="E152" s="257">
        <v>4481</v>
      </c>
      <c r="F152" s="235">
        <v>-84.099215783684045</v>
      </c>
      <c r="G152" s="266"/>
    </row>
    <row r="153" spans="1:7" ht="16" customHeight="1" x14ac:dyDescent="0.15">
      <c r="A153" s="266"/>
      <c r="B153" s="270"/>
      <c r="C153" s="85" t="s">
        <v>7</v>
      </c>
      <c r="D153" s="257">
        <v>67256</v>
      </c>
      <c r="E153" s="257">
        <v>60308</v>
      </c>
      <c r="F153" s="235">
        <v>-10.330676816938265</v>
      </c>
      <c r="G153" s="266"/>
    </row>
    <row r="154" spans="1:7" ht="16" customHeight="1" x14ac:dyDescent="0.15">
      <c r="A154" s="266"/>
      <c r="B154" s="270"/>
      <c r="C154" s="85" t="s">
        <v>8</v>
      </c>
      <c r="D154" s="257">
        <v>109076</v>
      </c>
      <c r="E154" s="257">
        <v>20807</v>
      </c>
      <c r="F154" s="235">
        <v>-80.924309655652934</v>
      </c>
      <c r="G154" s="266"/>
    </row>
    <row r="155" spans="1:7" ht="16" customHeight="1" x14ac:dyDescent="0.15">
      <c r="A155" s="266"/>
      <c r="B155" s="270"/>
      <c r="C155" s="85" t="s">
        <v>9</v>
      </c>
      <c r="D155" s="257">
        <v>4184</v>
      </c>
      <c r="E155" s="257">
        <v>0</v>
      </c>
      <c r="F155" s="235">
        <v>-100</v>
      </c>
      <c r="G155" s="266"/>
    </row>
    <row r="156" spans="1:7" ht="16" customHeight="1" x14ac:dyDescent="0.15">
      <c r="A156" s="266"/>
      <c r="B156" s="271" t="s">
        <v>221</v>
      </c>
      <c r="C156" s="271"/>
      <c r="D156" s="272">
        <v>949680</v>
      </c>
      <c r="E156" s="272">
        <v>315713</v>
      </c>
      <c r="F156" s="296">
        <v>-66.755854603655976</v>
      </c>
      <c r="G156" s="273"/>
    </row>
    <row r="157" spans="1:7" ht="16" customHeight="1" x14ac:dyDescent="0.15">
      <c r="A157" s="266"/>
      <c r="B157" s="270" t="s">
        <v>82</v>
      </c>
      <c r="C157" s="85" t="s">
        <v>3</v>
      </c>
      <c r="D157" s="257">
        <v>1346813</v>
      </c>
      <c r="E157" s="257">
        <v>456656</v>
      </c>
      <c r="F157" s="235">
        <v>-66.093585375252545</v>
      </c>
      <c r="G157" s="266"/>
    </row>
    <row r="158" spans="1:7" ht="16" customHeight="1" x14ac:dyDescent="0.15">
      <c r="A158" s="266"/>
      <c r="B158" s="270"/>
      <c r="C158" s="85" t="s">
        <v>4</v>
      </c>
      <c r="D158" s="257">
        <v>265857</v>
      </c>
      <c r="E158" s="257">
        <v>59291</v>
      </c>
      <c r="F158" s="235">
        <v>-77.698161041462143</v>
      </c>
      <c r="G158" s="266"/>
    </row>
    <row r="159" spans="1:7" ht="16" customHeight="1" x14ac:dyDescent="0.15">
      <c r="A159" s="266"/>
      <c r="B159" s="270"/>
      <c r="C159" s="85" t="s">
        <v>5</v>
      </c>
      <c r="D159" s="257">
        <v>201880</v>
      </c>
      <c r="E159" s="257">
        <v>30542</v>
      </c>
      <c r="F159" s="235">
        <v>-84.871210620170402</v>
      </c>
      <c r="G159" s="266"/>
    </row>
    <row r="160" spans="1:7" ht="16" customHeight="1" x14ac:dyDescent="0.15">
      <c r="A160" s="266"/>
      <c r="B160" s="270"/>
      <c r="C160" s="85" t="s">
        <v>6</v>
      </c>
      <c r="D160" s="257">
        <v>648641</v>
      </c>
      <c r="E160" s="257">
        <v>151869</v>
      </c>
      <c r="F160" s="235">
        <v>-76.586586416831508</v>
      </c>
      <c r="G160" s="266"/>
    </row>
    <row r="161" spans="1:7" ht="16" customHeight="1" x14ac:dyDescent="0.15">
      <c r="A161" s="266"/>
      <c r="B161" s="270"/>
      <c r="C161" s="85" t="s">
        <v>370</v>
      </c>
      <c r="D161" s="257">
        <v>121291</v>
      </c>
      <c r="E161" s="257">
        <v>16493</v>
      </c>
      <c r="F161" s="235">
        <v>-86.402123817925485</v>
      </c>
      <c r="G161" s="266"/>
    </row>
    <row r="162" spans="1:7" ht="16" customHeight="1" x14ac:dyDescent="0.15">
      <c r="A162" s="266"/>
      <c r="B162" s="270"/>
      <c r="C162" s="85" t="s">
        <v>7</v>
      </c>
      <c r="D162" s="257">
        <v>135952</v>
      </c>
      <c r="E162" s="257">
        <v>45683</v>
      </c>
      <c r="F162" s="235">
        <v>-66.397699187948689</v>
      </c>
      <c r="G162" s="266"/>
    </row>
    <row r="163" spans="1:7" ht="16" customHeight="1" x14ac:dyDescent="0.15">
      <c r="A163" s="266"/>
      <c r="B163" s="270"/>
      <c r="C163" s="85" t="s">
        <v>8</v>
      </c>
      <c r="D163" s="257">
        <v>59236</v>
      </c>
      <c r="E163" s="257">
        <v>17517</v>
      </c>
      <c r="F163" s="235">
        <v>-70.42845566885002</v>
      </c>
      <c r="G163" s="266"/>
    </row>
    <row r="164" spans="1:7" ht="16" customHeight="1" x14ac:dyDescent="0.15">
      <c r="A164" s="266"/>
      <c r="B164" s="270"/>
      <c r="C164" s="85" t="s">
        <v>9</v>
      </c>
      <c r="D164" s="257">
        <v>0</v>
      </c>
      <c r="E164" s="257">
        <v>0</v>
      </c>
      <c r="F164" s="235">
        <v>0</v>
      </c>
      <c r="G164" s="266"/>
    </row>
    <row r="165" spans="1:7" ht="16" customHeight="1" x14ac:dyDescent="0.15">
      <c r="A165" s="266"/>
      <c r="B165" s="271" t="s">
        <v>222</v>
      </c>
      <c r="C165" s="271"/>
      <c r="D165" s="272">
        <v>2779670</v>
      </c>
      <c r="E165" s="272">
        <v>778051</v>
      </c>
      <c r="F165" s="296">
        <v>-72.009231311630515</v>
      </c>
      <c r="G165" s="273"/>
    </row>
    <row r="166" spans="1:7" ht="16" customHeight="1" x14ac:dyDescent="0.15">
      <c r="A166" s="266"/>
      <c r="B166" s="270" t="s">
        <v>83</v>
      </c>
      <c r="C166" s="85" t="s">
        <v>3</v>
      </c>
      <c r="D166" s="257">
        <v>7600784</v>
      </c>
      <c r="E166" s="257">
        <v>1928349</v>
      </c>
      <c r="F166" s="235">
        <v>-74.629603998745395</v>
      </c>
      <c r="G166" s="266"/>
    </row>
    <row r="167" spans="1:7" ht="16" customHeight="1" x14ac:dyDescent="0.15">
      <c r="A167" s="266"/>
      <c r="B167" s="270"/>
      <c r="C167" s="85" t="s">
        <v>4</v>
      </c>
      <c r="D167" s="257">
        <v>1604334</v>
      </c>
      <c r="E167" s="257">
        <v>504907</v>
      </c>
      <c r="F167" s="235">
        <v>-68.528560761038534</v>
      </c>
      <c r="G167" s="266"/>
    </row>
    <row r="168" spans="1:7" ht="16" customHeight="1" x14ac:dyDescent="0.15">
      <c r="A168" s="266"/>
      <c r="B168" s="270"/>
      <c r="C168" s="85" t="s">
        <v>5</v>
      </c>
      <c r="D168" s="257">
        <v>551002</v>
      </c>
      <c r="E168" s="257">
        <v>106377</v>
      </c>
      <c r="F168" s="235">
        <v>-80.693899477678841</v>
      </c>
      <c r="G168" s="266"/>
    </row>
    <row r="169" spans="1:7" ht="16" customHeight="1" x14ac:dyDescent="0.15">
      <c r="A169" s="266"/>
      <c r="B169" s="270"/>
      <c r="C169" s="85" t="s">
        <v>6</v>
      </c>
      <c r="D169" s="257">
        <v>1422398</v>
      </c>
      <c r="E169" s="257">
        <v>424712</v>
      </c>
      <c r="F169" s="235">
        <v>-70.141127869977311</v>
      </c>
      <c r="G169" s="266"/>
    </row>
    <row r="170" spans="1:7" ht="16" customHeight="1" x14ac:dyDescent="0.15">
      <c r="A170" s="266"/>
      <c r="B170" s="270"/>
      <c r="C170" s="85" t="s">
        <v>370</v>
      </c>
      <c r="D170" s="257">
        <v>810503</v>
      </c>
      <c r="E170" s="257">
        <v>169748</v>
      </c>
      <c r="F170" s="235">
        <v>-79.056462468368409</v>
      </c>
      <c r="G170" s="266"/>
    </row>
    <row r="171" spans="1:7" ht="16" customHeight="1" x14ac:dyDescent="0.15">
      <c r="A171" s="266"/>
      <c r="B171" s="270"/>
      <c r="C171" s="85" t="s">
        <v>7</v>
      </c>
      <c r="D171" s="257">
        <v>1606517</v>
      </c>
      <c r="E171" s="257">
        <v>1089152</v>
      </c>
      <c r="F171" s="235">
        <v>-32.204141008156157</v>
      </c>
      <c r="G171" s="266"/>
    </row>
    <row r="172" spans="1:7" ht="16" customHeight="1" x14ac:dyDescent="0.15">
      <c r="A172" s="266"/>
      <c r="B172" s="270"/>
      <c r="C172" s="85" t="s">
        <v>8</v>
      </c>
      <c r="D172" s="257">
        <v>726307</v>
      </c>
      <c r="E172" s="257">
        <v>182408</v>
      </c>
      <c r="F172" s="235">
        <v>-74.885551151234935</v>
      </c>
      <c r="G172" s="266"/>
    </row>
    <row r="173" spans="1:7" ht="16" customHeight="1" x14ac:dyDescent="0.15">
      <c r="A173" s="266"/>
      <c r="B173" s="270"/>
      <c r="C173" s="85" t="s">
        <v>9</v>
      </c>
      <c r="D173" s="257">
        <v>12425</v>
      </c>
      <c r="E173" s="257">
        <v>0</v>
      </c>
      <c r="F173" s="235">
        <v>-100</v>
      </c>
      <c r="G173" s="266"/>
    </row>
    <row r="174" spans="1:7" ht="16" customHeight="1" x14ac:dyDescent="0.15">
      <c r="A174" s="266"/>
      <c r="B174" s="271" t="s">
        <v>223</v>
      </c>
      <c r="C174" s="271"/>
      <c r="D174" s="272">
        <v>14334270</v>
      </c>
      <c r="E174" s="272">
        <v>4405653</v>
      </c>
      <c r="F174" s="296">
        <v>-69.264894549914288</v>
      </c>
      <c r="G174" s="273"/>
    </row>
    <row r="175" spans="1:7" ht="16" customHeight="1" x14ac:dyDescent="0.15">
      <c r="A175" s="266"/>
      <c r="B175" s="270" t="s">
        <v>84</v>
      </c>
      <c r="C175" s="85" t="s">
        <v>3</v>
      </c>
      <c r="D175" s="257">
        <v>188980</v>
      </c>
      <c r="E175" s="257">
        <v>68300</v>
      </c>
      <c r="F175" s="235">
        <v>-63.858609376653618</v>
      </c>
      <c r="G175" s="266"/>
    </row>
    <row r="176" spans="1:7" ht="16" customHeight="1" x14ac:dyDescent="0.15">
      <c r="A176" s="266"/>
      <c r="B176" s="270"/>
      <c r="C176" s="85" t="s">
        <v>4</v>
      </c>
      <c r="D176" s="257">
        <v>31588</v>
      </c>
      <c r="E176" s="257">
        <v>10297</v>
      </c>
      <c r="F176" s="235">
        <v>-67.402178042294551</v>
      </c>
      <c r="G176" s="266"/>
    </row>
    <row r="177" spans="1:7" ht="16" customHeight="1" x14ac:dyDescent="0.15">
      <c r="A177" s="266"/>
      <c r="B177" s="270"/>
      <c r="C177" s="85" t="s">
        <v>5</v>
      </c>
      <c r="D177" s="257">
        <v>12569</v>
      </c>
      <c r="E177" s="257">
        <v>2527</v>
      </c>
      <c r="F177" s="235">
        <v>-79.894979711989805</v>
      </c>
      <c r="G177" s="266"/>
    </row>
    <row r="178" spans="1:7" ht="16" customHeight="1" x14ac:dyDescent="0.15">
      <c r="A178" s="266"/>
      <c r="B178" s="270"/>
      <c r="C178" s="85" t="s">
        <v>6</v>
      </c>
      <c r="D178" s="257">
        <v>23007</v>
      </c>
      <c r="E178" s="257">
        <v>10972</v>
      </c>
      <c r="F178" s="235">
        <v>-52.310166471074012</v>
      </c>
      <c r="G178" s="266"/>
    </row>
    <row r="179" spans="1:7" ht="16" customHeight="1" x14ac:dyDescent="0.15">
      <c r="A179" s="266"/>
      <c r="B179" s="270"/>
      <c r="C179" s="85" t="s">
        <v>370</v>
      </c>
      <c r="D179" s="257">
        <v>16033</v>
      </c>
      <c r="E179" s="257">
        <v>2596</v>
      </c>
      <c r="F179" s="235">
        <v>-83.808395184931086</v>
      </c>
      <c r="G179" s="266"/>
    </row>
    <row r="180" spans="1:7" ht="16" customHeight="1" x14ac:dyDescent="0.15">
      <c r="A180" s="266"/>
      <c r="B180" s="270"/>
      <c r="C180" s="85" t="s">
        <v>7</v>
      </c>
      <c r="D180" s="257">
        <v>911</v>
      </c>
      <c r="E180" s="257">
        <v>0</v>
      </c>
      <c r="F180" s="235">
        <v>-100</v>
      </c>
      <c r="G180" s="266"/>
    </row>
    <row r="181" spans="1:7" ht="16" customHeight="1" x14ac:dyDescent="0.15">
      <c r="A181" s="266"/>
      <c r="B181" s="270"/>
      <c r="C181" s="85" t="s">
        <v>8</v>
      </c>
      <c r="D181" s="257">
        <v>13515</v>
      </c>
      <c r="E181" s="257">
        <v>0</v>
      </c>
      <c r="F181" s="235">
        <v>-100</v>
      </c>
      <c r="G181" s="266"/>
    </row>
    <row r="182" spans="1:7" ht="16" customHeight="1" x14ac:dyDescent="0.15">
      <c r="A182" s="266"/>
      <c r="B182" s="270"/>
      <c r="C182" s="85" t="s">
        <v>9</v>
      </c>
      <c r="D182" s="257">
        <v>1209</v>
      </c>
      <c r="E182" s="257">
        <v>0</v>
      </c>
      <c r="F182" s="235">
        <v>-100</v>
      </c>
      <c r="G182" s="266"/>
    </row>
    <row r="183" spans="1:7" ht="16" customHeight="1" x14ac:dyDescent="0.15">
      <c r="A183" s="266"/>
      <c r="B183" s="271" t="s">
        <v>224</v>
      </c>
      <c r="C183" s="271"/>
      <c r="D183" s="272">
        <v>287812</v>
      </c>
      <c r="E183" s="272">
        <v>94692</v>
      </c>
      <c r="F183" s="296">
        <v>-67.099356524397862</v>
      </c>
      <c r="G183" s="273"/>
    </row>
    <row r="184" spans="1:7" ht="16" customHeight="1" x14ac:dyDescent="0.15">
      <c r="A184" s="266"/>
      <c r="B184" s="270" t="s">
        <v>85</v>
      </c>
      <c r="C184" s="85" t="s">
        <v>3</v>
      </c>
      <c r="D184" s="257">
        <v>5891157</v>
      </c>
      <c r="E184" s="257">
        <v>2121635</v>
      </c>
      <c r="F184" s="235">
        <v>-63.986106634061869</v>
      </c>
      <c r="G184" s="266"/>
    </row>
    <row r="185" spans="1:7" ht="16" customHeight="1" x14ac:dyDescent="0.15">
      <c r="A185" s="266"/>
      <c r="B185" s="270"/>
      <c r="C185" s="85" t="s">
        <v>4</v>
      </c>
      <c r="D185" s="257">
        <v>972369</v>
      </c>
      <c r="E185" s="257">
        <v>328080</v>
      </c>
      <c r="F185" s="235">
        <v>-66.259722389339842</v>
      </c>
      <c r="G185" s="266"/>
    </row>
    <row r="186" spans="1:7" ht="16" customHeight="1" x14ac:dyDescent="0.15">
      <c r="A186" s="266"/>
      <c r="B186" s="270"/>
      <c r="C186" s="85" t="s">
        <v>5</v>
      </c>
      <c r="D186" s="257">
        <v>727537</v>
      </c>
      <c r="E186" s="257">
        <v>177984</v>
      </c>
      <c r="F186" s="235">
        <v>-75.53608957345125</v>
      </c>
      <c r="G186" s="266"/>
    </row>
    <row r="187" spans="1:7" ht="16" customHeight="1" x14ac:dyDescent="0.15">
      <c r="A187" s="266"/>
      <c r="B187" s="270"/>
      <c r="C187" s="85" t="s">
        <v>6</v>
      </c>
      <c r="D187" s="257">
        <v>1242177</v>
      </c>
      <c r="E187" s="257">
        <v>321356</v>
      </c>
      <c r="F187" s="235">
        <v>-74.1296127685507</v>
      </c>
      <c r="G187" s="266"/>
    </row>
    <row r="188" spans="1:7" ht="16" customHeight="1" x14ac:dyDescent="0.15">
      <c r="A188" s="266"/>
      <c r="B188" s="270"/>
      <c r="C188" s="85" t="s">
        <v>370</v>
      </c>
      <c r="D188" s="257">
        <v>729156</v>
      </c>
      <c r="E188" s="257">
        <v>283678</v>
      </c>
      <c r="F188" s="235">
        <v>-61.095019447141631</v>
      </c>
      <c r="G188" s="266"/>
    </row>
    <row r="189" spans="1:7" ht="16" customHeight="1" x14ac:dyDescent="0.15">
      <c r="A189" s="266"/>
      <c r="B189" s="270"/>
      <c r="C189" s="85" t="s">
        <v>7</v>
      </c>
      <c r="D189" s="257">
        <v>412224</v>
      </c>
      <c r="E189" s="257">
        <v>138351</v>
      </c>
      <c r="F189" s="235">
        <v>-66.437907545412202</v>
      </c>
      <c r="G189" s="266"/>
    </row>
    <row r="190" spans="1:7" ht="16" customHeight="1" x14ac:dyDescent="0.15">
      <c r="A190" s="266"/>
      <c r="B190" s="270"/>
      <c r="C190" s="85" t="s">
        <v>8</v>
      </c>
      <c r="D190" s="257">
        <v>516641</v>
      </c>
      <c r="E190" s="257">
        <v>113614</v>
      </c>
      <c r="F190" s="235">
        <v>-78.009101097280322</v>
      </c>
      <c r="G190" s="266"/>
    </row>
    <row r="191" spans="1:7" ht="16" customHeight="1" x14ac:dyDescent="0.15">
      <c r="A191" s="266"/>
      <c r="B191" s="270"/>
      <c r="C191" s="85" t="s">
        <v>9</v>
      </c>
      <c r="D191" s="257">
        <v>89270</v>
      </c>
      <c r="E191" s="257">
        <v>67458</v>
      </c>
      <c r="F191" s="235">
        <v>-24.43374033829954</v>
      </c>
      <c r="G191" s="266"/>
    </row>
    <row r="192" spans="1:7" ht="16" customHeight="1" x14ac:dyDescent="0.15">
      <c r="A192" s="266"/>
      <c r="B192" s="271" t="s">
        <v>225</v>
      </c>
      <c r="C192" s="271"/>
      <c r="D192" s="272">
        <v>10580531</v>
      </c>
      <c r="E192" s="272">
        <v>3552156</v>
      </c>
      <c r="F192" s="296">
        <v>-66.427431666709353</v>
      </c>
      <c r="G192" s="273"/>
    </row>
    <row r="193" spans="1:7" ht="16" customHeight="1" x14ac:dyDescent="0.15">
      <c r="A193" s="273"/>
      <c r="B193" s="274" t="s">
        <v>51</v>
      </c>
      <c r="C193" s="274"/>
      <c r="D193" s="275">
        <v>32956270</v>
      </c>
      <c r="E193" s="275">
        <v>10337150</v>
      </c>
      <c r="F193" s="297">
        <v>-68.633737980663469</v>
      </c>
      <c r="G193" s="266"/>
    </row>
    <row r="194" spans="1:7" ht="10" customHeight="1" x14ac:dyDescent="0.15">
      <c r="A194" s="266"/>
      <c r="B194" s="266"/>
      <c r="C194" s="266"/>
      <c r="D194" s="266"/>
      <c r="E194" s="266"/>
      <c r="F194" s="276"/>
      <c r="G194" s="266"/>
    </row>
    <row r="195" spans="1:7" ht="17.25" customHeight="1" x14ac:dyDescent="0.15">
      <c r="A195" s="93"/>
      <c r="B195" s="93"/>
      <c r="C195" s="93"/>
      <c r="D195" s="93"/>
      <c r="E195" s="93"/>
      <c r="F195" s="93"/>
      <c r="G195" s="93"/>
    </row>
    <row r="196" spans="1:7" ht="17.25" customHeight="1" x14ac:dyDescent="0.15">
      <c r="A196" s="93"/>
      <c r="B196" s="93"/>
      <c r="C196" s="93"/>
      <c r="D196" s="93"/>
      <c r="E196" s="93"/>
      <c r="F196" s="93"/>
      <c r="G196" s="93"/>
    </row>
    <row r="197" spans="1:7" ht="18" customHeight="1" x14ac:dyDescent="0.25">
      <c r="A197" s="260"/>
      <c r="B197" s="261" t="s">
        <v>273</v>
      </c>
      <c r="C197" s="260" t="s" vm="1">
        <v>274</v>
      </c>
      <c r="D197" s="260"/>
      <c r="E197" s="260"/>
      <c r="F197" s="271" t="s">
        <v>426</v>
      </c>
      <c r="G197" s="260"/>
    </row>
    <row r="198" spans="1:7" ht="10" customHeight="1" x14ac:dyDescent="0.15">
      <c r="A198" s="262"/>
      <c r="B198" s="263"/>
      <c r="C198" s="263"/>
      <c r="D198" s="264"/>
      <c r="E198" s="264"/>
      <c r="F198" s="265"/>
      <c r="G198" s="266"/>
    </row>
    <row r="199" spans="1:7" ht="52" customHeight="1" x14ac:dyDescent="0.15">
      <c r="A199" s="262"/>
      <c r="B199" s="262"/>
      <c r="C199" s="262"/>
      <c r="D199" s="267"/>
      <c r="E199" s="267"/>
      <c r="F199" s="268"/>
      <c r="G199" s="269"/>
    </row>
    <row r="200" spans="1:7" ht="29.5" customHeight="1" x14ac:dyDescent="0.15">
      <c r="A200" s="266"/>
      <c r="B200" s="146" t="s">
        <v>64</v>
      </c>
      <c r="C200" s="146" t="s">
        <v>201</v>
      </c>
      <c r="D200" s="147">
        <v>2019</v>
      </c>
      <c r="E200" s="147">
        <v>2020</v>
      </c>
      <c r="F200" s="149" t="s">
        <v>382</v>
      </c>
      <c r="G200" s="266"/>
    </row>
    <row r="201" spans="1:7" ht="19" customHeight="1" x14ac:dyDescent="0.15">
      <c r="A201" s="266"/>
      <c r="B201" s="270" t="s">
        <v>87</v>
      </c>
      <c r="C201" s="85" t="s">
        <v>3</v>
      </c>
      <c r="D201" s="257">
        <v>2043733</v>
      </c>
      <c r="E201" s="257">
        <v>619576</v>
      </c>
      <c r="F201" s="81">
        <v>-69.68410257112842</v>
      </c>
      <c r="G201" s="266"/>
    </row>
    <row r="202" spans="1:7" ht="19" customHeight="1" x14ac:dyDescent="0.15">
      <c r="A202" s="266"/>
      <c r="B202" s="270"/>
      <c r="C202" s="85" t="s">
        <v>4</v>
      </c>
      <c r="D202" s="257">
        <v>457405</v>
      </c>
      <c r="E202" s="257">
        <v>134977</v>
      </c>
      <c r="F202" s="81">
        <v>-70.4907029875056</v>
      </c>
      <c r="G202" s="266"/>
    </row>
    <row r="203" spans="1:7" ht="19" customHeight="1" x14ac:dyDescent="0.15">
      <c r="A203" s="266"/>
      <c r="B203" s="270"/>
      <c r="C203" s="85" t="s">
        <v>5</v>
      </c>
      <c r="D203" s="257">
        <v>272367</v>
      </c>
      <c r="E203" s="257">
        <v>42973</v>
      </c>
      <c r="F203" s="81">
        <v>-84.22239111199228</v>
      </c>
      <c r="G203" s="266"/>
    </row>
    <row r="204" spans="1:7" ht="19" customHeight="1" x14ac:dyDescent="0.15">
      <c r="A204" s="266"/>
      <c r="B204" s="270"/>
      <c r="C204" s="85" t="s">
        <v>6</v>
      </c>
      <c r="D204" s="257">
        <v>622499</v>
      </c>
      <c r="E204" s="257">
        <v>117778</v>
      </c>
      <c r="F204" s="81">
        <v>-81.079808963548544</v>
      </c>
      <c r="G204" s="266"/>
    </row>
    <row r="205" spans="1:7" ht="19" customHeight="1" x14ac:dyDescent="0.15">
      <c r="A205" s="266"/>
      <c r="B205" s="270"/>
      <c r="C205" s="85" t="s">
        <v>370</v>
      </c>
      <c r="D205" s="257">
        <v>408346</v>
      </c>
      <c r="E205" s="257">
        <v>116088</v>
      </c>
      <c r="F205" s="81">
        <v>-71.57116758827074</v>
      </c>
      <c r="G205" s="266"/>
    </row>
    <row r="206" spans="1:7" ht="19" customHeight="1" x14ac:dyDescent="0.15">
      <c r="A206" s="266"/>
      <c r="B206" s="270"/>
      <c r="C206" s="85" t="s">
        <v>7</v>
      </c>
      <c r="D206" s="257">
        <v>182276</v>
      </c>
      <c r="E206" s="257">
        <v>148543</v>
      </c>
      <c r="F206" s="81">
        <v>-18.506550505826329</v>
      </c>
      <c r="G206" s="266"/>
    </row>
    <row r="207" spans="1:7" ht="19" customHeight="1" x14ac:dyDescent="0.15">
      <c r="A207" s="266"/>
      <c r="B207" s="270"/>
      <c r="C207" s="85" t="s">
        <v>8</v>
      </c>
      <c r="D207" s="257">
        <v>107824</v>
      </c>
      <c r="E207" s="257">
        <v>3980</v>
      </c>
      <c r="F207" s="81">
        <v>-96.308799525152097</v>
      </c>
      <c r="G207" s="266"/>
    </row>
    <row r="208" spans="1:7" ht="19" customHeight="1" x14ac:dyDescent="0.15">
      <c r="A208" s="266"/>
      <c r="B208" s="270"/>
      <c r="C208" s="85" t="s">
        <v>9</v>
      </c>
      <c r="D208" s="257">
        <v>8574</v>
      </c>
      <c r="E208" s="257">
        <v>8247</v>
      </c>
      <c r="F208" s="81">
        <v>-3.8138558432470258</v>
      </c>
      <c r="G208" s="266"/>
    </row>
    <row r="209" spans="1:7" ht="19" customHeight="1" x14ac:dyDescent="0.15">
      <c r="A209" s="266"/>
      <c r="B209" s="271" t="s">
        <v>226</v>
      </c>
      <c r="C209" s="271"/>
      <c r="D209" s="272">
        <v>4103024</v>
      </c>
      <c r="E209" s="272">
        <v>1192162</v>
      </c>
      <c r="F209" s="155">
        <v>-70.944308393029146</v>
      </c>
      <c r="G209" s="273"/>
    </row>
    <row r="210" spans="1:7" ht="19" customHeight="1" x14ac:dyDescent="0.15">
      <c r="A210" s="273"/>
      <c r="B210" s="270" t="s">
        <v>88</v>
      </c>
      <c r="C210" s="85" t="s">
        <v>3</v>
      </c>
      <c r="D210" s="257">
        <v>6584770</v>
      </c>
      <c r="E210" s="257">
        <v>1892031</v>
      </c>
      <c r="F210" s="81">
        <v>-71.266559044583175</v>
      </c>
      <c r="G210" s="266"/>
    </row>
    <row r="211" spans="1:7" ht="19" customHeight="1" x14ac:dyDescent="0.15">
      <c r="A211" s="266"/>
      <c r="B211" s="270"/>
      <c r="C211" s="85" t="s">
        <v>4</v>
      </c>
      <c r="D211" s="257">
        <v>1771311</v>
      </c>
      <c r="E211" s="257">
        <v>622622</v>
      </c>
      <c r="F211" s="81">
        <v>-64.849650908282058</v>
      </c>
      <c r="G211" s="266"/>
    </row>
    <row r="212" spans="1:7" ht="19" customHeight="1" x14ac:dyDescent="0.15">
      <c r="A212" s="266"/>
      <c r="B212" s="270"/>
      <c r="C212" s="85" t="s">
        <v>5</v>
      </c>
      <c r="D212" s="257">
        <v>752809</v>
      </c>
      <c r="E212" s="257">
        <v>171843</v>
      </c>
      <c r="F212" s="81">
        <v>-77.173094370550828</v>
      </c>
      <c r="G212" s="266"/>
    </row>
    <row r="213" spans="1:7" ht="19" customHeight="1" x14ac:dyDescent="0.15">
      <c r="A213" s="266"/>
      <c r="B213" s="270"/>
      <c r="C213" s="85" t="s">
        <v>6</v>
      </c>
      <c r="D213" s="257">
        <v>830065</v>
      </c>
      <c r="E213" s="257">
        <v>202696</v>
      </c>
      <c r="F213" s="81">
        <v>-75.580707534952083</v>
      </c>
      <c r="G213" s="266"/>
    </row>
    <row r="214" spans="1:7" ht="19" customHeight="1" x14ac:dyDescent="0.15">
      <c r="A214" s="266"/>
      <c r="B214" s="270"/>
      <c r="C214" s="85" t="s">
        <v>370</v>
      </c>
      <c r="D214" s="257">
        <v>1349180</v>
      </c>
      <c r="E214" s="257">
        <v>329800</v>
      </c>
      <c r="F214" s="81">
        <v>-75.555522613735747</v>
      </c>
      <c r="G214" s="266"/>
    </row>
    <row r="215" spans="1:7" ht="19" customHeight="1" x14ac:dyDescent="0.15">
      <c r="A215" s="266"/>
      <c r="B215" s="270"/>
      <c r="C215" s="85" t="s">
        <v>7</v>
      </c>
      <c r="D215" s="257">
        <v>704344</v>
      </c>
      <c r="E215" s="257">
        <v>70856</v>
      </c>
      <c r="F215" s="81">
        <v>-89.940142884726782</v>
      </c>
      <c r="G215" s="266"/>
    </row>
    <row r="216" spans="1:7" ht="19" customHeight="1" x14ac:dyDescent="0.15">
      <c r="A216" s="266"/>
      <c r="B216" s="270"/>
      <c r="C216" s="85" t="s">
        <v>8</v>
      </c>
      <c r="D216" s="257">
        <v>931629</v>
      </c>
      <c r="E216" s="257">
        <v>143553</v>
      </c>
      <c r="F216" s="81">
        <v>-84.591183829614579</v>
      </c>
      <c r="G216" s="266"/>
    </row>
    <row r="217" spans="1:7" ht="19" customHeight="1" x14ac:dyDescent="0.15">
      <c r="A217" s="266"/>
      <c r="B217" s="270"/>
      <c r="C217" s="85" t="s">
        <v>9</v>
      </c>
      <c r="D217" s="257">
        <v>27546</v>
      </c>
      <c r="E217" s="257">
        <v>82</v>
      </c>
      <c r="F217" s="81">
        <v>-99.702316125753285</v>
      </c>
      <c r="G217" s="266"/>
    </row>
    <row r="218" spans="1:7" ht="19" customHeight="1" x14ac:dyDescent="0.15">
      <c r="A218" s="266"/>
      <c r="B218" s="271" t="s">
        <v>227</v>
      </c>
      <c r="C218" s="271"/>
      <c r="D218" s="272">
        <v>12951654</v>
      </c>
      <c r="E218" s="272">
        <v>3433483</v>
      </c>
      <c r="F218" s="155">
        <v>-73.490003670573657</v>
      </c>
      <c r="G218" s="273"/>
    </row>
    <row r="219" spans="1:7" ht="19" customHeight="1" x14ac:dyDescent="0.15">
      <c r="A219" s="273"/>
      <c r="B219" s="274" t="s">
        <v>51</v>
      </c>
      <c r="C219" s="274"/>
      <c r="D219" s="275">
        <v>17054678</v>
      </c>
      <c r="E219" s="275">
        <v>4625645</v>
      </c>
      <c r="F219" s="160">
        <v>-72.877558872703432</v>
      </c>
      <c r="G219" s="266"/>
    </row>
    <row r="220" spans="1:7" ht="10" customHeight="1" x14ac:dyDescent="0.15">
      <c r="A220" s="266"/>
      <c r="B220" s="266"/>
      <c r="C220" s="266"/>
      <c r="D220" s="266"/>
      <c r="E220" s="266"/>
      <c r="F220" s="276"/>
      <c r="G220" s="266"/>
    </row>
  </sheetData>
  <mergeCells count="1">
    <mergeCell ref="A1:B1"/>
  </mergeCells>
  <conditionalFormatting sqref="F139:F147">
    <cfRule type="iconSet" priority="3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9"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3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7"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1"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G220"/>
  <sheetViews>
    <sheetView showGridLines="0" topLeftCell="A142" zoomScaleNormal="100" workbookViewId="0">
      <selection activeCell="I161" sqref="I161"/>
    </sheetView>
  </sheetViews>
  <sheetFormatPr baseColWidth="10" defaultColWidth="9.1640625" defaultRowHeight="17.25" customHeight="1" x14ac:dyDescent="0.15"/>
  <cols>
    <col min="1" max="1" width="1.6640625" style="29" customWidth="1"/>
    <col min="2" max="2" width="25.6640625" style="29" customWidth="1"/>
    <col min="3" max="3" width="33.6640625" style="29" customWidth="1"/>
    <col min="4" max="5" width="16.6640625" style="29" customWidth="1"/>
    <col min="6" max="6" width="10.6640625" style="29" customWidth="1"/>
    <col min="7" max="7" width="1.6640625" style="29" customWidth="1"/>
    <col min="8" max="8" width="16.1640625" style="29" customWidth="1"/>
    <col min="9" max="11" width="20.6640625" style="29" customWidth="1"/>
    <col min="12" max="16384" width="9.1640625" style="29"/>
  </cols>
  <sheetData>
    <row r="1" spans="1:7" ht="50" customHeight="1" x14ac:dyDescent="0.15">
      <c r="A1" s="468" t="s">
        <v>386</v>
      </c>
      <c r="B1" s="468"/>
      <c r="C1" s="34" t="s">
        <v>235</v>
      </c>
    </row>
    <row r="2" spans="1:7" ht="17.25" customHeight="1" x14ac:dyDescent="0.15">
      <c r="A2" s="35"/>
      <c r="B2" s="35"/>
      <c r="C2" s="35"/>
      <c r="D2" s="35"/>
      <c r="E2" s="35"/>
      <c r="F2" s="35"/>
      <c r="G2" s="35"/>
    </row>
    <row r="3" spans="1:7" s="31" customFormat="1" ht="18" customHeight="1" x14ac:dyDescent="0.25">
      <c r="A3" s="277"/>
      <c r="B3" s="278" t="s">
        <v>273</v>
      </c>
      <c r="C3" s="277" t="s" vm="2">
        <v>275</v>
      </c>
      <c r="D3" s="277"/>
      <c r="E3" s="277"/>
      <c r="F3" s="288" t="s">
        <v>427</v>
      </c>
      <c r="G3" s="277"/>
    </row>
    <row r="4" spans="1:7" s="30" customFormat="1" ht="10" customHeight="1" x14ac:dyDescent="0.15">
      <c r="A4" s="279"/>
      <c r="B4" s="280"/>
      <c r="C4" s="280"/>
      <c r="D4" s="281"/>
      <c r="E4" s="281"/>
      <c r="F4" s="282"/>
      <c r="G4" s="283"/>
    </row>
    <row r="5" spans="1:7" ht="52" customHeight="1" x14ac:dyDescent="0.15">
      <c r="A5" s="279"/>
      <c r="B5" s="279"/>
      <c r="C5" s="279"/>
      <c r="D5" s="284"/>
      <c r="E5" s="284"/>
      <c r="F5" s="285"/>
      <c r="G5" s="286"/>
    </row>
    <row r="6" spans="1:7" ht="29.5" customHeight="1" x14ac:dyDescent="0.15">
      <c r="A6" s="283"/>
      <c r="B6" s="166" t="s">
        <v>64</v>
      </c>
      <c r="C6" s="166" t="s">
        <v>201</v>
      </c>
      <c r="D6" s="167">
        <v>2019</v>
      </c>
      <c r="E6" s="167">
        <v>2020</v>
      </c>
      <c r="F6" s="169" t="s">
        <v>382</v>
      </c>
      <c r="G6" s="283"/>
    </row>
    <row r="7" spans="1:7" ht="19" customHeight="1" x14ac:dyDescent="0.15">
      <c r="A7" s="283"/>
      <c r="B7" s="287" t="s">
        <v>65</v>
      </c>
      <c r="C7" s="85" t="s">
        <v>3</v>
      </c>
      <c r="D7" s="257">
        <v>307</v>
      </c>
      <c r="E7" s="257">
        <v>289</v>
      </c>
      <c r="F7" s="81">
        <v>-5.8631921824104234</v>
      </c>
      <c r="G7" s="283"/>
    </row>
    <row r="8" spans="1:7" ht="19" customHeight="1" x14ac:dyDescent="0.15">
      <c r="A8" s="283"/>
      <c r="B8" s="287"/>
      <c r="C8" s="85" t="s">
        <v>4</v>
      </c>
      <c r="D8" s="257">
        <v>16253</v>
      </c>
      <c r="E8" s="257">
        <v>5484</v>
      </c>
      <c r="F8" s="81">
        <v>-66.25853688549806</v>
      </c>
      <c r="G8" s="283"/>
    </row>
    <row r="9" spans="1:7" ht="19" customHeight="1" x14ac:dyDescent="0.15">
      <c r="A9" s="283"/>
      <c r="B9" s="287"/>
      <c r="C9" s="85" t="s">
        <v>5</v>
      </c>
      <c r="D9" s="257">
        <v>16856</v>
      </c>
      <c r="E9" s="257">
        <v>2027</v>
      </c>
      <c r="F9" s="81">
        <v>-87.974608448030381</v>
      </c>
      <c r="G9" s="283"/>
    </row>
    <row r="10" spans="1:7" ht="19" customHeight="1" x14ac:dyDescent="0.15">
      <c r="A10" s="283"/>
      <c r="B10" s="287"/>
      <c r="C10" s="85" t="s">
        <v>6</v>
      </c>
      <c r="D10" s="257">
        <v>300</v>
      </c>
      <c r="E10" s="257">
        <v>2921</v>
      </c>
      <c r="F10" s="81">
        <v>873.66666666666663</v>
      </c>
      <c r="G10" s="283"/>
    </row>
    <row r="11" spans="1:7" ht="19" customHeight="1" x14ac:dyDescent="0.15">
      <c r="A11" s="283"/>
      <c r="B11" s="287"/>
      <c r="C11" s="85" t="s">
        <v>370</v>
      </c>
      <c r="D11" s="257">
        <v>1475181</v>
      </c>
      <c r="E11" s="257">
        <v>387551</v>
      </c>
      <c r="F11" s="81">
        <v>-73.728579747163224</v>
      </c>
      <c r="G11" s="283"/>
    </row>
    <row r="12" spans="1:7" ht="19" customHeight="1" x14ac:dyDescent="0.15">
      <c r="A12" s="283"/>
      <c r="B12" s="287"/>
      <c r="C12" s="85" t="s">
        <v>7</v>
      </c>
      <c r="D12" s="257">
        <v>0</v>
      </c>
      <c r="E12" s="257">
        <v>0</v>
      </c>
      <c r="F12" s="81">
        <v>0</v>
      </c>
      <c r="G12" s="283"/>
    </row>
    <row r="13" spans="1:7" ht="19" customHeight="1" x14ac:dyDescent="0.15">
      <c r="A13" s="283"/>
      <c r="B13" s="287"/>
      <c r="C13" s="85" t="s">
        <v>8</v>
      </c>
      <c r="D13" s="257">
        <v>7071</v>
      </c>
      <c r="E13" s="257">
        <v>79</v>
      </c>
      <c r="F13" s="81">
        <v>-98.88276057134776</v>
      </c>
      <c r="G13" s="283"/>
    </row>
    <row r="14" spans="1:7" ht="19" customHeight="1" x14ac:dyDescent="0.15">
      <c r="A14" s="283"/>
      <c r="B14" s="287"/>
      <c r="C14" s="85" t="s">
        <v>9</v>
      </c>
      <c r="D14" s="257">
        <v>197592</v>
      </c>
      <c r="E14" s="257">
        <v>2118</v>
      </c>
      <c r="F14" s="81">
        <v>-98.928094254828139</v>
      </c>
      <c r="G14" s="283"/>
    </row>
    <row r="15" spans="1:7" s="32" customFormat="1" ht="19" customHeight="1" x14ac:dyDescent="0.15">
      <c r="A15" s="283"/>
      <c r="B15" s="288" t="s">
        <v>209</v>
      </c>
      <c r="C15" s="288"/>
      <c r="D15" s="289">
        <v>1713560</v>
      </c>
      <c r="E15" s="289">
        <v>400469</v>
      </c>
      <c r="F15" s="175">
        <v>-76.629414785592559</v>
      </c>
      <c r="G15" s="290"/>
    </row>
    <row r="16" spans="1:7" ht="19" customHeight="1" x14ac:dyDescent="0.15">
      <c r="A16" s="290"/>
      <c r="B16" s="287" t="s">
        <v>66</v>
      </c>
      <c r="C16" s="85" t="s">
        <v>3</v>
      </c>
      <c r="D16" s="257">
        <v>26356</v>
      </c>
      <c r="E16" s="257">
        <v>9093</v>
      </c>
      <c r="F16" s="81">
        <v>-65.499317043557454</v>
      </c>
      <c r="G16" s="283"/>
    </row>
    <row r="17" spans="1:7" ht="19" customHeight="1" x14ac:dyDescent="0.15">
      <c r="A17" s="283"/>
      <c r="B17" s="287"/>
      <c r="C17" s="85" t="s">
        <v>4</v>
      </c>
      <c r="D17" s="257">
        <v>104974</v>
      </c>
      <c r="E17" s="257">
        <v>24874</v>
      </c>
      <c r="F17" s="81">
        <v>-76.304608760264443</v>
      </c>
      <c r="G17" s="283"/>
    </row>
    <row r="18" spans="1:7" ht="19" customHeight="1" x14ac:dyDescent="0.15">
      <c r="A18" s="283"/>
      <c r="B18" s="287"/>
      <c r="C18" s="85" t="s">
        <v>5</v>
      </c>
      <c r="D18" s="257">
        <v>474945</v>
      </c>
      <c r="E18" s="257">
        <v>21500</v>
      </c>
      <c r="F18" s="81">
        <v>-95.473160050111062</v>
      </c>
      <c r="G18" s="283"/>
    </row>
    <row r="19" spans="1:7" ht="19" customHeight="1" x14ac:dyDescent="0.15">
      <c r="A19" s="283"/>
      <c r="B19" s="287"/>
      <c r="C19" s="85" t="s">
        <v>6</v>
      </c>
      <c r="D19" s="257">
        <v>8953</v>
      </c>
      <c r="E19" s="257">
        <v>1326</v>
      </c>
      <c r="F19" s="81">
        <v>-85.189322014967047</v>
      </c>
      <c r="G19" s="283"/>
    </row>
    <row r="20" spans="1:7" ht="19" customHeight="1" x14ac:dyDescent="0.15">
      <c r="A20" s="283"/>
      <c r="B20" s="287"/>
      <c r="C20" s="85" t="s">
        <v>370</v>
      </c>
      <c r="D20" s="257">
        <v>6577717</v>
      </c>
      <c r="E20" s="257">
        <v>1674096</v>
      </c>
      <c r="F20" s="81">
        <v>-74.548981052240464</v>
      </c>
      <c r="G20" s="283"/>
    </row>
    <row r="21" spans="1:7" ht="19" customHeight="1" x14ac:dyDescent="0.15">
      <c r="A21" s="283"/>
      <c r="B21" s="287"/>
      <c r="C21" s="85" t="s">
        <v>7</v>
      </c>
      <c r="D21" s="257">
        <v>68</v>
      </c>
      <c r="E21" s="257">
        <v>2404</v>
      </c>
      <c r="F21" s="81">
        <v>3435.2941176470586</v>
      </c>
      <c r="G21" s="283"/>
    </row>
    <row r="22" spans="1:7" ht="19" customHeight="1" x14ac:dyDescent="0.15">
      <c r="A22" s="283"/>
      <c r="B22" s="287"/>
      <c r="C22" s="85" t="s">
        <v>8</v>
      </c>
      <c r="D22" s="257">
        <v>23583</v>
      </c>
      <c r="E22" s="257">
        <v>984</v>
      </c>
      <c r="F22" s="81">
        <v>-95.82750286223127</v>
      </c>
      <c r="G22" s="283"/>
    </row>
    <row r="23" spans="1:7" ht="19" customHeight="1" x14ac:dyDescent="0.15">
      <c r="A23" s="283"/>
      <c r="B23" s="287"/>
      <c r="C23" s="85" t="s">
        <v>9</v>
      </c>
      <c r="D23" s="257">
        <v>2667183</v>
      </c>
      <c r="E23" s="257">
        <v>77617</v>
      </c>
      <c r="F23" s="81">
        <v>-97.089925963085406</v>
      </c>
      <c r="G23" s="283"/>
    </row>
    <row r="24" spans="1:7" s="32" customFormat="1" ht="19" customHeight="1" x14ac:dyDescent="0.15">
      <c r="A24" s="283"/>
      <c r="B24" s="288" t="s">
        <v>210</v>
      </c>
      <c r="C24" s="288"/>
      <c r="D24" s="289">
        <v>9883779</v>
      </c>
      <c r="E24" s="289">
        <v>1811894</v>
      </c>
      <c r="F24" s="175">
        <v>-81.668003705869992</v>
      </c>
      <c r="G24" s="290"/>
    </row>
    <row r="25" spans="1:7" ht="19" customHeight="1" x14ac:dyDescent="0.15">
      <c r="A25" s="283"/>
      <c r="B25" s="287" t="s">
        <v>67</v>
      </c>
      <c r="C25" s="85" t="s">
        <v>3</v>
      </c>
      <c r="D25" s="257">
        <v>184099</v>
      </c>
      <c r="E25" s="257">
        <v>19281</v>
      </c>
      <c r="F25" s="81">
        <v>-89.526830672627227</v>
      </c>
      <c r="G25" s="290"/>
    </row>
    <row r="26" spans="1:7" ht="19" customHeight="1" x14ac:dyDescent="0.15">
      <c r="A26" s="290"/>
      <c r="B26" s="287"/>
      <c r="C26" s="85" t="s">
        <v>4</v>
      </c>
      <c r="D26" s="257">
        <v>39120</v>
      </c>
      <c r="E26" s="257">
        <v>11057</v>
      </c>
      <c r="F26" s="81">
        <v>-71.735685071574636</v>
      </c>
      <c r="G26" s="283"/>
    </row>
    <row r="27" spans="1:7" ht="19" customHeight="1" x14ac:dyDescent="0.15">
      <c r="A27" s="283"/>
      <c r="B27" s="287"/>
      <c r="C27" s="85" t="s">
        <v>5</v>
      </c>
      <c r="D27" s="257">
        <v>110334</v>
      </c>
      <c r="E27" s="257">
        <v>18088</v>
      </c>
      <c r="F27" s="81">
        <v>-83.606141352620227</v>
      </c>
      <c r="G27" s="283"/>
    </row>
    <row r="28" spans="1:7" ht="19" customHeight="1" x14ac:dyDescent="0.15">
      <c r="A28" s="283"/>
      <c r="B28" s="287"/>
      <c r="C28" s="85" t="s">
        <v>6</v>
      </c>
      <c r="D28" s="257">
        <v>10972</v>
      </c>
      <c r="E28" s="257">
        <v>1394</v>
      </c>
      <c r="F28" s="81">
        <v>-87.294932555596063</v>
      </c>
      <c r="G28" s="283"/>
    </row>
    <row r="29" spans="1:7" ht="19" customHeight="1" x14ac:dyDescent="0.15">
      <c r="A29" s="283"/>
      <c r="B29" s="287"/>
      <c r="C29" s="85" t="s">
        <v>370</v>
      </c>
      <c r="D29" s="257">
        <v>3670113</v>
      </c>
      <c r="E29" s="257">
        <v>727661</v>
      </c>
      <c r="F29" s="81">
        <v>-80.173335262429248</v>
      </c>
      <c r="G29" s="283"/>
    </row>
    <row r="30" spans="1:7" ht="19" customHeight="1" x14ac:dyDescent="0.15">
      <c r="A30" s="283"/>
      <c r="B30" s="287"/>
      <c r="C30" s="85" t="s">
        <v>7</v>
      </c>
      <c r="D30" s="257">
        <v>771</v>
      </c>
      <c r="E30" s="257">
        <v>0</v>
      </c>
      <c r="F30" s="81">
        <v>-100</v>
      </c>
      <c r="G30" s="283"/>
    </row>
    <row r="31" spans="1:7" ht="19" customHeight="1" x14ac:dyDescent="0.15">
      <c r="A31" s="283"/>
      <c r="B31" s="287"/>
      <c r="C31" s="85" t="s">
        <v>8</v>
      </c>
      <c r="D31" s="257">
        <v>19013</v>
      </c>
      <c r="E31" s="257">
        <v>1994</v>
      </c>
      <c r="F31" s="81">
        <v>-89.512438857623735</v>
      </c>
      <c r="G31" s="283"/>
    </row>
    <row r="32" spans="1:7" ht="19" customHeight="1" x14ac:dyDescent="0.15">
      <c r="A32" s="283"/>
      <c r="B32" s="287"/>
      <c r="C32" s="85" t="s">
        <v>9</v>
      </c>
      <c r="D32" s="257">
        <v>1095066</v>
      </c>
      <c r="E32" s="257">
        <v>73498</v>
      </c>
      <c r="F32" s="81">
        <v>-93.288258424606369</v>
      </c>
      <c r="G32" s="283"/>
    </row>
    <row r="33" spans="1:7" s="32" customFormat="1" ht="19" customHeight="1" x14ac:dyDescent="0.15">
      <c r="A33" s="283"/>
      <c r="B33" s="288" t="s">
        <v>211</v>
      </c>
      <c r="C33" s="288"/>
      <c r="D33" s="289">
        <v>5129488</v>
      </c>
      <c r="E33" s="289">
        <v>852973</v>
      </c>
      <c r="F33" s="175">
        <v>-83.371186364019181</v>
      </c>
      <c r="G33" s="283"/>
    </row>
    <row r="34" spans="1:7" ht="19" customHeight="1" x14ac:dyDescent="0.15">
      <c r="A34" s="283"/>
      <c r="B34" s="287" t="s">
        <v>68</v>
      </c>
      <c r="C34" s="85" t="s">
        <v>3</v>
      </c>
      <c r="D34" s="257">
        <v>0</v>
      </c>
      <c r="E34" s="257">
        <v>0</v>
      </c>
      <c r="F34" s="81">
        <v>0</v>
      </c>
      <c r="G34" s="290"/>
    </row>
    <row r="35" spans="1:7" ht="19" customHeight="1" x14ac:dyDescent="0.15">
      <c r="A35" s="283"/>
      <c r="B35" s="287"/>
      <c r="C35" s="85" t="s">
        <v>4</v>
      </c>
      <c r="D35" s="257">
        <v>568</v>
      </c>
      <c r="E35" s="257">
        <v>15</v>
      </c>
      <c r="F35" s="81">
        <v>-97.359154929577457</v>
      </c>
      <c r="G35" s="283"/>
    </row>
    <row r="36" spans="1:7" ht="19" customHeight="1" x14ac:dyDescent="0.15">
      <c r="A36" s="283"/>
      <c r="B36" s="287"/>
      <c r="C36" s="85" t="s">
        <v>5</v>
      </c>
      <c r="D36" s="257">
        <v>4519</v>
      </c>
      <c r="E36" s="257">
        <v>160</v>
      </c>
      <c r="F36" s="81">
        <v>-96.459393671166183</v>
      </c>
      <c r="G36" s="283"/>
    </row>
    <row r="37" spans="1:7" ht="19" customHeight="1" x14ac:dyDescent="0.15">
      <c r="A37" s="283"/>
      <c r="B37" s="287"/>
      <c r="C37" s="85" t="s">
        <v>6</v>
      </c>
      <c r="D37" s="257">
        <v>459</v>
      </c>
      <c r="E37" s="257">
        <v>0</v>
      </c>
      <c r="F37" s="81">
        <v>-100</v>
      </c>
      <c r="G37" s="283"/>
    </row>
    <row r="38" spans="1:7" s="33" customFormat="1" ht="19" customHeight="1" x14ac:dyDescent="0.15">
      <c r="A38" s="283"/>
      <c r="B38" s="287"/>
      <c r="C38" s="85" t="s">
        <v>370</v>
      </c>
      <c r="D38" s="257">
        <v>210394</v>
      </c>
      <c r="E38" s="257">
        <v>37068</v>
      </c>
      <c r="F38" s="81">
        <v>-82.381626852476785</v>
      </c>
      <c r="G38" s="283"/>
    </row>
    <row r="39" spans="1:7" s="33" customFormat="1" ht="19" customHeight="1" x14ac:dyDescent="0.15">
      <c r="A39" s="283"/>
      <c r="B39" s="287"/>
      <c r="C39" s="85" t="s">
        <v>7</v>
      </c>
      <c r="D39" s="257">
        <v>0</v>
      </c>
      <c r="E39" s="257">
        <v>0</v>
      </c>
      <c r="F39" s="81">
        <v>0</v>
      </c>
      <c r="G39" s="283"/>
    </row>
    <row r="40" spans="1:7" ht="19" customHeight="1" x14ac:dyDescent="0.15">
      <c r="A40" s="283"/>
      <c r="B40" s="287"/>
      <c r="C40" s="85" t="s">
        <v>8</v>
      </c>
      <c r="D40" s="257">
        <v>500</v>
      </c>
      <c r="E40" s="257">
        <v>0</v>
      </c>
      <c r="F40" s="81">
        <v>-100</v>
      </c>
      <c r="G40" s="283"/>
    </row>
    <row r="41" spans="1:7" ht="19" customHeight="1" x14ac:dyDescent="0.15">
      <c r="A41" s="283"/>
      <c r="B41" s="287"/>
      <c r="C41" s="85" t="s">
        <v>9</v>
      </c>
      <c r="D41" s="257">
        <v>81178</v>
      </c>
      <c r="E41" s="257">
        <v>2794</v>
      </c>
      <c r="F41" s="81">
        <v>-96.558180787898195</v>
      </c>
      <c r="G41" s="283"/>
    </row>
    <row r="42" spans="1:7" s="32" customFormat="1" ht="19" customHeight="1" x14ac:dyDescent="0.15">
      <c r="A42" s="283"/>
      <c r="B42" s="288" t="s">
        <v>212</v>
      </c>
      <c r="C42" s="288"/>
      <c r="D42" s="289">
        <v>297618</v>
      </c>
      <c r="E42" s="289">
        <v>40037</v>
      </c>
      <c r="F42" s="175">
        <v>-86.547520647272677</v>
      </c>
      <c r="G42" s="290"/>
    </row>
    <row r="43" spans="1:7" ht="19" customHeight="1" x14ac:dyDescent="0.15">
      <c r="A43" s="290"/>
      <c r="B43" s="291" t="s">
        <v>51</v>
      </c>
      <c r="C43" s="291"/>
      <c r="D43" s="292">
        <v>17024445</v>
      </c>
      <c r="E43" s="292">
        <v>3105373</v>
      </c>
      <c r="F43" s="180">
        <v>-81.759329011900235</v>
      </c>
      <c r="G43" s="283"/>
    </row>
    <row r="44" spans="1:7" ht="10" customHeight="1" x14ac:dyDescent="0.15">
      <c r="A44" s="283"/>
      <c r="B44" s="283"/>
      <c r="C44" s="283"/>
      <c r="D44" s="283"/>
      <c r="E44" s="283"/>
      <c r="F44" s="293"/>
      <c r="G44" s="283"/>
    </row>
    <row r="45" spans="1:7" ht="12" x14ac:dyDescent="0.15">
      <c r="A45" s="93"/>
      <c r="B45" s="93"/>
      <c r="C45" s="93"/>
      <c r="D45" s="93"/>
      <c r="E45" s="93"/>
      <c r="F45" s="93"/>
      <c r="G45" s="93"/>
    </row>
    <row r="46" spans="1:7" ht="12" x14ac:dyDescent="0.15">
      <c r="A46" s="93"/>
      <c r="B46" s="93"/>
      <c r="C46" s="93"/>
      <c r="D46" s="93"/>
      <c r="E46" s="93"/>
      <c r="F46" s="93"/>
      <c r="G46" s="93"/>
    </row>
    <row r="47" spans="1:7" ht="18" customHeight="1" x14ac:dyDescent="0.25">
      <c r="A47" s="277"/>
      <c r="B47" s="278" t="s">
        <v>273</v>
      </c>
      <c r="C47" s="277" t="s" vm="3">
        <v>276</v>
      </c>
      <c r="D47" s="277"/>
      <c r="E47" s="277"/>
      <c r="F47" s="288" t="s">
        <v>428</v>
      </c>
      <c r="G47" s="277"/>
    </row>
    <row r="48" spans="1:7" ht="10" customHeight="1" x14ac:dyDescent="0.15">
      <c r="A48" s="279"/>
      <c r="B48" s="280"/>
      <c r="C48" s="280"/>
      <c r="D48" s="281"/>
      <c r="E48" s="281"/>
      <c r="F48" s="282"/>
      <c r="G48" s="283"/>
    </row>
    <row r="49" spans="1:7" ht="52" customHeight="1" x14ac:dyDescent="0.15">
      <c r="A49" s="279"/>
      <c r="B49" s="279"/>
      <c r="C49" s="279"/>
      <c r="D49" s="284"/>
      <c r="E49" s="284"/>
      <c r="F49" s="285"/>
      <c r="G49" s="286"/>
    </row>
    <row r="50" spans="1:7" ht="29.5" customHeight="1" x14ac:dyDescent="0.15">
      <c r="A50" s="283"/>
      <c r="B50" s="166" t="s">
        <v>64</v>
      </c>
      <c r="C50" s="166" t="s">
        <v>201</v>
      </c>
      <c r="D50" s="167">
        <v>2019</v>
      </c>
      <c r="E50" s="167">
        <v>2020</v>
      </c>
      <c r="F50" s="169" t="s">
        <v>382</v>
      </c>
      <c r="G50" s="283"/>
    </row>
    <row r="51" spans="1:7" ht="19" customHeight="1" x14ac:dyDescent="0.15">
      <c r="A51" s="283"/>
      <c r="B51" s="287" t="s">
        <v>70</v>
      </c>
      <c r="C51" s="85" t="s">
        <v>3</v>
      </c>
      <c r="D51" s="257">
        <v>6545</v>
      </c>
      <c r="E51" s="257">
        <v>1525</v>
      </c>
      <c r="F51" s="81">
        <v>-76.699770817417885</v>
      </c>
      <c r="G51" s="283"/>
    </row>
    <row r="52" spans="1:7" ht="19" customHeight="1" x14ac:dyDescent="0.15">
      <c r="A52" s="283"/>
      <c r="B52" s="287"/>
      <c r="C52" s="85" t="s">
        <v>4</v>
      </c>
      <c r="D52" s="257">
        <v>100805</v>
      </c>
      <c r="E52" s="257">
        <v>23962</v>
      </c>
      <c r="F52" s="81">
        <v>-76.229353702693317</v>
      </c>
      <c r="G52" s="283"/>
    </row>
    <row r="53" spans="1:7" ht="19" customHeight="1" x14ac:dyDescent="0.15">
      <c r="A53" s="283"/>
      <c r="B53" s="287"/>
      <c r="C53" s="85" t="s">
        <v>5</v>
      </c>
      <c r="D53" s="257">
        <v>123164</v>
      </c>
      <c r="E53" s="257">
        <v>19769</v>
      </c>
      <c r="F53" s="81">
        <v>-83.949043551687183</v>
      </c>
      <c r="G53" s="283"/>
    </row>
    <row r="54" spans="1:7" ht="19" customHeight="1" x14ac:dyDescent="0.15">
      <c r="A54" s="283"/>
      <c r="B54" s="287"/>
      <c r="C54" s="85" t="s">
        <v>6</v>
      </c>
      <c r="D54" s="257">
        <v>19036</v>
      </c>
      <c r="E54" s="257">
        <v>7125</v>
      </c>
      <c r="F54" s="81">
        <v>-62.570918260138683</v>
      </c>
      <c r="G54" s="283"/>
    </row>
    <row r="55" spans="1:7" ht="19" customHeight="1" x14ac:dyDescent="0.15">
      <c r="A55" s="283"/>
      <c r="B55" s="287"/>
      <c r="C55" s="85" t="s">
        <v>370</v>
      </c>
      <c r="D55" s="257">
        <v>3679317</v>
      </c>
      <c r="E55" s="257">
        <v>1230090</v>
      </c>
      <c r="F55" s="81">
        <v>-66.567436293203329</v>
      </c>
      <c r="G55" s="283"/>
    </row>
    <row r="56" spans="1:7" ht="19" customHeight="1" x14ac:dyDescent="0.15">
      <c r="A56" s="283"/>
      <c r="B56" s="287"/>
      <c r="C56" s="85" t="s">
        <v>7</v>
      </c>
      <c r="D56" s="257">
        <v>18106</v>
      </c>
      <c r="E56" s="257">
        <v>42</v>
      </c>
      <c r="F56" s="81">
        <v>-99.768032696343752</v>
      </c>
      <c r="G56" s="283"/>
    </row>
    <row r="57" spans="1:7" ht="19" customHeight="1" x14ac:dyDescent="0.15">
      <c r="A57" s="283"/>
      <c r="B57" s="287"/>
      <c r="C57" s="85" t="s">
        <v>8</v>
      </c>
      <c r="D57" s="257">
        <v>14776</v>
      </c>
      <c r="E57" s="257">
        <v>1432</v>
      </c>
      <c r="F57" s="81">
        <v>-90.308608554412558</v>
      </c>
      <c r="G57" s="283"/>
    </row>
    <row r="58" spans="1:7" ht="19" customHeight="1" x14ac:dyDescent="0.15">
      <c r="A58" s="283"/>
      <c r="B58" s="287"/>
      <c r="C58" s="85" t="s">
        <v>9</v>
      </c>
      <c r="D58" s="257">
        <v>1755244</v>
      </c>
      <c r="E58" s="257">
        <v>145531</v>
      </c>
      <c r="F58" s="81">
        <v>-91.708788065932708</v>
      </c>
      <c r="G58" s="283"/>
    </row>
    <row r="59" spans="1:7" ht="19" customHeight="1" x14ac:dyDescent="0.15">
      <c r="A59" s="283"/>
      <c r="B59" s="288" t="s">
        <v>213</v>
      </c>
      <c r="C59" s="288"/>
      <c r="D59" s="289">
        <v>5716993</v>
      </c>
      <c r="E59" s="289">
        <v>1429476</v>
      </c>
      <c r="F59" s="175">
        <v>-74.996016262395287</v>
      </c>
      <c r="G59" s="290"/>
    </row>
    <row r="60" spans="1:7" ht="19" customHeight="1" x14ac:dyDescent="0.15">
      <c r="A60" s="290"/>
      <c r="B60" s="287" t="s">
        <v>71</v>
      </c>
      <c r="C60" s="85" t="s">
        <v>3</v>
      </c>
      <c r="D60" s="257">
        <v>1620</v>
      </c>
      <c r="E60" s="257">
        <v>351</v>
      </c>
      <c r="F60" s="81">
        <v>-78.333333333333329</v>
      </c>
      <c r="G60" s="283"/>
    </row>
    <row r="61" spans="1:7" ht="19" customHeight="1" x14ac:dyDescent="0.15">
      <c r="A61" s="283"/>
      <c r="B61" s="287"/>
      <c r="C61" s="85" t="s">
        <v>4</v>
      </c>
      <c r="D61" s="257">
        <v>22389</v>
      </c>
      <c r="E61" s="257">
        <v>4103</v>
      </c>
      <c r="F61" s="81">
        <v>-81.67403635713967</v>
      </c>
      <c r="G61" s="283"/>
    </row>
    <row r="62" spans="1:7" ht="19" customHeight="1" x14ac:dyDescent="0.15">
      <c r="A62" s="283"/>
      <c r="B62" s="287"/>
      <c r="C62" s="85" t="s">
        <v>5</v>
      </c>
      <c r="D62" s="257">
        <v>31468</v>
      </c>
      <c r="E62" s="257">
        <v>946</v>
      </c>
      <c r="F62" s="81">
        <v>-96.993771450362274</v>
      </c>
      <c r="G62" s="283"/>
    </row>
    <row r="63" spans="1:7" ht="19" customHeight="1" x14ac:dyDescent="0.15">
      <c r="A63" s="283"/>
      <c r="B63" s="287"/>
      <c r="C63" s="85" t="s">
        <v>6</v>
      </c>
      <c r="D63" s="257">
        <v>5274</v>
      </c>
      <c r="E63" s="257">
        <v>0</v>
      </c>
      <c r="F63" s="81">
        <v>-100</v>
      </c>
      <c r="G63" s="283"/>
    </row>
    <row r="64" spans="1:7" ht="19" customHeight="1" x14ac:dyDescent="0.15">
      <c r="A64" s="283"/>
      <c r="B64" s="287"/>
      <c r="C64" s="85" t="s">
        <v>370</v>
      </c>
      <c r="D64" s="257">
        <v>830354</v>
      </c>
      <c r="E64" s="257">
        <v>266113</v>
      </c>
      <c r="F64" s="81">
        <v>-67.951861495217699</v>
      </c>
      <c r="G64" s="283"/>
    </row>
    <row r="65" spans="1:7" ht="19" customHeight="1" x14ac:dyDescent="0.15">
      <c r="A65" s="283"/>
      <c r="B65" s="287"/>
      <c r="C65" s="85" t="s">
        <v>7</v>
      </c>
      <c r="D65" s="257">
        <v>0</v>
      </c>
      <c r="E65" s="257">
        <v>0</v>
      </c>
      <c r="F65" s="81">
        <v>0</v>
      </c>
      <c r="G65" s="283"/>
    </row>
    <row r="66" spans="1:7" ht="19" customHeight="1" x14ac:dyDescent="0.15">
      <c r="A66" s="283"/>
      <c r="B66" s="287"/>
      <c r="C66" s="85" t="s">
        <v>8</v>
      </c>
      <c r="D66" s="257">
        <v>152</v>
      </c>
      <c r="E66" s="257">
        <v>50</v>
      </c>
      <c r="F66" s="81">
        <v>-67.10526315789474</v>
      </c>
      <c r="G66" s="283"/>
    </row>
    <row r="67" spans="1:7" ht="19" customHeight="1" x14ac:dyDescent="0.15">
      <c r="A67" s="283"/>
      <c r="B67" s="287"/>
      <c r="C67" s="85" t="s">
        <v>9</v>
      </c>
      <c r="D67" s="257">
        <v>848083</v>
      </c>
      <c r="E67" s="257">
        <v>72138</v>
      </c>
      <c r="F67" s="81">
        <v>-91.493992922862503</v>
      </c>
      <c r="G67" s="283"/>
    </row>
    <row r="68" spans="1:7" ht="19" customHeight="1" x14ac:dyDescent="0.15">
      <c r="A68" s="283"/>
      <c r="B68" s="288" t="s">
        <v>214</v>
      </c>
      <c r="C68" s="288"/>
      <c r="D68" s="289">
        <v>1739340</v>
      </c>
      <c r="E68" s="289">
        <v>343701</v>
      </c>
      <c r="F68" s="175">
        <v>-80.239573631377411</v>
      </c>
      <c r="G68" s="290"/>
    </row>
    <row r="69" spans="1:7" ht="19" customHeight="1" x14ac:dyDescent="0.15">
      <c r="A69" s="283"/>
      <c r="B69" s="287" t="s">
        <v>72</v>
      </c>
      <c r="C69" s="85" t="s">
        <v>3</v>
      </c>
      <c r="D69" s="257">
        <v>28969</v>
      </c>
      <c r="E69" s="257">
        <v>9221</v>
      </c>
      <c r="F69" s="81">
        <v>-68.16942248610583</v>
      </c>
      <c r="G69" s="290"/>
    </row>
    <row r="70" spans="1:7" ht="19" customHeight="1" x14ac:dyDescent="0.15">
      <c r="A70" s="290"/>
      <c r="B70" s="287"/>
      <c r="C70" s="85" t="s">
        <v>4</v>
      </c>
      <c r="D70" s="257">
        <v>16339</v>
      </c>
      <c r="E70" s="257">
        <v>2280</v>
      </c>
      <c r="F70" s="81">
        <v>-86.045657628985865</v>
      </c>
      <c r="G70" s="283"/>
    </row>
    <row r="71" spans="1:7" ht="19" customHeight="1" x14ac:dyDescent="0.15">
      <c r="A71" s="283"/>
      <c r="B71" s="287"/>
      <c r="C71" s="85" t="s">
        <v>5</v>
      </c>
      <c r="D71" s="257">
        <v>52742</v>
      </c>
      <c r="E71" s="257">
        <v>4271</v>
      </c>
      <c r="F71" s="81">
        <v>-91.90208941640438</v>
      </c>
      <c r="G71" s="283"/>
    </row>
    <row r="72" spans="1:7" ht="19" customHeight="1" x14ac:dyDescent="0.15">
      <c r="A72" s="283"/>
      <c r="B72" s="287"/>
      <c r="C72" s="85" t="s">
        <v>6</v>
      </c>
      <c r="D72" s="257">
        <v>6706</v>
      </c>
      <c r="E72" s="257">
        <v>25</v>
      </c>
      <c r="F72" s="81">
        <v>-99.627199522815388</v>
      </c>
      <c r="G72" s="283"/>
    </row>
    <row r="73" spans="1:7" ht="19" customHeight="1" x14ac:dyDescent="0.15">
      <c r="A73" s="283"/>
      <c r="B73" s="287"/>
      <c r="C73" s="85" t="s">
        <v>370</v>
      </c>
      <c r="D73" s="257">
        <v>1636997</v>
      </c>
      <c r="E73" s="257">
        <v>598307</v>
      </c>
      <c r="F73" s="81">
        <v>-63.450940960795897</v>
      </c>
      <c r="G73" s="283"/>
    </row>
    <row r="74" spans="1:7" ht="19" customHeight="1" x14ac:dyDescent="0.15">
      <c r="A74" s="283"/>
      <c r="B74" s="287"/>
      <c r="C74" s="85" t="s">
        <v>7</v>
      </c>
      <c r="D74" s="257">
        <v>3319</v>
      </c>
      <c r="E74" s="257">
        <v>0</v>
      </c>
      <c r="F74" s="81">
        <v>-100</v>
      </c>
      <c r="G74" s="283"/>
    </row>
    <row r="75" spans="1:7" ht="19" customHeight="1" x14ac:dyDescent="0.15">
      <c r="A75" s="283"/>
      <c r="B75" s="287"/>
      <c r="C75" s="85" t="s">
        <v>8</v>
      </c>
      <c r="D75" s="257">
        <v>846</v>
      </c>
      <c r="E75" s="257">
        <v>120</v>
      </c>
      <c r="F75" s="81">
        <v>-85.815602836879435</v>
      </c>
      <c r="G75" s="283"/>
    </row>
    <row r="76" spans="1:7" ht="19" customHeight="1" x14ac:dyDescent="0.15">
      <c r="A76" s="283"/>
      <c r="B76" s="287"/>
      <c r="C76" s="85" t="s">
        <v>9</v>
      </c>
      <c r="D76" s="257">
        <v>1452783</v>
      </c>
      <c r="E76" s="257">
        <v>224308</v>
      </c>
      <c r="F76" s="81">
        <v>-84.560116686387431</v>
      </c>
      <c r="G76" s="283"/>
    </row>
    <row r="77" spans="1:7" ht="19" customHeight="1" x14ac:dyDescent="0.15">
      <c r="A77" s="283"/>
      <c r="B77" s="288" t="s">
        <v>215</v>
      </c>
      <c r="C77" s="288"/>
      <c r="D77" s="289">
        <v>3198701</v>
      </c>
      <c r="E77" s="289">
        <v>838532</v>
      </c>
      <c r="F77" s="175">
        <v>-73.785233443200852</v>
      </c>
      <c r="G77" s="283"/>
    </row>
    <row r="78" spans="1:7" ht="19" customHeight="1" x14ac:dyDescent="0.15">
      <c r="A78" s="283"/>
      <c r="B78" s="287" t="s">
        <v>73</v>
      </c>
      <c r="C78" s="85" t="s">
        <v>3</v>
      </c>
      <c r="D78" s="257">
        <v>0</v>
      </c>
      <c r="E78" s="257">
        <v>0</v>
      </c>
      <c r="F78" s="81">
        <v>0</v>
      </c>
      <c r="G78" s="290"/>
    </row>
    <row r="79" spans="1:7" ht="19" customHeight="1" x14ac:dyDescent="0.15">
      <c r="A79" s="283"/>
      <c r="B79" s="287"/>
      <c r="C79" s="85" t="s">
        <v>4</v>
      </c>
      <c r="D79" s="257">
        <v>84713</v>
      </c>
      <c r="E79" s="257">
        <v>23215</v>
      </c>
      <c r="F79" s="81">
        <v>-72.595705499746202</v>
      </c>
      <c r="G79" s="283"/>
    </row>
    <row r="80" spans="1:7" ht="19" customHeight="1" x14ac:dyDescent="0.15">
      <c r="A80" s="283"/>
      <c r="B80" s="287"/>
      <c r="C80" s="85" t="s">
        <v>5</v>
      </c>
      <c r="D80" s="257">
        <v>44338</v>
      </c>
      <c r="E80" s="257">
        <v>5406</v>
      </c>
      <c r="F80" s="81">
        <v>-87.80729847985927</v>
      </c>
      <c r="G80" s="283"/>
    </row>
    <row r="81" spans="1:7" ht="19" customHeight="1" x14ac:dyDescent="0.15">
      <c r="A81" s="283"/>
      <c r="B81" s="287"/>
      <c r="C81" s="85" t="s">
        <v>6</v>
      </c>
      <c r="D81" s="257">
        <v>11288</v>
      </c>
      <c r="E81" s="257">
        <v>820</v>
      </c>
      <c r="F81" s="81">
        <v>-92.735648476257964</v>
      </c>
      <c r="G81" s="283"/>
    </row>
    <row r="82" spans="1:7" ht="19" customHeight="1" x14ac:dyDescent="0.15">
      <c r="A82" s="283"/>
      <c r="B82" s="287"/>
      <c r="C82" s="85" t="s">
        <v>370</v>
      </c>
      <c r="D82" s="257">
        <v>3941034</v>
      </c>
      <c r="E82" s="257">
        <v>982135</v>
      </c>
      <c r="F82" s="81">
        <v>-75.079255850114464</v>
      </c>
      <c r="G82" s="283"/>
    </row>
    <row r="83" spans="1:7" ht="19" customHeight="1" x14ac:dyDescent="0.15">
      <c r="A83" s="283"/>
      <c r="B83" s="287"/>
      <c r="C83" s="85" t="s">
        <v>7</v>
      </c>
      <c r="D83" s="257">
        <v>10</v>
      </c>
      <c r="E83" s="257">
        <v>1216</v>
      </c>
      <c r="F83" s="81">
        <v>12060</v>
      </c>
      <c r="G83" s="283"/>
    </row>
    <row r="84" spans="1:7" ht="19" customHeight="1" x14ac:dyDescent="0.15">
      <c r="A84" s="283"/>
      <c r="B84" s="287"/>
      <c r="C84" s="85" t="s">
        <v>8</v>
      </c>
      <c r="D84" s="257">
        <v>5802</v>
      </c>
      <c r="E84" s="257">
        <v>13</v>
      </c>
      <c r="F84" s="81">
        <v>-99.775939331265079</v>
      </c>
      <c r="G84" s="283"/>
    </row>
    <row r="85" spans="1:7" ht="19" customHeight="1" x14ac:dyDescent="0.15">
      <c r="A85" s="283"/>
      <c r="B85" s="287"/>
      <c r="C85" s="85" t="s">
        <v>9</v>
      </c>
      <c r="D85" s="257">
        <v>2077533</v>
      </c>
      <c r="E85" s="257">
        <v>147351</v>
      </c>
      <c r="F85" s="81">
        <v>-92.907405080930133</v>
      </c>
      <c r="G85" s="283"/>
    </row>
    <row r="86" spans="1:7" ht="19" customHeight="1" x14ac:dyDescent="0.15">
      <c r="A86" s="283"/>
      <c r="B86" s="288" t="s">
        <v>216</v>
      </c>
      <c r="C86" s="288"/>
      <c r="D86" s="289">
        <v>6164718</v>
      </c>
      <c r="E86" s="289">
        <v>1160156</v>
      </c>
      <c r="F86" s="175">
        <v>-81.180712564629886</v>
      </c>
      <c r="G86" s="290"/>
    </row>
    <row r="87" spans="1:7" ht="19" customHeight="1" x14ac:dyDescent="0.15">
      <c r="A87" s="290"/>
      <c r="B87" s="291" t="s">
        <v>51</v>
      </c>
      <c r="C87" s="291"/>
      <c r="D87" s="292">
        <v>16819752</v>
      </c>
      <c r="E87" s="292">
        <v>3771865</v>
      </c>
      <c r="F87" s="180">
        <v>-77.574788260849502</v>
      </c>
      <c r="G87" s="283"/>
    </row>
    <row r="88" spans="1:7" ht="10" customHeight="1" x14ac:dyDescent="0.15">
      <c r="A88" s="283"/>
      <c r="B88" s="283"/>
      <c r="C88" s="283"/>
      <c r="D88" s="283"/>
      <c r="E88" s="283"/>
      <c r="F88" s="293"/>
      <c r="G88" s="283"/>
    </row>
    <row r="89" spans="1:7" ht="12" x14ac:dyDescent="0.15">
      <c r="A89" s="93"/>
      <c r="B89" s="93"/>
      <c r="C89" s="93"/>
      <c r="D89" s="93"/>
      <c r="E89" s="93"/>
      <c r="F89" s="93"/>
      <c r="G89" s="93"/>
    </row>
    <row r="90" spans="1:7" ht="12" x14ac:dyDescent="0.15">
      <c r="A90" s="93"/>
      <c r="B90" s="93"/>
      <c r="C90" s="93"/>
      <c r="D90" s="93"/>
      <c r="E90" s="93"/>
      <c r="F90" s="93"/>
      <c r="G90" s="93"/>
    </row>
    <row r="91" spans="1:7" ht="18" customHeight="1" x14ac:dyDescent="0.25">
      <c r="A91" s="277"/>
      <c r="B91" s="278" t="s">
        <v>273</v>
      </c>
      <c r="C91" s="277" t="s" vm="4">
        <v>277</v>
      </c>
      <c r="D91" s="277"/>
      <c r="E91" s="277"/>
      <c r="F91" s="288" t="s">
        <v>429</v>
      </c>
      <c r="G91" s="277"/>
    </row>
    <row r="92" spans="1:7" ht="10" customHeight="1" x14ac:dyDescent="0.15">
      <c r="A92" s="279"/>
      <c r="B92" s="280"/>
      <c r="C92" s="280"/>
      <c r="D92" s="281"/>
      <c r="E92" s="281"/>
      <c r="F92" s="282"/>
      <c r="G92" s="283"/>
    </row>
    <row r="93" spans="1:7" ht="52" customHeight="1" x14ac:dyDescent="0.15">
      <c r="A93" s="279"/>
      <c r="B93" s="279"/>
      <c r="C93" s="279"/>
      <c r="D93" s="284"/>
      <c r="E93" s="284"/>
      <c r="F93" s="285"/>
      <c r="G93" s="286"/>
    </row>
    <row r="94" spans="1:7" ht="29.5" customHeight="1" x14ac:dyDescent="0.15">
      <c r="A94" s="283"/>
      <c r="B94" s="166" t="s">
        <v>64</v>
      </c>
      <c r="C94" s="166" t="s">
        <v>201</v>
      </c>
      <c r="D94" s="167">
        <v>2019</v>
      </c>
      <c r="E94" s="167">
        <v>2020</v>
      </c>
      <c r="F94" s="169" t="s">
        <v>382</v>
      </c>
      <c r="G94" s="283"/>
    </row>
    <row r="95" spans="1:7" ht="19" customHeight="1" x14ac:dyDescent="0.15">
      <c r="A95" s="283"/>
      <c r="B95" s="287" t="s">
        <v>75</v>
      </c>
      <c r="C95" s="85" t="s">
        <v>3</v>
      </c>
      <c r="D95" s="257">
        <v>9983</v>
      </c>
      <c r="E95" s="257">
        <v>727</v>
      </c>
      <c r="F95" s="81">
        <v>-92.71761995392167</v>
      </c>
      <c r="G95" s="283"/>
    </row>
    <row r="96" spans="1:7" ht="19" customHeight="1" x14ac:dyDescent="0.15">
      <c r="A96" s="283"/>
      <c r="B96" s="287"/>
      <c r="C96" s="85" t="s">
        <v>4</v>
      </c>
      <c r="D96" s="257">
        <v>16634</v>
      </c>
      <c r="E96" s="257">
        <v>5239</v>
      </c>
      <c r="F96" s="81">
        <v>-68.504268365997362</v>
      </c>
      <c r="G96" s="283"/>
    </row>
    <row r="97" spans="1:7" ht="19" customHeight="1" x14ac:dyDescent="0.15">
      <c r="A97" s="283"/>
      <c r="B97" s="287"/>
      <c r="C97" s="85" t="s">
        <v>5</v>
      </c>
      <c r="D97" s="257">
        <v>33792</v>
      </c>
      <c r="E97" s="257">
        <v>4033</v>
      </c>
      <c r="F97" s="81">
        <v>-88.065222537878782</v>
      </c>
      <c r="G97" s="283"/>
    </row>
    <row r="98" spans="1:7" ht="19" customHeight="1" x14ac:dyDescent="0.15">
      <c r="A98" s="283"/>
      <c r="B98" s="287"/>
      <c r="C98" s="85" t="s">
        <v>6</v>
      </c>
      <c r="D98" s="257">
        <v>600</v>
      </c>
      <c r="E98" s="257">
        <v>150</v>
      </c>
      <c r="F98" s="81">
        <v>-75</v>
      </c>
      <c r="G98" s="283"/>
    </row>
    <row r="99" spans="1:7" ht="19" customHeight="1" x14ac:dyDescent="0.15">
      <c r="A99" s="283"/>
      <c r="B99" s="287"/>
      <c r="C99" s="85" t="s">
        <v>370</v>
      </c>
      <c r="D99" s="257">
        <v>2812252</v>
      </c>
      <c r="E99" s="257">
        <v>663434</v>
      </c>
      <c r="F99" s="81">
        <v>-76.409155367299945</v>
      </c>
      <c r="G99" s="283"/>
    </row>
    <row r="100" spans="1:7" ht="19" customHeight="1" x14ac:dyDescent="0.15">
      <c r="A100" s="283"/>
      <c r="B100" s="287"/>
      <c r="C100" s="85" t="s">
        <v>7</v>
      </c>
      <c r="D100" s="257">
        <v>9454</v>
      </c>
      <c r="E100" s="257">
        <v>212</v>
      </c>
      <c r="F100" s="81">
        <v>-97.757562936323254</v>
      </c>
      <c r="G100" s="283"/>
    </row>
    <row r="101" spans="1:7" ht="19" customHeight="1" x14ac:dyDescent="0.15">
      <c r="A101" s="283"/>
      <c r="B101" s="287"/>
      <c r="C101" s="85" t="s">
        <v>8</v>
      </c>
      <c r="D101" s="257">
        <v>44100</v>
      </c>
      <c r="E101" s="257">
        <v>1653</v>
      </c>
      <c r="F101" s="81">
        <v>-96.251700680272108</v>
      </c>
      <c r="G101" s="283"/>
    </row>
    <row r="102" spans="1:7" ht="19" customHeight="1" x14ac:dyDescent="0.15">
      <c r="A102" s="283"/>
      <c r="B102" s="287"/>
      <c r="C102" s="85" t="s">
        <v>9</v>
      </c>
      <c r="D102" s="257">
        <v>247193</v>
      </c>
      <c r="E102" s="257">
        <v>53422</v>
      </c>
      <c r="F102" s="81">
        <v>-78.388546601238701</v>
      </c>
      <c r="G102" s="283"/>
    </row>
    <row r="103" spans="1:7" ht="19" customHeight="1" x14ac:dyDescent="0.15">
      <c r="A103" s="283"/>
      <c r="B103" s="288" t="s">
        <v>217</v>
      </c>
      <c r="C103" s="288"/>
      <c r="D103" s="289">
        <v>3174008</v>
      </c>
      <c r="E103" s="289">
        <v>728870</v>
      </c>
      <c r="F103" s="175">
        <v>-77.036289763604884</v>
      </c>
      <c r="G103" s="290"/>
    </row>
    <row r="104" spans="1:7" ht="19" customHeight="1" x14ac:dyDescent="0.15">
      <c r="A104" s="290"/>
      <c r="B104" s="287" t="s">
        <v>76</v>
      </c>
      <c r="C104" s="85" t="s">
        <v>3</v>
      </c>
      <c r="D104" s="257">
        <v>1785</v>
      </c>
      <c r="E104" s="257">
        <v>0</v>
      </c>
      <c r="F104" s="81">
        <v>-100</v>
      </c>
      <c r="G104" s="283"/>
    </row>
    <row r="105" spans="1:7" ht="19" customHeight="1" x14ac:dyDescent="0.15">
      <c r="A105" s="283"/>
      <c r="B105" s="287"/>
      <c r="C105" s="85" t="s">
        <v>4</v>
      </c>
      <c r="D105" s="257">
        <v>24230</v>
      </c>
      <c r="E105" s="257">
        <v>3878</v>
      </c>
      <c r="F105" s="81">
        <v>-83.995047461824186</v>
      </c>
      <c r="G105" s="283"/>
    </row>
    <row r="106" spans="1:7" ht="19" customHeight="1" x14ac:dyDescent="0.15">
      <c r="A106" s="283"/>
      <c r="B106" s="287"/>
      <c r="C106" s="85" t="s">
        <v>5</v>
      </c>
      <c r="D106" s="257">
        <v>59399</v>
      </c>
      <c r="E106" s="257">
        <v>6739</v>
      </c>
      <c r="F106" s="81">
        <v>-88.654691156416774</v>
      </c>
      <c r="G106" s="283"/>
    </row>
    <row r="107" spans="1:7" ht="19" customHeight="1" x14ac:dyDescent="0.15">
      <c r="A107" s="283"/>
      <c r="B107" s="287"/>
      <c r="C107" s="85" t="s">
        <v>6</v>
      </c>
      <c r="D107" s="257">
        <v>8509</v>
      </c>
      <c r="E107" s="257">
        <v>836</v>
      </c>
      <c r="F107" s="81">
        <v>-90.175108708426379</v>
      </c>
      <c r="G107" s="283"/>
    </row>
    <row r="108" spans="1:7" ht="19" customHeight="1" x14ac:dyDescent="0.15">
      <c r="A108" s="283"/>
      <c r="B108" s="287"/>
      <c r="C108" s="85" t="s">
        <v>370</v>
      </c>
      <c r="D108" s="257">
        <v>1652321</v>
      </c>
      <c r="E108" s="257">
        <v>493286</v>
      </c>
      <c r="F108" s="81">
        <v>-70.145873592358868</v>
      </c>
      <c r="G108" s="283"/>
    </row>
    <row r="109" spans="1:7" ht="19" customHeight="1" x14ac:dyDescent="0.15">
      <c r="A109" s="283"/>
      <c r="B109" s="287"/>
      <c r="C109" s="85" t="s">
        <v>7</v>
      </c>
      <c r="D109" s="257">
        <v>14681</v>
      </c>
      <c r="E109" s="257">
        <v>16856</v>
      </c>
      <c r="F109" s="81">
        <v>14.815067093522238</v>
      </c>
      <c r="G109" s="283"/>
    </row>
    <row r="110" spans="1:7" ht="19" customHeight="1" x14ac:dyDescent="0.15">
      <c r="A110" s="283"/>
      <c r="B110" s="287"/>
      <c r="C110" s="85" t="s">
        <v>8</v>
      </c>
      <c r="D110" s="257">
        <v>5236</v>
      </c>
      <c r="E110" s="257">
        <v>2684</v>
      </c>
      <c r="F110" s="81">
        <v>-48.739495798319325</v>
      </c>
      <c r="G110" s="283"/>
    </row>
    <row r="111" spans="1:7" ht="19" customHeight="1" x14ac:dyDescent="0.15">
      <c r="A111" s="283"/>
      <c r="B111" s="287"/>
      <c r="C111" s="85" t="s">
        <v>9</v>
      </c>
      <c r="D111" s="257">
        <v>1278486</v>
      </c>
      <c r="E111" s="257">
        <v>65354</v>
      </c>
      <c r="F111" s="81">
        <v>-94.888172416436305</v>
      </c>
      <c r="G111" s="283"/>
    </row>
    <row r="112" spans="1:7" ht="19" customHeight="1" x14ac:dyDescent="0.15">
      <c r="A112" s="283"/>
      <c r="B112" s="288" t="s">
        <v>218</v>
      </c>
      <c r="C112" s="288"/>
      <c r="D112" s="289">
        <v>3044647</v>
      </c>
      <c r="E112" s="289">
        <v>589633</v>
      </c>
      <c r="F112" s="175">
        <v>-80.633781190397443</v>
      </c>
      <c r="G112" s="290"/>
    </row>
    <row r="113" spans="1:7" ht="19" customHeight="1" x14ac:dyDescent="0.15">
      <c r="A113" s="283"/>
      <c r="B113" s="287" t="s">
        <v>77</v>
      </c>
      <c r="C113" s="85" t="s">
        <v>3</v>
      </c>
      <c r="D113" s="257">
        <v>8323</v>
      </c>
      <c r="E113" s="257">
        <v>1982</v>
      </c>
      <c r="F113" s="81">
        <v>-76.186471224318154</v>
      </c>
      <c r="G113" s="290"/>
    </row>
    <row r="114" spans="1:7" ht="19" customHeight="1" x14ac:dyDescent="0.15">
      <c r="A114" s="290"/>
      <c r="B114" s="287"/>
      <c r="C114" s="85" t="s">
        <v>4</v>
      </c>
      <c r="D114" s="257">
        <v>43135</v>
      </c>
      <c r="E114" s="257">
        <v>12792</v>
      </c>
      <c r="F114" s="81">
        <v>-70.344267995827053</v>
      </c>
      <c r="G114" s="283"/>
    </row>
    <row r="115" spans="1:7" ht="19" customHeight="1" x14ac:dyDescent="0.15">
      <c r="A115" s="283"/>
      <c r="B115" s="287"/>
      <c r="C115" s="85" t="s">
        <v>5</v>
      </c>
      <c r="D115" s="257">
        <v>57155</v>
      </c>
      <c r="E115" s="257">
        <v>9894</v>
      </c>
      <c r="F115" s="81">
        <v>-82.689178549558221</v>
      </c>
      <c r="G115" s="283"/>
    </row>
    <row r="116" spans="1:7" ht="19" customHeight="1" x14ac:dyDescent="0.15">
      <c r="A116" s="283"/>
      <c r="B116" s="287"/>
      <c r="C116" s="85" t="s">
        <v>6</v>
      </c>
      <c r="D116" s="257">
        <v>12538</v>
      </c>
      <c r="E116" s="257">
        <v>916</v>
      </c>
      <c r="F116" s="81">
        <v>-92.694209602807462</v>
      </c>
      <c r="G116" s="283"/>
    </row>
    <row r="117" spans="1:7" ht="19" customHeight="1" x14ac:dyDescent="0.15">
      <c r="A117" s="283"/>
      <c r="B117" s="287"/>
      <c r="C117" s="85" t="s">
        <v>370</v>
      </c>
      <c r="D117" s="257">
        <v>3130249</v>
      </c>
      <c r="E117" s="257">
        <v>882665</v>
      </c>
      <c r="F117" s="81">
        <v>-71.802083476426318</v>
      </c>
      <c r="G117" s="283"/>
    </row>
    <row r="118" spans="1:7" ht="19" customHeight="1" x14ac:dyDescent="0.15">
      <c r="A118" s="283"/>
      <c r="B118" s="287"/>
      <c r="C118" s="85" t="s">
        <v>7</v>
      </c>
      <c r="D118" s="257">
        <v>4511</v>
      </c>
      <c r="E118" s="257">
        <v>0</v>
      </c>
      <c r="F118" s="81">
        <v>-100</v>
      </c>
      <c r="G118" s="283"/>
    </row>
    <row r="119" spans="1:7" ht="19" customHeight="1" x14ac:dyDescent="0.15">
      <c r="A119" s="283"/>
      <c r="B119" s="287"/>
      <c r="C119" s="85" t="s">
        <v>8</v>
      </c>
      <c r="D119" s="257">
        <v>33513</v>
      </c>
      <c r="E119" s="257">
        <v>8304</v>
      </c>
      <c r="F119" s="81">
        <v>-75.221555814161661</v>
      </c>
      <c r="G119" s="283"/>
    </row>
    <row r="120" spans="1:7" ht="19" customHeight="1" x14ac:dyDescent="0.15">
      <c r="A120" s="283"/>
      <c r="B120" s="287"/>
      <c r="C120" s="85" t="s">
        <v>9</v>
      </c>
      <c r="D120" s="257">
        <v>992630</v>
      </c>
      <c r="E120" s="257">
        <v>150025</v>
      </c>
      <c r="F120" s="81">
        <v>-84.886110635382778</v>
      </c>
      <c r="G120" s="283"/>
    </row>
    <row r="121" spans="1:7" ht="19" customHeight="1" x14ac:dyDescent="0.15">
      <c r="A121" s="283"/>
      <c r="B121" s="288" t="s">
        <v>219</v>
      </c>
      <c r="C121" s="288"/>
      <c r="D121" s="289">
        <v>4282054</v>
      </c>
      <c r="E121" s="289">
        <v>1066578</v>
      </c>
      <c r="F121" s="175">
        <v>-75.091906827891478</v>
      </c>
      <c r="G121" s="283"/>
    </row>
    <row r="122" spans="1:7" ht="19" customHeight="1" x14ac:dyDescent="0.15">
      <c r="A122" s="283"/>
      <c r="B122" s="287" t="s">
        <v>78</v>
      </c>
      <c r="C122" s="85" t="s">
        <v>3</v>
      </c>
      <c r="D122" s="257">
        <v>5700</v>
      </c>
      <c r="E122" s="257">
        <v>0</v>
      </c>
      <c r="F122" s="81">
        <v>-100</v>
      </c>
      <c r="G122" s="290"/>
    </row>
    <row r="123" spans="1:7" ht="19" customHeight="1" x14ac:dyDescent="0.15">
      <c r="A123" s="283"/>
      <c r="B123" s="287"/>
      <c r="C123" s="85" t="s">
        <v>4</v>
      </c>
      <c r="D123" s="257">
        <v>8052</v>
      </c>
      <c r="E123" s="257">
        <v>1968</v>
      </c>
      <c r="F123" s="81">
        <v>-75.55886736214606</v>
      </c>
      <c r="G123" s="283"/>
    </row>
    <row r="124" spans="1:7" ht="19" customHeight="1" x14ac:dyDescent="0.15">
      <c r="A124" s="283"/>
      <c r="B124" s="287"/>
      <c r="C124" s="85" t="s">
        <v>5</v>
      </c>
      <c r="D124" s="257">
        <v>6637</v>
      </c>
      <c r="E124" s="257">
        <v>643</v>
      </c>
      <c r="F124" s="81">
        <v>-90.311887901160162</v>
      </c>
      <c r="G124" s="283"/>
    </row>
    <row r="125" spans="1:7" ht="19" customHeight="1" x14ac:dyDescent="0.15">
      <c r="A125" s="283"/>
      <c r="B125" s="287"/>
      <c r="C125" s="85" t="s">
        <v>6</v>
      </c>
      <c r="D125" s="257">
        <v>0</v>
      </c>
      <c r="E125" s="257">
        <v>50</v>
      </c>
      <c r="F125" s="81">
        <v>0</v>
      </c>
      <c r="G125" s="283"/>
    </row>
    <row r="126" spans="1:7" ht="19" customHeight="1" x14ac:dyDescent="0.15">
      <c r="A126" s="283"/>
      <c r="B126" s="287"/>
      <c r="C126" s="85" t="s">
        <v>370</v>
      </c>
      <c r="D126" s="257">
        <v>384459</v>
      </c>
      <c r="E126" s="257">
        <v>107994</v>
      </c>
      <c r="F126" s="81">
        <v>-71.91013866238012</v>
      </c>
      <c r="G126" s="283"/>
    </row>
    <row r="127" spans="1:7" ht="19" customHeight="1" x14ac:dyDescent="0.15">
      <c r="A127" s="283"/>
      <c r="B127" s="287"/>
      <c r="C127" s="85" t="s">
        <v>7</v>
      </c>
      <c r="D127" s="257">
        <v>591</v>
      </c>
      <c r="E127" s="257">
        <v>0</v>
      </c>
      <c r="F127" s="81">
        <v>-100</v>
      </c>
      <c r="G127" s="283"/>
    </row>
    <row r="128" spans="1:7" ht="19" customHeight="1" x14ac:dyDescent="0.15">
      <c r="A128" s="283"/>
      <c r="B128" s="287"/>
      <c r="C128" s="85" t="s">
        <v>8</v>
      </c>
      <c r="D128" s="257">
        <v>150</v>
      </c>
      <c r="E128" s="257">
        <v>0</v>
      </c>
      <c r="F128" s="81">
        <v>-100</v>
      </c>
      <c r="G128" s="283"/>
    </row>
    <row r="129" spans="1:7" ht="19" customHeight="1" x14ac:dyDescent="0.15">
      <c r="A129" s="283"/>
      <c r="B129" s="287"/>
      <c r="C129" s="85" t="s">
        <v>9</v>
      </c>
      <c r="D129" s="257">
        <v>824123</v>
      </c>
      <c r="E129" s="257">
        <v>16418</v>
      </c>
      <c r="F129" s="81">
        <v>-98.007821647982169</v>
      </c>
      <c r="G129" s="283"/>
    </row>
    <row r="130" spans="1:7" ht="19" customHeight="1" x14ac:dyDescent="0.15">
      <c r="A130" s="283"/>
      <c r="B130" s="288" t="s">
        <v>220</v>
      </c>
      <c r="C130" s="288"/>
      <c r="D130" s="289">
        <v>1229712</v>
      </c>
      <c r="E130" s="289">
        <v>127073</v>
      </c>
      <c r="F130" s="175">
        <v>-89.666442223870305</v>
      </c>
      <c r="G130" s="290"/>
    </row>
    <row r="131" spans="1:7" ht="19" customHeight="1" x14ac:dyDescent="0.15">
      <c r="A131" s="290"/>
      <c r="B131" s="291" t="s">
        <v>51</v>
      </c>
      <c r="C131" s="291"/>
      <c r="D131" s="292">
        <v>11730421</v>
      </c>
      <c r="E131" s="292">
        <v>2512154</v>
      </c>
      <c r="F131" s="180">
        <v>-78.584280990426521</v>
      </c>
      <c r="G131" s="283"/>
    </row>
    <row r="132" spans="1:7" ht="10" customHeight="1" x14ac:dyDescent="0.15">
      <c r="A132" s="283"/>
      <c r="B132" s="283"/>
      <c r="C132" s="283"/>
      <c r="D132" s="283"/>
      <c r="E132" s="283"/>
      <c r="F132" s="293"/>
      <c r="G132" s="283"/>
    </row>
    <row r="133" spans="1:7" ht="17.25" customHeight="1" x14ac:dyDescent="0.15">
      <c r="A133" s="93"/>
      <c r="B133" s="93"/>
      <c r="C133" s="93"/>
      <c r="D133" s="93"/>
      <c r="E133" s="93"/>
      <c r="F133" s="93"/>
      <c r="G133" s="93"/>
    </row>
    <row r="134" spans="1:7" ht="17.25" customHeight="1" x14ac:dyDescent="0.15">
      <c r="A134" s="93"/>
      <c r="B134" s="93"/>
      <c r="C134" s="93"/>
      <c r="D134" s="93"/>
      <c r="E134" s="93"/>
      <c r="F134" s="93"/>
      <c r="G134" s="93"/>
    </row>
    <row r="135" spans="1:7" ht="18" customHeight="1" x14ac:dyDescent="0.25">
      <c r="A135" s="277"/>
      <c r="B135" s="278" t="s">
        <v>273</v>
      </c>
      <c r="C135" s="277" t="s" vm="5">
        <v>278</v>
      </c>
      <c r="D135" s="277"/>
      <c r="E135" s="277"/>
      <c r="F135" s="288" t="s">
        <v>430</v>
      </c>
      <c r="G135" s="277"/>
    </row>
    <row r="136" spans="1:7" ht="10" customHeight="1" x14ac:dyDescent="0.15">
      <c r="A136" s="279"/>
      <c r="B136" s="280"/>
      <c r="C136" s="280"/>
      <c r="D136" s="281"/>
      <c r="E136" s="281"/>
      <c r="F136" s="282"/>
      <c r="G136" s="283"/>
    </row>
    <row r="137" spans="1:7" ht="52" customHeight="1" x14ac:dyDescent="0.15">
      <c r="A137" s="279"/>
      <c r="B137" s="279"/>
      <c r="C137" s="279"/>
      <c r="D137" s="284"/>
      <c r="E137" s="284"/>
      <c r="F137" s="285"/>
      <c r="G137" s="286"/>
    </row>
    <row r="138" spans="1:7" ht="29.5" customHeight="1" x14ac:dyDescent="0.15">
      <c r="A138" s="283"/>
      <c r="B138" s="166" t="s">
        <v>64</v>
      </c>
      <c r="C138" s="166" t="s">
        <v>201</v>
      </c>
      <c r="D138" s="167">
        <v>2019</v>
      </c>
      <c r="E138" s="167">
        <v>2020</v>
      </c>
      <c r="F138" s="169" t="s">
        <v>382</v>
      </c>
      <c r="G138" s="283"/>
    </row>
    <row r="139" spans="1:7" ht="19" customHeight="1" x14ac:dyDescent="0.15">
      <c r="A139" s="283"/>
      <c r="B139" s="287" t="s">
        <v>199</v>
      </c>
      <c r="C139" s="85" t="s">
        <v>3</v>
      </c>
      <c r="D139" s="257">
        <v>10671</v>
      </c>
      <c r="E139" s="257">
        <v>468</v>
      </c>
      <c r="F139" s="235">
        <v>-95.614281698060168</v>
      </c>
      <c r="G139" s="283"/>
    </row>
    <row r="140" spans="1:7" ht="19" customHeight="1" x14ac:dyDescent="0.15">
      <c r="A140" s="283"/>
      <c r="B140" s="287"/>
      <c r="C140" s="85" t="s">
        <v>4</v>
      </c>
      <c r="D140" s="257">
        <v>6743</v>
      </c>
      <c r="E140" s="257">
        <v>812</v>
      </c>
      <c r="F140" s="235">
        <v>-87.957882248257462</v>
      </c>
      <c r="G140" s="283"/>
    </row>
    <row r="141" spans="1:7" ht="19" customHeight="1" x14ac:dyDescent="0.15">
      <c r="A141" s="283"/>
      <c r="B141" s="287"/>
      <c r="C141" s="85" t="s">
        <v>5</v>
      </c>
      <c r="D141" s="257">
        <v>45058</v>
      </c>
      <c r="E141" s="257">
        <v>7245</v>
      </c>
      <c r="F141" s="235">
        <v>-83.92072439966266</v>
      </c>
      <c r="G141" s="283"/>
    </row>
    <row r="142" spans="1:7" ht="19" customHeight="1" x14ac:dyDescent="0.15">
      <c r="A142" s="283"/>
      <c r="B142" s="287"/>
      <c r="C142" s="85" t="s">
        <v>6</v>
      </c>
      <c r="D142" s="257">
        <v>933</v>
      </c>
      <c r="E142" s="257">
        <v>381</v>
      </c>
      <c r="F142" s="235">
        <v>-59.163987138263664</v>
      </c>
      <c r="G142" s="283"/>
    </row>
    <row r="143" spans="1:7" ht="19" customHeight="1" x14ac:dyDescent="0.15">
      <c r="A143" s="283"/>
      <c r="B143" s="287"/>
      <c r="C143" s="85" t="s">
        <v>370</v>
      </c>
      <c r="D143" s="257">
        <v>737870</v>
      </c>
      <c r="E143" s="257">
        <v>182457</v>
      </c>
      <c r="F143" s="235">
        <v>-75.272473470936617</v>
      </c>
      <c r="G143" s="283"/>
    </row>
    <row r="144" spans="1:7" ht="19" customHeight="1" x14ac:dyDescent="0.15">
      <c r="A144" s="283"/>
      <c r="B144" s="287"/>
      <c r="C144" s="85" t="s">
        <v>7</v>
      </c>
      <c r="D144" s="257">
        <v>11045</v>
      </c>
      <c r="E144" s="257">
        <v>30</v>
      </c>
      <c r="F144" s="235">
        <v>-99.728383884110457</v>
      </c>
      <c r="G144" s="283"/>
    </row>
    <row r="145" spans="1:7" ht="19" customHeight="1" x14ac:dyDescent="0.15">
      <c r="A145" s="283"/>
      <c r="B145" s="287"/>
      <c r="C145" s="85" t="s">
        <v>8</v>
      </c>
      <c r="D145" s="257">
        <v>30190</v>
      </c>
      <c r="E145" s="257">
        <v>0</v>
      </c>
      <c r="F145" s="235">
        <v>-100</v>
      </c>
      <c r="G145" s="283"/>
    </row>
    <row r="146" spans="1:7" ht="19" customHeight="1" x14ac:dyDescent="0.15">
      <c r="A146" s="283"/>
      <c r="B146" s="287"/>
      <c r="C146" s="85" t="s">
        <v>9</v>
      </c>
      <c r="D146" s="257">
        <v>365337</v>
      </c>
      <c r="E146" s="257">
        <v>17888</v>
      </c>
      <c r="F146" s="235">
        <v>-95.103698776745844</v>
      </c>
      <c r="G146" s="283"/>
    </row>
    <row r="147" spans="1:7" ht="19" customHeight="1" x14ac:dyDescent="0.15">
      <c r="A147" s="283"/>
      <c r="B147" s="288" t="s">
        <v>279</v>
      </c>
      <c r="C147" s="288"/>
      <c r="D147" s="289">
        <v>1207847</v>
      </c>
      <c r="E147" s="289">
        <v>209281</v>
      </c>
      <c r="F147" s="294">
        <v>-82.673219372983496</v>
      </c>
      <c r="G147" s="290"/>
    </row>
    <row r="148" spans="1:7" ht="19" customHeight="1" x14ac:dyDescent="0.15">
      <c r="A148" s="283"/>
      <c r="B148" s="287" t="s">
        <v>81</v>
      </c>
      <c r="C148" s="85" t="s">
        <v>3</v>
      </c>
      <c r="D148" s="257">
        <v>0</v>
      </c>
      <c r="E148" s="257">
        <v>0</v>
      </c>
      <c r="F148" s="235">
        <v>0</v>
      </c>
      <c r="G148" s="283"/>
    </row>
    <row r="149" spans="1:7" ht="19" customHeight="1" x14ac:dyDescent="0.15">
      <c r="A149" s="283"/>
      <c r="B149" s="287"/>
      <c r="C149" s="85" t="s">
        <v>4</v>
      </c>
      <c r="D149" s="257">
        <v>403</v>
      </c>
      <c r="E149" s="257">
        <v>0</v>
      </c>
      <c r="F149" s="235">
        <v>-100</v>
      </c>
      <c r="G149" s="283"/>
    </row>
    <row r="150" spans="1:7" ht="19" customHeight="1" x14ac:dyDescent="0.15">
      <c r="A150" s="283"/>
      <c r="B150" s="287"/>
      <c r="C150" s="85" t="s">
        <v>5</v>
      </c>
      <c r="D150" s="257">
        <v>670</v>
      </c>
      <c r="E150" s="257">
        <v>60</v>
      </c>
      <c r="F150" s="235">
        <v>-91.044776119402982</v>
      </c>
      <c r="G150" s="283"/>
    </row>
    <row r="151" spans="1:7" ht="19" customHeight="1" x14ac:dyDescent="0.15">
      <c r="A151" s="283"/>
      <c r="B151" s="287"/>
      <c r="C151" s="85" t="s">
        <v>6</v>
      </c>
      <c r="D151" s="257">
        <v>0</v>
      </c>
      <c r="E151" s="257">
        <v>0</v>
      </c>
      <c r="F151" s="235">
        <v>0</v>
      </c>
      <c r="G151" s="283"/>
    </row>
    <row r="152" spans="1:7" ht="19" customHeight="1" x14ac:dyDescent="0.15">
      <c r="A152" s="283"/>
      <c r="B152" s="287"/>
      <c r="C152" s="85" t="s">
        <v>370</v>
      </c>
      <c r="D152" s="257">
        <v>181615</v>
      </c>
      <c r="E152" s="257">
        <v>46810</v>
      </c>
      <c r="F152" s="235">
        <v>-74.225697216639603</v>
      </c>
      <c r="G152" s="283"/>
    </row>
    <row r="153" spans="1:7" ht="19" customHeight="1" x14ac:dyDescent="0.15">
      <c r="A153" s="283"/>
      <c r="B153" s="287"/>
      <c r="C153" s="85" t="s">
        <v>7</v>
      </c>
      <c r="D153" s="257">
        <v>8638</v>
      </c>
      <c r="E153" s="257">
        <v>5582</v>
      </c>
      <c r="F153" s="235">
        <v>-35.378559851817549</v>
      </c>
      <c r="G153" s="283"/>
    </row>
    <row r="154" spans="1:7" ht="19" customHeight="1" x14ac:dyDescent="0.15">
      <c r="A154" s="283"/>
      <c r="B154" s="287"/>
      <c r="C154" s="85" t="s">
        <v>8</v>
      </c>
      <c r="D154" s="257">
        <v>0</v>
      </c>
      <c r="E154" s="257">
        <v>0</v>
      </c>
      <c r="F154" s="235">
        <v>0</v>
      </c>
      <c r="G154" s="283"/>
    </row>
    <row r="155" spans="1:7" ht="19" customHeight="1" x14ac:dyDescent="0.15">
      <c r="A155" s="283"/>
      <c r="B155" s="287"/>
      <c r="C155" s="85" t="s">
        <v>9</v>
      </c>
      <c r="D155" s="257">
        <v>27659</v>
      </c>
      <c r="E155" s="257">
        <v>615</v>
      </c>
      <c r="F155" s="235">
        <v>-97.776492280993537</v>
      </c>
      <c r="G155" s="283"/>
    </row>
    <row r="156" spans="1:7" ht="19" customHeight="1" x14ac:dyDescent="0.15">
      <c r="A156" s="283"/>
      <c r="B156" s="288" t="s">
        <v>221</v>
      </c>
      <c r="C156" s="288"/>
      <c r="D156" s="289">
        <v>218985</v>
      </c>
      <c r="E156" s="289">
        <v>53067</v>
      </c>
      <c r="F156" s="294">
        <v>-75.766833344749642</v>
      </c>
      <c r="G156" s="290"/>
    </row>
    <row r="157" spans="1:7" ht="19" customHeight="1" x14ac:dyDescent="0.15">
      <c r="A157" s="283"/>
      <c r="B157" s="287" t="s">
        <v>82</v>
      </c>
      <c r="C157" s="85" t="s">
        <v>3</v>
      </c>
      <c r="D157" s="257">
        <v>0</v>
      </c>
      <c r="E157" s="257">
        <v>0</v>
      </c>
      <c r="F157" s="235">
        <v>0</v>
      </c>
      <c r="G157" s="283"/>
    </row>
    <row r="158" spans="1:7" ht="19" customHeight="1" x14ac:dyDescent="0.15">
      <c r="A158" s="283"/>
      <c r="B158" s="287"/>
      <c r="C158" s="85" t="s">
        <v>4</v>
      </c>
      <c r="D158" s="257">
        <v>406</v>
      </c>
      <c r="E158" s="257">
        <v>93</v>
      </c>
      <c r="F158" s="235">
        <v>-77.093596059113295</v>
      </c>
      <c r="G158" s="283"/>
    </row>
    <row r="159" spans="1:7" ht="19" customHeight="1" x14ac:dyDescent="0.15">
      <c r="A159" s="283"/>
      <c r="B159" s="287"/>
      <c r="C159" s="85" t="s">
        <v>5</v>
      </c>
      <c r="D159" s="257">
        <v>383</v>
      </c>
      <c r="E159" s="257">
        <v>180</v>
      </c>
      <c r="F159" s="235">
        <v>-53.002610966057439</v>
      </c>
      <c r="G159" s="283"/>
    </row>
    <row r="160" spans="1:7" ht="19" customHeight="1" x14ac:dyDescent="0.15">
      <c r="A160" s="283"/>
      <c r="B160" s="287"/>
      <c r="C160" s="85" t="s">
        <v>6</v>
      </c>
      <c r="D160" s="257">
        <v>0</v>
      </c>
      <c r="E160" s="257">
        <v>0</v>
      </c>
      <c r="F160" s="235">
        <v>0</v>
      </c>
      <c r="G160" s="283"/>
    </row>
    <row r="161" spans="1:7" ht="19" customHeight="1" x14ac:dyDescent="0.15">
      <c r="A161" s="283"/>
      <c r="B161" s="287"/>
      <c r="C161" s="85" t="s">
        <v>370</v>
      </c>
      <c r="D161" s="257">
        <v>178693</v>
      </c>
      <c r="E161" s="257">
        <v>52292</v>
      </c>
      <c r="F161" s="235">
        <v>-70.736402657071068</v>
      </c>
      <c r="G161" s="283"/>
    </row>
    <row r="162" spans="1:7" ht="19" customHeight="1" x14ac:dyDescent="0.15">
      <c r="A162" s="283"/>
      <c r="B162" s="287"/>
      <c r="C162" s="85" t="s">
        <v>7</v>
      </c>
      <c r="D162" s="257">
        <v>18819</v>
      </c>
      <c r="E162" s="257">
        <v>9326</v>
      </c>
      <c r="F162" s="235">
        <v>-50.443700515436532</v>
      </c>
      <c r="G162" s="283"/>
    </row>
    <row r="163" spans="1:7" ht="19" customHeight="1" x14ac:dyDescent="0.15">
      <c r="A163" s="283"/>
      <c r="B163" s="287"/>
      <c r="C163" s="85" t="s">
        <v>8</v>
      </c>
      <c r="D163" s="257">
        <v>1033</v>
      </c>
      <c r="E163" s="257">
        <v>2138</v>
      </c>
      <c r="F163" s="235">
        <v>106.96999031945789</v>
      </c>
      <c r="G163" s="283"/>
    </row>
    <row r="164" spans="1:7" ht="19" customHeight="1" x14ac:dyDescent="0.15">
      <c r="A164" s="283"/>
      <c r="B164" s="287"/>
      <c r="C164" s="85" t="s">
        <v>9</v>
      </c>
      <c r="D164" s="257">
        <v>40</v>
      </c>
      <c r="E164" s="257">
        <v>0</v>
      </c>
      <c r="F164" s="235">
        <v>-100</v>
      </c>
      <c r="G164" s="283"/>
    </row>
    <row r="165" spans="1:7" ht="19" customHeight="1" x14ac:dyDescent="0.15">
      <c r="A165" s="283"/>
      <c r="B165" s="288" t="s">
        <v>222</v>
      </c>
      <c r="C165" s="288"/>
      <c r="D165" s="289">
        <v>199374</v>
      </c>
      <c r="E165" s="289">
        <v>64029</v>
      </c>
      <c r="F165" s="294">
        <v>-67.884979987360438</v>
      </c>
      <c r="G165" s="290"/>
    </row>
    <row r="166" spans="1:7" ht="19" customHeight="1" x14ac:dyDescent="0.15">
      <c r="A166" s="283"/>
      <c r="B166" s="287" t="s">
        <v>83</v>
      </c>
      <c r="C166" s="85" t="s">
        <v>3</v>
      </c>
      <c r="D166" s="257">
        <v>2240</v>
      </c>
      <c r="E166" s="257">
        <v>20</v>
      </c>
      <c r="F166" s="235">
        <v>-99.107142857142861</v>
      </c>
      <c r="G166" s="283"/>
    </row>
    <row r="167" spans="1:7" ht="19" customHeight="1" x14ac:dyDescent="0.15">
      <c r="A167" s="283"/>
      <c r="B167" s="287"/>
      <c r="C167" s="85" t="s">
        <v>4</v>
      </c>
      <c r="D167" s="257">
        <v>67439</v>
      </c>
      <c r="E167" s="257">
        <v>11207</v>
      </c>
      <c r="F167" s="235">
        <v>-83.38201930633609</v>
      </c>
      <c r="G167" s="283"/>
    </row>
    <row r="168" spans="1:7" ht="19" customHeight="1" x14ac:dyDescent="0.15">
      <c r="A168" s="283"/>
      <c r="B168" s="287"/>
      <c r="C168" s="85" t="s">
        <v>5</v>
      </c>
      <c r="D168" s="257">
        <v>84661</v>
      </c>
      <c r="E168" s="257">
        <v>9821</v>
      </c>
      <c r="F168" s="235">
        <v>-88.399617297220672</v>
      </c>
      <c r="G168" s="283"/>
    </row>
    <row r="169" spans="1:7" ht="19" customHeight="1" x14ac:dyDescent="0.15">
      <c r="A169" s="283"/>
      <c r="B169" s="287"/>
      <c r="C169" s="85" t="s">
        <v>6</v>
      </c>
      <c r="D169" s="257">
        <v>13574</v>
      </c>
      <c r="E169" s="257">
        <v>474</v>
      </c>
      <c r="F169" s="235">
        <v>-96.508030057462804</v>
      </c>
      <c r="G169" s="283"/>
    </row>
    <row r="170" spans="1:7" ht="19" customHeight="1" x14ac:dyDescent="0.15">
      <c r="A170" s="283"/>
      <c r="B170" s="287"/>
      <c r="C170" s="85" t="s">
        <v>370</v>
      </c>
      <c r="D170" s="257">
        <v>2061814</v>
      </c>
      <c r="E170" s="257">
        <v>507016</v>
      </c>
      <c r="F170" s="235">
        <v>-75.409227020478085</v>
      </c>
      <c r="G170" s="283"/>
    </row>
    <row r="171" spans="1:7" ht="19" customHeight="1" x14ac:dyDescent="0.15">
      <c r="A171" s="283"/>
      <c r="B171" s="287"/>
      <c r="C171" s="85" t="s">
        <v>7</v>
      </c>
      <c r="D171" s="257">
        <v>3132</v>
      </c>
      <c r="E171" s="257">
        <v>25996</v>
      </c>
      <c r="F171" s="235">
        <v>730.01277139208173</v>
      </c>
      <c r="G171" s="283"/>
    </row>
    <row r="172" spans="1:7" ht="19" customHeight="1" x14ac:dyDescent="0.15">
      <c r="A172" s="283"/>
      <c r="B172" s="287"/>
      <c r="C172" s="85" t="s">
        <v>8</v>
      </c>
      <c r="D172" s="257">
        <v>34976</v>
      </c>
      <c r="E172" s="257">
        <v>100943</v>
      </c>
      <c r="F172" s="235">
        <v>188.60647301006404</v>
      </c>
      <c r="G172" s="283"/>
    </row>
    <row r="173" spans="1:7" ht="19" customHeight="1" x14ac:dyDescent="0.15">
      <c r="A173" s="283"/>
      <c r="B173" s="287"/>
      <c r="C173" s="85" t="s">
        <v>9</v>
      </c>
      <c r="D173" s="257">
        <v>198155</v>
      </c>
      <c r="E173" s="257">
        <v>1850</v>
      </c>
      <c r="F173" s="235">
        <v>-99.066387423986271</v>
      </c>
      <c r="G173" s="283"/>
    </row>
    <row r="174" spans="1:7" ht="19" customHeight="1" x14ac:dyDescent="0.15">
      <c r="A174" s="283"/>
      <c r="B174" s="288" t="s">
        <v>223</v>
      </c>
      <c r="C174" s="288"/>
      <c r="D174" s="289">
        <v>2465991</v>
      </c>
      <c r="E174" s="289">
        <v>657327</v>
      </c>
      <c r="F174" s="294">
        <v>-73.344306609391523</v>
      </c>
      <c r="G174" s="290"/>
    </row>
    <row r="175" spans="1:7" ht="19" customHeight="1" x14ac:dyDescent="0.15">
      <c r="A175" s="283"/>
      <c r="B175" s="287" t="s">
        <v>84</v>
      </c>
      <c r="C175" s="85" t="s">
        <v>3</v>
      </c>
      <c r="D175" s="257">
        <v>0</v>
      </c>
      <c r="E175" s="257">
        <v>0</v>
      </c>
      <c r="F175" s="235">
        <v>0</v>
      </c>
      <c r="G175" s="283"/>
    </row>
    <row r="176" spans="1:7" ht="19" customHeight="1" x14ac:dyDescent="0.15">
      <c r="A176" s="283"/>
      <c r="B176" s="287"/>
      <c r="C176" s="85" t="s">
        <v>4</v>
      </c>
      <c r="D176" s="257">
        <v>16742</v>
      </c>
      <c r="E176" s="257">
        <v>135</v>
      </c>
      <c r="F176" s="235">
        <v>-99.193644725839206</v>
      </c>
      <c r="G176" s="283"/>
    </row>
    <row r="177" spans="1:7" ht="19" customHeight="1" x14ac:dyDescent="0.15">
      <c r="A177" s="283"/>
      <c r="B177" s="287"/>
      <c r="C177" s="85" t="s">
        <v>5</v>
      </c>
      <c r="D177" s="257">
        <v>10880</v>
      </c>
      <c r="E177" s="257">
        <v>280</v>
      </c>
      <c r="F177" s="235">
        <v>-97.42647058823529</v>
      </c>
      <c r="G177" s="283"/>
    </row>
    <row r="178" spans="1:7" ht="19" customHeight="1" x14ac:dyDescent="0.15">
      <c r="A178" s="283"/>
      <c r="B178" s="287"/>
      <c r="C178" s="85" t="s">
        <v>6</v>
      </c>
      <c r="D178" s="257">
        <v>0</v>
      </c>
      <c r="E178" s="257">
        <v>352</v>
      </c>
      <c r="F178" s="235">
        <v>0</v>
      </c>
      <c r="G178" s="283"/>
    </row>
    <row r="179" spans="1:7" ht="19" customHeight="1" x14ac:dyDescent="0.15">
      <c r="A179" s="283"/>
      <c r="B179" s="287"/>
      <c r="C179" s="85" t="s">
        <v>370</v>
      </c>
      <c r="D179" s="257">
        <v>127850</v>
      </c>
      <c r="E179" s="257">
        <v>20833</v>
      </c>
      <c r="F179" s="235">
        <v>-83.705123191239736</v>
      </c>
      <c r="G179" s="283"/>
    </row>
    <row r="180" spans="1:7" ht="19" customHeight="1" x14ac:dyDescent="0.15">
      <c r="A180" s="283"/>
      <c r="B180" s="287"/>
      <c r="C180" s="85" t="s">
        <v>7</v>
      </c>
      <c r="D180" s="257">
        <v>2552</v>
      </c>
      <c r="E180" s="257">
        <v>850</v>
      </c>
      <c r="F180" s="235">
        <v>-66.692789968652036</v>
      </c>
      <c r="G180" s="283"/>
    </row>
    <row r="181" spans="1:7" ht="19" customHeight="1" x14ac:dyDescent="0.15">
      <c r="A181" s="283"/>
      <c r="B181" s="287"/>
      <c r="C181" s="85" t="s">
        <v>8</v>
      </c>
      <c r="D181" s="257">
        <v>0</v>
      </c>
      <c r="E181" s="257">
        <v>0</v>
      </c>
      <c r="F181" s="235">
        <v>0</v>
      </c>
      <c r="G181" s="283"/>
    </row>
    <row r="182" spans="1:7" ht="19" customHeight="1" x14ac:dyDescent="0.15">
      <c r="A182" s="283"/>
      <c r="B182" s="287"/>
      <c r="C182" s="85" t="s">
        <v>9</v>
      </c>
      <c r="D182" s="257">
        <v>17348</v>
      </c>
      <c r="E182" s="257">
        <v>180</v>
      </c>
      <c r="F182" s="235">
        <v>-98.962416416878028</v>
      </c>
      <c r="G182" s="283"/>
    </row>
    <row r="183" spans="1:7" ht="19" customHeight="1" x14ac:dyDescent="0.15">
      <c r="A183" s="283"/>
      <c r="B183" s="288" t="s">
        <v>224</v>
      </c>
      <c r="C183" s="288"/>
      <c r="D183" s="289">
        <v>175372</v>
      </c>
      <c r="E183" s="289">
        <v>22630</v>
      </c>
      <c r="F183" s="294">
        <v>-87.096001642223385</v>
      </c>
      <c r="G183" s="290"/>
    </row>
    <row r="184" spans="1:7" ht="19" customHeight="1" x14ac:dyDescent="0.15">
      <c r="A184" s="283"/>
      <c r="B184" s="287" t="s">
        <v>85</v>
      </c>
      <c r="C184" s="85" t="s">
        <v>3</v>
      </c>
      <c r="D184" s="257">
        <v>28949</v>
      </c>
      <c r="E184" s="257">
        <v>6952</v>
      </c>
      <c r="F184" s="235">
        <v>-75.985353552799751</v>
      </c>
      <c r="G184" s="283"/>
    </row>
    <row r="185" spans="1:7" ht="19" customHeight="1" x14ac:dyDescent="0.15">
      <c r="A185" s="283"/>
      <c r="B185" s="287"/>
      <c r="C185" s="85" t="s">
        <v>4</v>
      </c>
      <c r="D185" s="257">
        <v>15153</v>
      </c>
      <c r="E185" s="257">
        <v>7283</v>
      </c>
      <c r="F185" s="235">
        <v>-51.936910182802087</v>
      </c>
      <c r="G185" s="283"/>
    </row>
    <row r="186" spans="1:7" ht="19" customHeight="1" x14ac:dyDescent="0.15">
      <c r="A186" s="283"/>
      <c r="B186" s="287"/>
      <c r="C186" s="85" t="s">
        <v>5</v>
      </c>
      <c r="D186" s="257">
        <v>32843</v>
      </c>
      <c r="E186" s="257">
        <v>4760</v>
      </c>
      <c r="F186" s="235">
        <v>-85.5068051030661</v>
      </c>
      <c r="G186" s="283"/>
    </row>
    <row r="187" spans="1:7" ht="19" customHeight="1" x14ac:dyDescent="0.15">
      <c r="A187" s="283"/>
      <c r="B187" s="287"/>
      <c r="C187" s="85" t="s">
        <v>6</v>
      </c>
      <c r="D187" s="257">
        <v>2333</v>
      </c>
      <c r="E187" s="257">
        <v>755</v>
      </c>
      <c r="F187" s="235">
        <v>-67.638234033433349</v>
      </c>
      <c r="G187" s="283"/>
    </row>
    <row r="188" spans="1:7" ht="19" customHeight="1" x14ac:dyDescent="0.15">
      <c r="A188" s="283"/>
      <c r="B188" s="287"/>
      <c r="C188" s="85" t="s">
        <v>370</v>
      </c>
      <c r="D188" s="257">
        <v>2333389</v>
      </c>
      <c r="E188" s="257">
        <v>717848</v>
      </c>
      <c r="F188" s="235">
        <v>-69.235819659730979</v>
      </c>
      <c r="G188" s="283"/>
    </row>
    <row r="189" spans="1:7" ht="19" customHeight="1" x14ac:dyDescent="0.15">
      <c r="A189" s="283"/>
      <c r="B189" s="287"/>
      <c r="C189" s="85" t="s">
        <v>7</v>
      </c>
      <c r="D189" s="257">
        <v>17350</v>
      </c>
      <c r="E189" s="257">
        <v>130</v>
      </c>
      <c r="F189" s="235">
        <v>-99.250720461095099</v>
      </c>
      <c r="G189" s="283"/>
    </row>
    <row r="190" spans="1:7" ht="19" customHeight="1" x14ac:dyDescent="0.15">
      <c r="A190" s="283"/>
      <c r="B190" s="287"/>
      <c r="C190" s="85" t="s">
        <v>8</v>
      </c>
      <c r="D190" s="257">
        <v>2382</v>
      </c>
      <c r="E190" s="257">
        <v>100</v>
      </c>
      <c r="F190" s="235">
        <v>-95.801847187237627</v>
      </c>
      <c r="G190" s="283"/>
    </row>
    <row r="191" spans="1:7" ht="19" customHeight="1" x14ac:dyDescent="0.15">
      <c r="A191" s="283"/>
      <c r="B191" s="287"/>
      <c r="C191" s="85" t="s">
        <v>9</v>
      </c>
      <c r="D191" s="257">
        <v>385633</v>
      </c>
      <c r="E191" s="257">
        <v>15520</v>
      </c>
      <c r="F191" s="235">
        <v>-95.975448159260225</v>
      </c>
      <c r="G191" s="283"/>
    </row>
    <row r="192" spans="1:7" ht="19" customHeight="1" x14ac:dyDescent="0.15">
      <c r="A192" s="283"/>
      <c r="B192" s="288" t="s">
        <v>225</v>
      </c>
      <c r="C192" s="288"/>
      <c r="D192" s="289">
        <v>2818032</v>
      </c>
      <c r="E192" s="289">
        <v>753348</v>
      </c>
      <c r="F192" s="294">
        <v>-73.266875606806451</v>
      </c>
      <c r="G192" s="290"/>
    </row>
    <row r="193" spans="1:7" ht="19" customHeight="1" x14ac:dyDescent="0.15">
      <c r="A193" s="290"/>
      <c r="B193" s="291" t="s">
        <v>51</v>
      </c>
      <c r="C193" s="291"/>
      <c r="D193" s="292">
        <v>7085601</v>
      </c>
      <c r="E193" s="292">
        <v>1759682</v>
      </c>
      <c r="F193" s="295">
        <v>-75.16538117232399</v>
      </c>
      <c r="G193" s="283"/>
    </row>
    <row r="194" spans="1:7" ht="10" customHeight="1" x14ac:dyDescent="0.15">
      <c r="A194" s="283"/>
      <c r="B194" s="283"/>
      <c r="C194" s="283"/>
      <c r="D194" s="283"/>
      <c r="E194" s="283"/>
      <c r="F194" s="293"/>
      <c r="G194" s="283"/>
    </row>
    <row r="195" spans="1:7" ht="17.25" customHeight="1" x14ac:dyDescent="0.15">
      <c r="A195" s="93"/>
      <c r="B195" s="93"/>
      <c r="C195" s="93"/>
      <c r="D195" s="93"/>
      <c r="E195" s="93"/>
      <c r="F195" s="93"/>
      <c r="G195" s="93"/>
    </row>
    <row r="196" spans="1:7" ht="17.25" customHeight="1" x14ac:dyDescent="0.15">
      <c r="A196" s="93"/>
      <c r="B196" s="93"/>
      <c r="C196" s="93"/>
      <c r="D196" s="93"/>
      <c r="E196" s="93"/>
      <c r="F196" s="93"/>
      <c r="G196" s="93"/>
    </row>
    <row r="197" spans="1:7" ht="18" customHeight="1" x14ac:dyDescent="0.25">
      <c r="A197" s="277"/>
      <c r="B197" s="278" t="s">
        <v>273</v>
      </c>
      <c r="C197" s="277" t="s" vm="1">
        <v>274</v>
      </c>
      <c r="D197" s="277"/>
      <c r="E197" s="277"/>
      <c r="F197" s="288" t="s">
        <v>431</v>
      </c>
      <c r="G197" s="277"/>
    </row>
    <row r="198" spans="1:7" ht="10" customHeight="1" x14ac:dyDescent="0.15">
      <c r="A198" s="279"/>
      <c r="B198" s="280"/>
      <c r="C198" s="280"/>
      <c r="D198" s="281"/>
      <c r="E198" s="281"/>
      <c r="F198" s="282"/>
      <c r="G198" s="283"/>
    </row>
    <row r="199" spans="1:7" ht="52" customHeight="1" x14ac:dyDescent="0.15">
      <c r="A199" s="279"/>
      <c r="B199" s="279"/>
      <c r="C199" s="279"/>
      <c r="D199" s="284"/>
      <c r="E199" s="284"/>
      <c r="F199" s="285"/>
      <c r="G199" s="286"/>
    </row>
    <row r="200" spans="1:7" ht="29.5" customHeight="1" x14ac:dyDescent="0.15">
      <c r="A200" s="283"/>
      <c r="B200" s="166" t="s">
        <v>64</v>
      </c>
      <c r="C200" s="166" t="s">
        <v>201</v>
      </c>
      <c r="D200" s="167">
        <v>2019</v>
      </c>
      <c r="E200" s="167">
        <v>2020</v>
      </c>
      <c r="F200" s="169" t="s">
        <v>382</v>
      </c>
      <c r="G200" s="283"/>
    </row>
    <row r="201" spans="1:7" ht="19" customHeight="1" x14ac:dyDescent="0.15">
      <c r="A201" s="283"/>
      <c r="B201" s="287" t="s">
        <v>87</v>
      </c>
      <c r="C201" s="85" t="s">
        <v>3</v>
      </c>
      <c r="D201" s="257">
        <v>10648</v>
      </c>
      <c r="E201" s="257">
        <v>610</v>
      </c>
      <c r="F201" s="81">
        <v>-94.271224643125478</v>
      </c>
      <c r="G201" s="290"/>
    </row>
    <row r="202" spans="1:7" ht="19" customHeight="1" x14ac:dyDescent="0.15">
      <c r="A202" s="290"/>
      <c r="B202" s="287"/>
      <c r="C202" s="85" t="s">
        <v>4</v>
      </c>
      <c r="D202" s="257">
        <v>165752</v>
      </c>
      <c r="E202" s="257">
        <v>190871</v>
      </c>
      <c r="F202" s="81">
        <v>15.154568270669433</v>
      </c>
      <c r="G202" s="283"/>
    </row>
    <row r="203" spans="1:7" ht="19" customHeight="1" x14ac:dyDescent="0.15">
      <c r="A203" s="283"/>
      <c r="B203" s="287"/>
      <c r="C203" s="85" t="s">
        <v>5</v>
      </c>
      <c r="D203" s="257">
        <v>80703</v>
      </c>
      <c r="E203" s="257">
        <v>519</v>
      </c>
      <c r="F203" s="81">
        <v>-99.356901230437529</v>
      </c>
      <c r="G203" s="283"/>
    </row>
    <row r="204" spans="1:7" ht="19" customHeight="1" x14ac:dyDescent="0.15">
      <c r="A204" s="283"/>
      <c r="B204" s="287"/>
      <c r="C204" s="85" t="s">
        <v>6</v>
      </c>
      <c r="D204" s="257">
        <v>0</v>
      </c>
      <c r="E204" s="257">
        <v>80</v>
      </c>
      <c r="F204" s="81">
        <v>0</v>
      </c>
      <c r="G204" s="283"/>
    </row>
    <row r="205" spans="1:7" ht="19" customHeight="1" x14ac:dyDescent="0.15">
      <c r="A205" s="283"/>
      <c r="B205" s="287"/>
      <c r="C205" s="85" t="s">
        <v>370</v>
      </c>
      <c r="D205" s="257">
        <v>2077163</v>
      </c>
      <c r="E205" s="257">
        <v>566380</v>
      </c>
      <c r="F205" s="81">
        <v>-72.733001695100484</v>
      </c>
      <c r="G205" s="283"/>
    </row>
    <row r="206" spans="1:7" ht="19" customHeight="1" x14ac:dyDescent="0.15">
      <c r="A206" s="283"/>
      <c r="B206" s="287"/>
      <c r="C206" s="85" t="s">
        <v>7</v>
      </c>
      <c r="D206" s="257">
        <v>35496</v>
      </c>
      <c r="E206" s="257">
        <v>10</v>
      </c>
      <c r="F206" s="81">
        <v>-99.971827811584404</v>
      </c>
      <c r="G206" s="283"/>
    </row>
    <row r="207" spans="1:7" ht="19" customHeight="1" x14ac:dyDescent="0.15">
      <c r="A207" s="283"/>
      <c r="B207" s="287"/>
      <c r="C207" s="85" t="s">
        <v>8</v>
      </c>
      <c r="D207" s="257">
        <v>0</v>
      </c>
      <c r="E207" s="257">
        <v>0</v>
      </c>
      <c r="F207" s="81">
        <v>0</v>
      </c>
      <c r="G207" s="283"/>
    </row>
    <row r="208" spans="1:7" ht="19" customHeight="1" x14ac:dyDescent="0.15">
      <c r="A208" s="283"/>
      <c r="B208" s="287"/>
      <c r="C208" s="85" t="s">
        <v>9</v>
      </c>
      <c r="D208" s="257">
        <v>8999</v>
      </c>
      <c r="E208" s="257">
        <v>2950</v>
      </c>
      <c r="F208" s="81">
        <v>-67.21857984220469</v>
      </c>
      <c r="G208" s="283"/>
    </row>
    <row r="209" spans="1:7" ht="19" customHeight="1" x14ac:dyDescent="0.15">
      <c r="A209" s="283"/>
      <c r="B209" s="288" t="s">
        <v>226</v>
      </c>
      <c r="C209" s="288"/>
      <c r="D209" s="289">
        <v>2378761</v>
      </c>
      <c r="E209" s="289">
        <v>761420</v>
      </c>
      <c r="F209" s="175">
        <v>-67.990899464048724</v>
      </c>
      <c r="G209" s="283"/>
    </row>
    <row r="210" spans="1:7" ht="19" customHeight="1" x14ac:dyDescent="0.15">
      <c r="A210" s="283"/>
      <c r="B210" s="287" t="s">
        <v>88</v>
      </c>
      <c r="C210" s="85" t="s">
        <v>3</v>
      </c>
      <c r="D210" s="257">
        <v>39179</v>
      </c>
      <c r="E210" s="257">
        <v>14577</v>
      </c>
      <c r="F210" s="81">
        <v>-62.793843640725896</v>
      </c>
      <c r="G210" s="290"/>
    </row>
    <row r="211" spans="1:7" ht="19" customHeight="1" x14ac:dyDescent="0.15">
      <c r="A211" s="283"/>
      <c r="B211" s="287"/>
      <c r="C211" s="85" t="s">
        <v>4</v>
      </c>
      <c r="D211" s="257">
        <v>430788</v>
      </c>
      <c r="E211" s="257">
        <v>102372</v>
      </c>
      <c r="F211" s="81">
        <v>-76.236106855344161</v>
      </c>
      <c r="G211" s="283"/>
    </row>
    <row r="212" spans="1:7" ht="19" customHeight="1" x14ac:dyDescent="0.15">
      <c r="A212" s="283"/>
      <c r="B212" s="287"/>
      <c r="C212" s="85" t="s">
        <v>5</v>
      </c>
      <c r="D212" s="257">
        <v>13817</v>
      </c>
      <c r="E212" s="257">
        <v>4365</v>
      </c>
      <c r="F212" s="81">
        <v>-68.408482304407613</v>
      </c>
      <c r="G212" s="283"/>
    </row>
    <row r="213" spans="1:7" ht="19" customHeight="1" x14ac:dyDescent="0.15">
      <c r="A213" s="283"/>
      <c r="B213" s="287"/>
      <c r="C213" s="85" t="s">
        <v>6</v>
      </c>
      <c r="D213" s="257">
        <v>2848</v>
      </c>
      <c r="E213" s="257">
        <v>5439</v>
      </c>
      <c r="F213" s="81">
        <v>90.976123595505626</v>
      </c>
      <c r="G213" s="283"/>
    </row>
    <row r="214" spans="1:7" ht="19" customHeight="1" x14ac:dyDescent="0.15">
      <c r="A214" s="283"/>
      <c r="B214" s="287"/>
      <c r="C214" s="85" t="s">
        <v>370</v>
      </c>
      <c r="D214" s="257">
        <v>3532138</v>
      </c>
      <c r="E214" s="257">
        <v>1180094</v>
      </c>
      <c r="F214" s="81">
        <v>-66.58981047739357</v>
      </c>
      <c r="G214" s="283"/>
    </row>
    <row r="215" spans="1:7" ht="19" customHeight="1" x14ac:dyDescent="0.15">
      <c r="A215" s="283"/>
      <c r="B215" s="287"/>
      <c r="C215" s="85" t="s">
        <v>7</v>
      </c>
      <c r="D215" s="257">
        <v>2300</v>
      </c>
      <c r="E215" s="257">
        <v>1601</v>
      </c>
      <c r="F215" s="81">
        <v>-30.391304347826086</v>
      </c>
      <c r="G215" s="283"/>
    </row>
    <row r="216" spans="1:7" ht="19" customHeight="1" x14ac:dyDescent="0.15">
      <c r="A216" s="283"/>
      <c r="B216" s="287"/>
      <c r="C216" s="85" t="s">
        <v>8</v>
      </c>
      <c r="D216" s="257">
        <v>12917</v>
      </c>
      <c r="E216" s="257">
        <v>0</v>
      </c>
      <c r="F216" s="81">
        <v>-100</v>
      </c>
      <c r="G216" s="283"/>
    </row>
    <row r="217" spans="1:7" ht="19" customHeight="1" x14ac:dyDescent="0.15">
      <c r="A217" s="283"/>
      <c r="B217" s="287"/>
      <c r="C217" s="85" t="s">
        <v>9</v>
      </c>
      <c r="D217" s="257">
        <v>310953</v>
      </c>
      <c r="E217" s="257">
        <v>31425</v>
      </c>
      <c r="F217" s="81">
        <v>-89.893971114605748</v>
      </c>
      <c r="G217" s="283"/>
    </row>
    <row r="218" spans="1:7" ht="19" customHeight="1" x14ac:dyDescent="0.15">
      <c r="A218" s="283"/>
      <c r="B218" s="288" t="s">
        <v>227</v>
      </c>
      <c r="C218" s="288"/>
      <c r="D218" s="289">
        <v>4344940</v>
      </c>
      <c r="E218" s="289">
        <v>1339873</v>
      </c>
      <c r="F218" s="175">
        <v>-69.162451034997034</v>
      </c>
      <c r="G218" s="290"/>
    </row>
    <row r="219" spans="1:7" ht="19" customHeight="1" x14ac:dyDescent="0.15">
      <c r="A219" s="290"/>
      <c r="B219" s="291" t="s">
        <v>51</v>
      </c>
      <c r="C219" s="291"/>
      <c r="D219" s="292">
        <v>6723701</v>
      </c>
      <c r="E219" s="292">
        <v>2101293</v>
      </c>
      <c r="F219" s="180">
        <v>-68.747970797630657</v>
      </c>
      <c r="G219" s="283"/>
    </row>
    <row r="220" spans="1:7" ht="10" customHeight="1" x14ac:dyDescent="0.15">
      <c r="A220" s="283"/>
      <c r="B220" s="283"/>
      <c r="C220" s="283"/>
      <c r="D220" s="283"/>
      <c r="E220" s="283"/>
      <c r="F220" s="293"/>
      <c r="G220" s="283"/>
    </row>
  </sheetData>
  <mergeCells count="1">
    <mergeCell ref="A1:B1"/>
  </mergeCells>
  <conditionalFormatting sqref="F139:F147">
    <cfRule type="iconSet" priority="4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3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3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3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3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3"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4"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"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7"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8"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9"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1"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2"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3"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9"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8"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8"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8"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8"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8"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8"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8"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8"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8"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8"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9"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G220"/>
  <sheetViews>
    <sheetView showGridLines="0" topLeftCell="A142" zoomScaleNormal="100" workbookViewId="0">
      <selection activeCell="C197" sqref="C197"/>
    </sheetView>
  </sheetViews>
  <sheetFormatPr baseColWidth="10" defaultColWidth="9.1640625" defaultRowHeight="17.25" customHeight="1" x14ac:dyDescent="0.15"/>
  <cols>
    <col min="1" max="1" width="1.6640625" style="29" customWidth="1"/>
    <col min="2" max="2" width="25.6640625" style="29" customWidth="1"/>
    <col min="3" max="3" width="33.6640625" style="29" customWidth="1"/>
    <col min="4" max="5" width="16.6640625" style="29" customWidth="1"/>
    <col min="6" max="6" width="10.6640625" style="29" customWidth="1"/>
    <col min="7" max="7" width="1.6640625" style="29" customWidth="1"/>
    <col min="8" max="16384" width="9.1640625" style="29"/>
  </cols>
  <sheetData>
    <row r="1" spans="1:7" ht="50" customHeight="1" x14ac:dyDescent="0.15">
      <c r="A1" s="470" t="s">
        <v>387</v>
      </c>
      <c r="B1" s="470"/>
      <c r="C1" s="34" t="s">
        <v>235</v>
      </c>
    </row>
    <row r="2" spans="1:7" ht="17.25" customHeight="1" x14ac:dyDescent="0.15">
      <c r="A2" s="35"/>
      <c r="B2" s="35"/>
      <c r="C2" s="35"/>
      <c r="D2" s="35"/>
      <c r="E2" s="35"/>
      <c r="F2" s="35"/>
      <c r="G2" s="35"/>
    </row>
    <row r="3" spans="1:7" s="31" customFormat="1" ht="18" customHeight="1" x14ac:dyDescent="0.25">
      <c r="A3" s="298"/>
      <c r="B3" s="299" t="s">
        <v>273</v>
      </c>
      <c r="C3" s="298" t="s" vm="2">
        <v>275</v>
      </c>
      <c r="D3" s="298"/>
      <c r="E3" s="298"/>
      <c r="F3" s="310" t="s">
        <v>432</v>
      </c>
      <c r="G3" s="298"/>
    </row>
    <row r="4" spans="1:7" s="30" customFormat="1" ht="10" customHeight="1" x14ac:dyDescent="0.15">
      <c r="A4" s="300"/>
      <c r="B4" s="301"/>
      <c r="C4" s="301"/>
      <c r="D4" s="302"/>
      <c r="E4" s="302"/>
      <c r="F4" s="303"/>
      <c r="G4" s="304"/>
    </row>
    <row r="5" spans="1:7" ht="52" customHeight="1" x14ac:dyDescent="0.15">
      <c r="A5" s="300"/>
      <c r="B5" s="300"/>
      <c r="C5" s="300"/>
      <c r="D5" s="305"/>
      <c r="E5" s="305"/>
      <c r="F5" s="306"/>
      <c r="G5" s="307"/>
    </row>
    <row r="6" spans="1:7" ht="29.5" customHeight="1" x14ac:dyDescent="0.15">
      <c r="A6" s="304"/>
      <c r="B6" s="186" t="s">
        <v>64</v>
      </c>
      <c r="C6" s="186" t="s">
        <v>201</v>
      </c>
      <c r="D6" s="187">
        <v>2019</v>
      </c>
      <c r="E6" s="187">
        <v>2020</v>
      </c>
      <c r="F6" s="189" t="s">
        <v>382</v>
      </c>
      <c r="G6" s="304"/>
    </row>
    <row r="7" spans="1:7" ht="19" customHeight="1" x14ac:dyDescent="0.15">
      <c r="A7" s="304"/>
      <c r="B7" s="308" t="s">
        <v>65</v>
      </c>
      <c r="C7" s="85" t="s">
        <v>3</v>
      </c>
      <c r="D7" s="309">
        <v>18368815.510000002</v>
      </c>
      <c r="E7" s="309">
        <v>4998711.4399999985</v>
      </c>
      <c r="F7" s="81">
        <v>-72.78696910381241</v>
      </c>
      <c r="G7" s="304"/>
    </row>
    <row r="8" spans="1:7" ht="19" customHeight="1" x14ac:dyDescent="0.15">
      <c r="A8" s="304"/>
      <c r="B8" s="308"/>
      <c r="C8" s="85" t="s">
        <v>4</v>
      </c>
      <c r="D8" s="309">
        <v>10829379.059999997</v>
      </c>
      <c r="E8" s="309">
        <v>3063515.4699999997</v>
      </c>
      <c r="F8" s="81">
        <v>-71.711069923523382</v>
      </c>
      <c r="G8" s="304"/>
    </row>
    <row r="9" spans="1:7" ht="19" customHeight="1" x14ac:dyDescent="0.15">
      <c r="A9" s="304"/>
      <c r="B9" s="308"/>
      <c r="C9" s="85" t="s">
        <v>5</v>
      </c>
      <c r="D9" s="309">
        <v>7601200.5</v>
      </c>
      <c r="E9" s="309">
        <v>1683076.34</v>
      </c>
      <c r="F9" s="81">
        <v>-77.857756284681614</v>
      </c>
      <c r="G9" s="304"/>
    </row>
    <row r="10" spans="1:7" ht="19" customHeight="1" x14ac:dyDescent="0.15">
      <c r="A10" s="304"/>
      <c r="B10" s="308"/>
      <c r="C10" s="85" t="s">
        <v>6</v>
      </c>
      <c r="D10" s="309">
        <v>12492230.999999998</v>
      </c>
      <c r="E10" s="309">
        <v>615754.89</v>
      </c>
      <c r="F10" s="81">
        <v>-95.070897344117313</v>
      </c>
      <c r="G10" s="304"/>
    </row>
    <row r="11" spans="1:7" ht="19" customHeight="1" x14ac:dyDescent="0.15">
      <c r="A11" s="304"/>
      <c r="B11" s="308"/>
      <c r="C11" s="85" t="s">
        <v>370</v>
      </c>
      <c r="D11" s="309">
        <v>6502673.2999999998</v>
      </c>
      <c r="E11" s="309">
        <v>1518404.56</v>
      </c>
      <c r="F11" s="81">
        <v>-76.649533354228339</v>
      </c>
      <c r="G11" s="304"/>
    </row>
    <row r="12" spans="1:7" ht="19" customHeight="1" x14ac:dyDescent="0.15">
      <c r="A12" s="304"/>
      <c r="B12" s="308"/>
      <c r="C12" s="85" t="s">
        <v>7</v>
      </c>
      <c r="D12" s="309">
        <v>2759264.4</v>
      </c>
      <c r="E12" s="309">
        <v>1338593.8999999999</v>
      </c>
      <c r="F12" s="81">
        <v>-51.487291323006232</v>
      </c>
      <c r="G12" s="304"/>
    </row>
    <row r="13" spans="1:7" ht="19" customHeight="1" x14ac:dyDescent="0.15">
      <c r="A13" s="304"/>
      <c r="B13" s="308"/>
      <c r="C13" s="85" t="s">
        <v>8</v>
      </c>
      <c r="D13" s="309">
        <v>3136073.26</v>
      </c>
      <c r="E13" s="309">
        <v>1153760.44</v>
      </c>
      <c r="F13" s="81">
        <v>-63.210029092241292</v>
      </c>
      <c r="G13" s="304"/>
    </row>
    <row r="14" spans="1:7" ht="19" customHeight="1" x14ac:dyDescent="0.15">
      <c r="A14" s="304"/>
      <c r="B14" s="308"/>
      <c r="C14" s="85" t="s">
        <v>9</v>
      </c>
      <c r="D14" s="309">
        <v>9480.5</v>
      </c>
      <c r="E14" s="309">
        <v>5029</v>
      </c>
      <c r="F14" s="81">
        <v>-46.954274563577869</v>
      </c>
      <c r="G14" s="304"/>
    </row>
    <row r="15" spans="1:7" s="32" customFormat="1" ht="19" customHeight="1" x14ac:dyDescent="0.15">
      <c r="A15" s="304"/>
      <c r="B15" s="310" t="s">
        <v>209</v>
      </c>
      <c r="C15" s="310"/>
      <c r="D15" s="311">
        <v>61699117.529999994</v>
      </c>
      <c r="E15" s="311">
        <v>14376846.039999999</v>
      </c>
      <c r="F15" s="95">
        <v>-76.698457586513229</v>
      </c>
      <c r="G15" s="312"/>
    </row>
    <row r="16" spans="1:7" ht="19" customHeight="1" x14ac:dyDescent="0.15">
      <c r="A16" s="312"/>
      <c r="B16" s="308" t="s">
        <v>66</v>
      </c>
      <c r="C16" s="85" t="s">
        <v>3</v>
      </c>
      <c r="D16" s="309">
        <v>133895365.58000004</v>
      </c>
      <c r="E16" s="309">
        <v>36965382.470000014</v>
      </c>
      <c r="F16" s="81">
        <v>-72.392336127635531</v>
      </c>
      <c r="G16" s="304"/>
    </row>
    <row r="17" spans="1:7" ht="19" customHeight="1" x14ac:dyDescent="0.15">
      <c r="A17" s="304"/>
      <c r="B17" s="308"/>
      <c r="C17" s="85" t="s">
        <v>4</v>
      </c>
      <c r="D17" s="309">
        <v>102992959.79999997</v>
      </c>
      <c r="E17" s="309">
        <v>22439762.539999992</v>
      </c>
      <c r="F17" s="81">
        <v>-78.212333557968108</v>
      </c>
      <c r="G17" s="304"/>
    </row>
    <row r="18" spans="1:7" ht="19" customHeight="1" x14ac:dyDescent="0.15">
      <c r="A18" s="304"/>
      <c r="B18" s="308"/>
      <c r="C18" s="85" t="s">
        <v>5</v>
      </c>
      <c r="D18" s="309">
        <v>121570895.31999998</v>
      </c>
      <c r="E18" s="309">
        <v>12209836.16</v>
      </c>
      <c r="F18" s="81">
        <v>-89.95661245410659</v>
      </c>
      <c r="G18" s="304"/>
    </row>
    <row r="19" spans="1:7" ht="19" customHeight="1" x14ac:dyDescent="0.15">
      <c r="A19" s="304"/>
      <c r="B19" s="308"/>
      <c r="C19" s="85" t="s">
        <v>6</v>
      </c>
      <c r="D19" s="309">
        <v>149134821.31999996</v>
      </c>
      <c r="E19" s="309">
        <v>24879165.260000002</v>
      </c>
      <c r="F19" s="81">
        <v>-83.317668509746255</v>
      </c>
      <c r="G19" s="304"/>
    </row>
    <row r="20" spans="1:7" ht="19" customHeight="1" x14ac:dyDescent="0.15">
      <c r="A20" s="304"/>
      <c r="B20" s="308"/>
      <c r="C20" s="85" t="s">
        <v>370</v>
      </c>
      <c r="D20" s="309">
        <v>52980294.649999991</v>
      </c>
      <c r="E20" s="309">
        <v>9232812.3599999994</v>
      </c>
      <c r="F20" s="81">
        <v>-82.573120023219801</v>
      </c>
      <c r="G20" s="304"/>
    </row>
    <row r="21" spans="1:7" ht="19" customHeight="1" x14ac:dyDescent="0.15">
      <c r="A21" s="304"/>
      <c r="B21" s="308"/>
      <c r="C21" s="85" t="s">
        <v>7</v>
      </c>
      <c r="D21" s="309">
        <v>38298472.719999991</v>
      </c>
      <c r="E21" s="309">
        <v>12683031.32</v>
      </c>
      <c r="F21" s="81">
        <v>-66.883715147792969</v>
      </c>
      <c r="G21" s="304"/>
    </row>
    <row r="22" spans="1:7" ht="19" customHeight="1" x14ac:dyDescent="0.15">
      <c r="A22" s="304"/>
      <c r="B22" s="308"/>
      <c r="C22" s="85" t="s">
        <v>8</v>
      </c>
      <c r="D22" s="309">
        <v>58214101.329999991</v>
      </c>
      <c r="E22" s="309">
        <v>10706865.110000001</v>
      </c>
      <c r="F22" s="81">
        <v>-81.607780820482517</v>
      </c>
      <c r="G22" s="304"/>
    </row>
    <row r="23" spans="1:7" ht="19" customHeight="1" x14ac:dyDescent="0.15">
      <c r="A23" s="304"/>
      <c r="B23" s="308"/>
      <c r="C23" s="85" t="s">
        <v>9</v>
      </c>
      <c r="D23" s="309">
        <v>4522837.45</v>
      </c>
      <c r="E23" s="309">
        <v>358987.83999999997</v>
      </c>
      <c r="F23" s="81">
        <v>-92.062773779322981</v>
      </c>
      <c r="G23" s="304"/>
    </row>
    <row r="24" spans="1:7" s="32" customFormat="1" ht="19" customHeight="1" x14ac:dyDescent="0.15">
      <c r="A24" s="304"/>
      <c r="B24" s="310" t="s">
        <v>210</v>
      </c>
      <c r="C24" s="310"/>
      <c r="D24" s="311">
        <v>661609748.17000008</v>
      </c>
      <c r="E24" s="311">
        <v>129475843.06000002</v>
      </c>
      <c r="F24" s="95">
        <v>-80.430179056743384</v>
      </c>
      <c r="G24" s="312"/>
    </row>
    <row r="25" spans="1:7" ht="19" customHeight="1" x14ac:dyDescent="0.15">
      <c r="A25" s="312"/>
      <c r="B25" s="308" t="s">
        <v>67</v>
      </c>
      <c r="C25" s="85" t="s">
        <v>3</v>
      </c>
      <c r="D25" s="309">
        <v>49261078.700000003</v>
      </c>
      <c r="E25" s="309">
        <v>14205492.369999999</v>
      </c>
      <c r="F25" s="81">
        <v>-71.162847536263968</v>
      </c>
      <c r="G25" s="304"/>
    </row>
    <row r="26" spans="1:7" ht="19" customHeight="1" x14ac:dyDescent="0.15">
      <c r="A26" s="304"/>
      <c r="B26" s="308"/>
      <c r="C26" s="85" t="s">
        <v>4</v>
      </c>
      <c r="D26" s="309">
        <v>28837939.57</v>
      </c>
      <c r="E26" s="309">
        <v>5287450.0499999989</v>
      </c>
      <c r="F26" s="81">
        <v>-81.664952042896601</v>
      </c>
      <c r="G26" s="304"/>
    </row>
    <row r="27" spans="1:7" ht="19" customHeight="1" x14ac:dyDescent="0.15">
      <c r="A27" s="304"/>
      <c r="B27" s="308"/>
      <c r="C27" s="85" t="s">
        <v>5</v>
      </c>
      <c r="D27" s="309">
        <v>28369648.329999998</v>
      </c>
      <c r="E27" s="309">
        <v>2284327.2400000002</v>
      </c>
      <c r="F27" s="81">
        <v>-91.947988873783828</v>
      </c>
      <c r="G27" s="304"/>
    </row>
    <row r="28" spans="1:7" ht="19" customHeight="1" x14ac:dyDescent="0.15">
      <c r="A28" s="304"/>
      <c r="B28" s="308"/>
      <c r="C28" s="85" t="s">
        <v>6</v>
      </c>
      <c r="D28" s="309">
        <v>83113980.169999987</v>
      </c>
      <c r="E28" s="309">
        <v>6986527.2699999996</v>
      </c>
      <c r="F28" s="81">
        <v>-91.594040791080076</v>
      </c>
      <c r="G28" s="304"/>
    </row>
    <row r="29" spans="1:7" ht="19" customHeight="1" x14ac:dyDescent="0.15">
      <c r="A29" s="304"/>
      <c r="B29" s="308"/>
      <c r="C29" s="85" t="s">
        <v>370</v>
      </c>
      <c r="D29" s="309">
        <v>20217177.919999998</v>
      </c>
      <c r="E29" s="309">
        <v>3811054.1</v>
      </c>
      <c r="F29" s="81">
        <v>-81.14942592343769</v>
      </c>
      <c r="G29" s="304"/>
    </row>
    <row r="30" spans="1:7" ht="19" customHeight="1" x14ac:dyDescent="0.15">
      <c r="A30" s="304"/>
      <c r="B30" s="308"/>
      <c r="C30" s="85" t="s">
        <v>7</v>
      </c>
      <c r="D30" s="309">
        <v>11202250.140000001</v>
      </c>
      <c r="E30" s="309">
        <v>7430736.6099999985</v>
      </c>
      <c r="F30" s="81">
        <v>-33.66746397255509</v>
      </c>
      <c r="G30" s="304"/>
    </row>
    <row r="31" spans="1:7" ht="19" customHeight="1" x14ac:dyDescent="0.15">
      <c r="A31" s="304"/>
      <c r="B31" s="308"/>
      <c r="C31" s="85" t="s">
        <v>8</v>
      </c>
      <c r="D31" s="309">
        <v>14348091.870000001</v>
      </c>
      <c r="E31" s="309">
        <v>3744011.85</v>
      </c>
      <c r="F31" s="81">
        <v>-73.905855329597912</v>
      </c>
      <c r="G31" s="304"/>
    </row>
    <row r="32" spans="1:7" ht="19" customHeight="1" x14ac:dyDescent="0.15">
      <c r="A32" s="304"/>
      <c r="B32" s="308"/>
      <c r="C32" s="85" t="s">
        <v>9</v>
      </c>
      <c r="D32" s="309">
        <v>1060596</v>
      </c>
      <c r="E32" s="309">
        <v>257889</v>
      </c>
      <c r="F32" s="81">
        <v>-75.684520778882813</v>
      </c>
      <c r="G32" s="304"/>
    </row>
    <row r="33" spans="1:7" s="32" customFormat="1" ht="19" customHeight="1" x14ac:dyDescent="0.15">
      <c r="A33" s="304"/>
      <c r="B33" s="310" t="s">
        <v>211</v>
      </c>
      <c r="C33" s="310"/>
      <c r="D33" s="311">
        <v>236410762.69999999</v>
      </c>
      <c r="E33" s="311">
        <v>44007488.489999995</v>
      </c>
      <c r="F33" s="95">
        <v>-81.385158616553966</v>
      </c>
      <c r="G33" s="312"/>
    </row>
    <row r="34" spans="1:7" ht="19" customHeight="1" x14ac:dyDescent="0.15">
      <c r="A34" s="312"/>
      <c r="B34" s="308" t="s">
        <v>68</v>
      </c>
      <c r="C34" s="85" t="s">
        <v>3</v>
      </c>
      <c r="D34" s="309">
        <v>1343398.7</v>
      </c>
      <c r="E34" s="309">
        <v>392238.69999999995</v>
      </c>
      <c r="F34" s="81">
        <v>-70.802510081333267</v>
      </c>
      <c r="G34" s="304"/>
    </row>
    <row r="35" spans="1:7" ht="19" customHeight="1" x14ac:dyDescent="0.15">
      <c r="A35" s="304"/>
      <c r="B35" s="308"/>
      <c r="C35" s="85" t="s">
        <v>4</v>
      </c>
      <c r="D35" s="309">
        <v>201465.4</v>
      </c>
      <c r="E35" s="309">
        <v>117361</v>
      </c>
      <c r="F35" s="81">
        <v>-41.746324679076409</v>
      </c>
      <c r="G35" s="304"/>
    </row>
    <row r="36" spans="1:7" ht="19" customHeight="1" x14ac:dyDescent="0.15">
      <c r="A36" s="304"/>
      <c r="B36" s="308"/>
      <c r="C36" s="85" t="s">
        <v>5</v>
      </c>
      <c r="D36" s="309">
        <v>490714.02</v>
      </c>
      <c r="E36" s="309">
        <v>21707</v>
      </c>
      <c r="F36" s="81">
        <v>-95.576445930768401</v>
      </c>
      <c r="G36" s="304"/>
    </row>
    <row r="37" spans="1:7" ht="19" customHeight="1" x14ac:dyDescent="0.15">
      <c r="A37" s="304"/>
      <c r="B37" s="308"/>
      <c r="C37" s="85" t="s">
        <v>6</v>
      </c>
      <c r="D37" s="309">
        <v>125233.5</v>
      </c>
      <c r="E37" s="309">
        <v>37459</v>
      </c>
      <c r="F37" s="81">
        <v>-70.088674356302434</v>
      </c>
      <c r="G37" s="304"/>
    </row>
    <row r="38" spans="1:7" s="33" customFormat="1" ht="19" customHeight="1" x14ac:dyDescent="0.15">
      <c r="A38" s="304"/>
      <c r="B38" s="308"/>
      <c r="C38" s="85" t="s">
        <v>370</v>
      </c>
      <c r="D38" s="309">
        <v>345514</v>
      </c>
      <c r="E38" s="309">
        <v>99988</v>
      </c>
      <c r="F38" s="81">
        <v>-71.06108580260134</v>
      </c>
      <c r="G38" s="304"/>
    </row>
    <row r="39" spans="1:7" s="33" customFormat="1" ht="19" customHeight="1" x14ac:dyDescent="0.15">
      <c r="A39" s="304"/>
      <c r="B39" s="308"/>
      <c r="C39" s="85" t="s">
        <v>7</v>
      </c>
      <c r="D39" s="309">
        <v>5390</v>
      </c>
      <c r="E39" s="309">
        <v>0</v>
      </c>
      <c r="F39" s="81">
        <v>-100</v>
      </c>
      <c r="G39" s="304"/>
    </row>
    <row r="40" spans="1:7" ht="19" customHeight="1" x14ac:dyDescent="0.15">
      <c r="A40" s="304"/>
      <c r="B40" s="308"/>
      <c r="C40" s="85" t="s">
        <v>8</v>
      </c>
      <c r="D40" s="309">
        <v>497290</v>
      </c>
      <c r="E40" s="309">
        <v>640517</v>
      </c>
      <c r="F40" s="81">
        <v>28.801504152506585</v>
      </c>
      <c r="G40" s="304"/>
    </row>
    <row r="41" spans="1:7" ht="19" customHeight="1" x14ac:dyDescent="0.15">
      <c r="A41" s="304"/>
      <c r="B41" s="308"/>
      <c r="C41" s="85" t="s">
        <v>9</v>
      </c>
      <c r="D41" s="309">
        <v>122344</v>
      </c>
      <c r="E41" s="309">
        <v>40310</v>
      </c>
      <c r="F41" s="81">
        <v>-67.051919178709213</v>
      </c>
      <c r="G41" s="304"/>
    </row>
    <row r="42" spans="1:7" s="32" customFormat="1" ht="19" customHeight="1" x14ac:dyDescent="0.15">
      <c r="A42" s="304"/>
      <c r="B42" s="310" t="s">
        <v>212</v>
      </c>
      <c r="C42" s="310"/>
      <c r="D42" s="311">
        <v>3131349.62</v>
      </c>
      <c r="E42" s="311">
        <v>1349580.7</v>
      </c>
      <c r="F42" s="95">
        <v>-56.900989548397988</v>
      </c>
      <c r="G42" s="312"/>
    </row>
    <row r="43" spans="1:7" ht="19" customHeight="1" x14ac:dyDescent="0.15">
      <c r="A43" s="312"/>
      <c r="B43" s="313" t="s">
        <v>51</v>
      </c>
      <c r="C43" s="313"/>
      <c r="D43" s="314">
        <v>962850978.0200001</v>
      </c>
      <c r="E43" s="314">
        <v>189209758.29000002</v>
      </c>
      <c r="F43" s="200">
        <v>-80.349009077283213</v>
      </c>
      <c r="G43" s="304"/>
    </row>
    <row r="44" spans="1:7" ht="10" customHeight="1" x14ac:dyDescent="0.15">
      <c r="A44" s="304"/>
      <c r="B44" s="304"/>
      <c r="C44" s="304"/>
      <c r="D44" s="304"/>
      <c r="E44" s="304"/>
      <c r="F44" s="315"/>
      <c r="G44" s="304"/>
    </row>
    <row r="45" spans="1:7" ht="12" x14ac:dyDescent="0.15">
      <c r="A45" s="93"/>
      <c r="B45" s="93"/>
      <c r="C45" s="93"/>
      <c r="D45" s="93"/>
      <c r="E45" s="93"/>
      <c r="F45" s="93"/>
      <c r="G45" s="93"/>
    </row>
    <row r="46" spans="1:7" ht="12" x14ac:dyDescent="0.15">
      <c r="A46" s="93"/>
      <c r="B46" s="93"/>
      <c r="C46" s="93"/>
      <c r="D46" s="93"/>
      <c r="E46" s="93"/>
      <c r="F46" s="93"/>
      <c r="G46" s="93"/>
    </row>
    <row r="47" spans="1:7" ht="18" customHeight="1" x14ac:dyDescent="0.25">
      <c r="A47" s="298"/>
      <c r="B47" s="299" t="s">
        <v>273</v>
      </c>
      <c r="C47" s="298" t="s" vm="3">
        <v>276</v>
      </c>
      <c r="D47" s="298"/>
      <c r="E47" s="298"/>
      <c r="F47" s="310" t="s">
        <v>433</v>
      </c>
      <c r="G47" s="298"/>
    </row>
    <row r="48" spans="1:7" ht="10" customHeight="1" x14ac:dyDescent="0.15">
      <c r="A48" s="300"/>
      <c r="B48" s="301"/>
      <c r="C48" s="301"/>
      <c r="D48" s="302"/>
      <c r="E48" s="302"/>
      <c r="F48" s="303"/>
      <c r="G48" s="304"/>
    </row>
    <row r="49" spans="1:7" ht="52" customHeight="1" x14ac:dyDescent="0.15">
      <c r="A49" s="300"/>
      <c r="B49" s="300"/>
      <c r="C49" s="300"/>
      <c r="D49" s="305"/>
      <c r="E49" s="305"/>
      <c r="F49" s="306"/>
      <c r="G49" s="307"/>
    </row>
    <row r="50" spans="1:7" ht="29.5" customHeight="1" x14ac:dyDescent="0.15">
      <c r="A50" s="304"/>
      <c r="B50" s="186" t="s">
        <v>64</v>
      </c>
      <c r="C50" s="186" t="s">
        <v>201</v>
      </c>
      <c r="D50" s="187">
        <v>2019</v>
      </c>
      <c r="E50" s="187">
        <v>2020</v>
      </c>
      <c r="F50" s="189" t="s">
        <v>382</v>
      </c>
      <c r="G50" s="304"/>
    </row>
    <row r="51" spans="1:7" ht="19" customHeight="1" x14ac:dyDescent="0.15">
      <c r="A51" s="304"/>
      <c r="B51" s="308" t="s">
        <v>70</v>
      </c>
      <c r="C51" s="85" t="s">
        <v>3</v>
      </c>
      <c r="D51" s="250">
        <v>67946395.139999986</v>
      </c>
      <c r="E51" s="250">
        <v>19191072.690000001</v>
      </c>
      <c r="F51" s="81">
        <v>-71.755569003391869</v>
      </c>
      <c r="G51" s="304"/>
    </row>
    <row r="52" spans="1:7" ht="19" customHeight="1" x14ac:dyDescent="0.15">
      <c r="A52" s="304"/>
      <c r="B52" s="308"/>
      <c r="C52" s="85" t="s">
        <v>4</v>
      </c>
      <c r="D52" s="250">
        <v>30948284.750000004</v>
      </c>
      <c r="E52" s="250">
        <v>7245556.4699999988</v>
      </c>
      <c r="F52" s="81">
        <v>-76.588180803784283</v>
      </c>
      <c r="G52" s="304"/>
    </row>
    <row r="53" spans="1:7" ht="19" customHeight="1" x14ac:dyDescent="0.15">
      <c r="A53" s="304"/>
      <c r="B53" s="308"/>
      <c r="C53" s="85" t="s">
        <v>5</v>
      </c>
      <c r="D53" s="250">
        <v>39178293.679999992</v>
      </c>
      <c r="E53" s="250">
        <v>4481136.8900000006</v>
      </c>
      <c r="F53" s="81">
        <v>-88.562194855648954</v>
      </c>
      <c r="G53" s="304"/>
    </row>
    <row r="54" spans="1:7" ht="19" customHeight="1" x14ac:dyDescent="0.15">
      <c r="A54" s="304"/>
      <c r="B54" s="308"/>
      <c r="C54" s="85" t="s">
        <v>6</v>
      </c>
      <c r="D54" s="250">
        <v>48972594.920000017</v>
      </c>
      <c r="E54" s="250">
        <v>8230495.9700000007</v>
      </c>
      <c r="F54" s="81">
        <v>-83.193669881195675</v>
      </c>
      <c r="G54" s="304"/>
    </row>
    <row r="55" spans="1:7" ht="19" customHeight="1" x14ac:dyDescent="0.15">
      <c r="A55" s="304"/>
      <c r="B55" s="308"/>
      <c r="C55" s="85" t="s">
        <v>370</v>
      </c>
      <c r="D55" s="250">
        <v>34482350.11999999</v>
      </c>
      <c r="E55" s="250">
        <v>9047386.0099999998</v>
      </c>
      <c r="F55" s="81">
        <v>-73.762269745203781</v>
      </c>
      <c r="G55" s="304"/>
    </row>
    <row r="56" spans="1:7" ht="19" customHeight="1" x14ac:dyDescent="0.15">
      <c r="A56" s="304"/>
      <c r="B56" s="308"/>
      <c r="C56" s="85" t="s">
        <v>7</v>
      </c>
      <c r="D56" s="250">
        <v>49120194.479999997</v>
      </c>
      <c r="E56" s="250">
        <v>22259131.700000003</v>
      </c>
      <c r="F56" s="81">
        <v>-54.684357552649487</v>
      </c>
      <c r="G56" s="304"/>
    </row>
    <row r="57" spans="1:7" ht="19" customHeight="1" x14ac:dyDescent="0.15">
      <c r="A57" s="304"/>
      <c r="B57" s="308"/>
      <c r="C57" s="85" t="s">
        <v>8</v>
      </c>
      <c r="D57" s="250">
        <v>20912031.440000001</v>
      </c>
      <c r="E57" s="250">
        <v>7317417.4900000002</v>
      </c>
      <c r="F57" s="81">
        <v>-65.008576469508213</v>
      </c>
      <c r="G57" s="304"/>
    </row>
    <row r="58" spans="1:7" ht="19" customHeight="1" x14ac:dyDescent="0.15">
      <c r="A58" s="304"/>
      <c r="B58" s="308"/>
      <c r="C58" s="85" t="s">
        <v>9</v>
      </c>
      <c r="D58" s="250">
        <v>1861120.1</v>
      </c>
      <c r="E58" s="250">
        <v>348554.38</v>
      </c>
      <c r="F58" s="81">
        <v>-81.271795409656804</v>
      </c>
      <c r="G58" s="304"/>
    </row>
    <row r="59" spans="1:7" ht="19" customHeight="1" x14ac:dyDescent="0.15">
      <c r="A59" s="304"/>
      <c r="B59" s="310" t="s">
        <v>213</v>
      </c>
      <c r="C59" s="310"/>
      <c r="D59" s="316">
        <v>293421264.63000005</v>
      </c>
      <c r="E59" s="316">
        <v>78120751.599999994</v>
      </c>
      <c r="F59" s="95">
        <v>-73.375906583147909</v>
      </c>
      <c r="G59" s="312"/>
    </row>
    <row r="60" spans="1:7" ht="19" customHeight="1" x14ac:dyDescent="0.15">
      <c r="A60" s="312"/>
      <c r="B60" s="308" t="s">
        <v>71</v>
      </c>
      <c r="C60" s="85" t="s">
        <v>3</v>
      </c>
      <c r="D60" s="250">
        <v>14289342.130000003</v>
      </c>
      <c r="E60" s="250">
        <v>3807881.9699999993</v>
      </c>
      <c r="F60" s="81">
        <v>-73.351593548834728</v>
      </c>
      <c r="G60" s="304"/>
    </row>
    <row r="61" spans="1:7" ht="19" customHeight="1" x14ac:dyDescent="0.15">
      <c r="A61" s="304"/>
      <c r="B61" s="308"/>
      <c r="C61" s="85" t="s">
        <v>4</v>
      </c>
      <c r="D61" s="250">
        <v>10749815.760000002</v>
      </c>
      <c r="E61" s="250">
        <v>2248425.4600000004</v>
      </c>
      <c r="F61" s="81">
        <v>-79.084055855483797</v>
      </c>
      <c r="G61" s="304"/>
    </row>
    <row r="62" spans="1:7" ht="19" customHeight="1" x14ac:dyDescent="0.15">
      <c r="A62" s="304"/>
      <c r="B62" s="308"/>
      <c r="C62" s="85" t="s">
        <v>5</v>
      </c>
      <c r="D62" s="250">
        <v>10683671.820000002</v>
      </c>
      <c r="E62" s="250">
        <v>1055502.06</v>
      </c>
      <c r="F62" s="81">
        <v>-90.120418543519051</v>
      </c>
      <c r="G62" s="304"/>
    </row>
    <row r="63" spans="1:7" ht="19" customHeight="1" x14ac:dyDescent="0.15">
      <c r="A63" s="304"/>
      <c r="B63" s="308"/>
      <c r="C63" s="85" t="s">
        <v>6</v>
      </c>
      <c r="D63" s="250">
        <v>10255780.35</v>
      </c>
      <c r="E63" s="250">
        <v>1463969</v>
      </c>
      <c r="F63" s="81">
        <v>-85.725425564520791</v>
      </c>
      <c r="G63" s="304"/>
    </row>
    <row r="64" spans="1:7" ht="19" customHeight="1" x14ac:dyDescent="0.15">
      <c r="A64" s="304"/>
      <c r="B64" s="308"/>
      <c r="C64" s="85" t="s">
        <v>370</v>
      </c>
      <c r="D64" s="250">
        <v>4042800.58</v>
      </c>
      <c r="E64" s="250">
        <v>1214165.5</v>
      </c>
      <c r="F64" s="81">
        <v>-69.967217626153598</v>
      </c>
      <c r="G64" s="304"/>
    </row>
    <row r="65" spans="1:7" ht="19" customHeight="1" x14ac:dyDescent="0.15">
      <c r="A65" s="304"/>
      <c r="B65" s="308"/>
      <c r="C65" s="85" t="s">
        <v>7</v>
      </c>
      <c r="D65" s="250">
        <v>1541590.8800000001</v>
      </c>
      <c r="E65" s="250">
        <v>1439863.05</v>
      </c>
      <c r="F65" s="81">
        <v>-6.5988863400644968</v>
      </c>
      <c r="G65" s="304"/>
    </row>
    <row r="66" spans="1:7" ht="19" customHeight="1" x14ac:dyDescent="0.15">
      <c r="A66" s="304"/>
      <c r="B66" s="308"/>
      <c r="C66" s="85" t="s">
        <v>8</v>
      </c>
      <c r="D66" s="250">
        <v>3010828.64</v>
      </c>
      <c r="E66" s="250">
        <v>820150.42</v>
      </c>
      <c r="F66" s="81">
        <v>-72.759976801602363</v>
      </c>
      <c r="G66" s="304"/>
    </row>
    <row r="67" spans="1:7" ht="19" customHeight="1" x14ac:dyDescent="0.15">
      <c r="A67" s="304"/>
      <c r="B67" s="308"/>
      <c r="C67" s="85" t="s">
        <v>9</v>
      </c>
      <c r="D67" s="250">
        <v>155403.1</v>
      </c>
      <c r="E67" s="250">
        <v>73263</v>
      </c>
      <c r="F67" s="81">
        <v>-52.856152805188572</v>
      </c>
      <c r="G67" s="304"/>
    </row>
    <row r="68" spans="1:7" ht="19" customHeight="1" x14ac:dyDescent="0.15">
      <c r="A68" s="304"/>
      <c r="B68" s="310" t="s">
        <v>214</v>
      </c>
      <c r="C68" s="310"/>
      <c r="D68" s="316">
        <v>54729233.260000013</v>
      </c>
      <c r="E68" s="316">
        <v>12123220.460000001</v>
      </c>
      <c r="F68" s="95">
        <v>-77.848729576738833</v>
      </c>
      <c r="G68" s="312"/>
    </row>
    <row r="69" spans="1:7" ht="19" customHeight="1" x14ac:dyDescent="0.15">
      <c r="A69" s="312"/>
      <c r="B69" s="308" t="s">
        <v>72</v>
      </c>
      <c r="C69" s="85" t="s">
        <v>3</v>
      </c>
      <c r="D69" s="250">
        <v>9204471.540000001</v>
      </c>
      <c r="E69" s="250">
        <v>2612184.1100000003</v>
      </c>
      <c r="F69" s="81">
        <v>-71.620487948186977</v>
      </c>
      <c r="G69" s="304"/>
    </row>
    <row r="70" spans="1:7" ht="19" customHeight="1" x14ac:dyDescent="0.15">
      <c r="A70" s="304"/>
      <c r="B70" s="308"/>
      <c r="C70" s="85" t="s">
        <v>4</v>
      </c>
      <c r="D70" s="250">
        <v>5591129.870000001</v>
      </c>
      <c r="E70" s="250">
        <v>1432316.8200000003</v>
      </c>
      <c r="F70" s="81">
        <v>-74.382336785176477</v>
      </c>
      <c r="G70" s="304"/>
    </row>
    <row r="71" spans="1:7" ht="19" customHeight="1" x14ac:dyDescent="0.15">
      <c r="A71" s="304"/>
      <c r="B71" s="308"/>
      <c r="C71" s="85" t="s">
        <v>5</v>
      </c>
      <c r="D71" s="250">
        <v>7690119.8300000001</v>
      </c>
      <c r="E71" s="250">
        <v>1057186.27</v>
      </c>
      <c r="F71" s="81">
        <v>-86.252668445089768</v>
      </c>
      <c r="G71" s="304"/>
    </row>
    <row r="72" spans="1:7" ht="19" customHeight="1" x14ac:dyDescent="0.15">
      <c r="A72" s="304"/>
      <c r="B72" s="308"/>
      <c r="C72" s="85" t="s">
        <v>6</v>
      </c>
      <c r="D72" s="250">
        <v>7833762.7400000002</v>
      </c>
      <c r="E72" s="250">
        <v>2848711.9999999995</v>
      </c>
      <c r="F72" s="81">
        <v>-63.635457256649055</v>
      </c>
      <c r="G72" s="304"/>
    </row>
    <row r="73" spans="1:7" ht="19" customHeight="1" x14ac:dyDescent="0.15">
      <c r="A73" s="304"/>
      <c r="B73" s="308"/>
      <c r="C73" s="85" t="s">
        <v>370</v>
      </c>
      <c r="D73" s="250">
        <v>2909185.96</v>
      </c>
      <c r="E73" s="250">
        <v>621526.85</v>
      </c>
      <c r="F73" s="81">
        <v>-78.635712582636003</v>
      </c>
      <c r="G73" s="304"/>
    </row>
    <row r="74" spans="1:7" ht="19" customHeight="1" x14ac:dyDescent="0.15">
      <c r="A74" s="304"/>
      <c r="B74" s="308"/>
      <c r="C74" s="85" t="s">
        <v>7</v>
      </c>
      <c r="D74" s="250">
        <v>0</v>
      </c>
      <c r="E74" s="250">
        <v>0</v>
      </c>
      <c r="F74" s="81">
        <v>0</v>
      </c>
      <c r="G74" s="304"/>
    </row>
    <row r="75" spans="1:7" ht="19" customHeight="1" x14ac:dyDescent="0.15">
      <c r="A75" s="304"/>
      <c r="B75" s="308"/>
      <c r="C75" s="85" t="s">
        <v>8</v>
      </c>
      <c r="D75" s="250">
        <v>1878748.1700000002</v>
      </c>
      <c r="E75" s="250">
        <v>452057.39999999997</v>
      </c>
      <c r="F75" s="81">
        <v>-75.93837177230624</v>
      </c>
      <c r="G75" s="304"/>
    </row>
    <row r="76" spans="1:7" ht="19" customHeight="1" x14ac:dyDescent="0.15">
      <c r="A76" s="304"/>
      <c r="B76" s="308"/>
      <c r="C76" s="85" t="s">
        <v>9</v>
      </c>
      <c r="D76" s="250">
        <v>2596526.7799999998</v>
      </c>
      <c r="E76" s="250">
        <v>229281</v>
      </c>
      <c r="F76" s="81">
        <v>-91.169704015145953</v>
      </c>
      <c r="G76" s="304"/>
    </row>
    <row r="77" spans="1:7" ht="19" customHeight="1" x14ac:dyDescent="0.15">
      <c r="A77" s="304"/>
      <c r="B77" s="310" t="s">
        <v>215</v>
      </c>
      <c r="C77" s="310"/>
      <c r="D77" s="316">
        <v>37703944.890000008</v>
      </c>
      <c r="E77" s="316">
        <v>9253264.4500000011</v>
      </c>
      <c r="F77" s="95">
        <v>-75.458100002543262</v>
      </c>
      <c r="G77" s="312"/>
    </row>
    <row r="78" spans="1:7" ht="19" customHeight="1" x14ac:dyDescent="0.15">
      <c r="A78" s="312"/>
      <c r="B78" s="308" t="s">
        <v>73</v>
      </c>
      <c r="C78" s="85" t="s">
        <v>3</v>
      </c>
      <c r="D78" s="250">
        <v>53696123.210000023</v>
      </c>
      <c r="E78" s="250">
        <v>14813181.889999999</v>
      </c>
      <c r="F78" s="81">
        <v>-72.412939697588286</v>
      </c>
      <c r="G78" s="304"/>
    </row>
    <row r="79" spans="1:7" ht="19" customHeight="1" x14ac:dyDescent="0.15">
      <c r="A79" s="304"/>
      <c r="B79" s="308"/>
      <c r="C79" s="85" t="s">
        <v>4</v>
      </c>
      <c r="D79" s="250">
        <v>59297986.879999995</v>
      </c>
      <c r="E79" s="250">
        <v>7080255.9999999991</v>
      </c>
      <c r="F79" s="81">
        <v>-88.059871215648258</v>
      </c>
      <c r="G79" s="304"/>
    </row>
    <row r="80" spans="1:7" ht="19" customHeight="1" x14ac:dyDescent="0.15">
      <c r="A80" s="304"/>
      <c r="B80" s="308"/>
      <c r="C80" s="85" t="s">
        <v>5</v>
      </c>
      <c r="D80" s="250">
        <v>37632007.159999989</v>
      </c>
      <c r="E80" s="250">
        <v>4280209.17</v>
      </c>
      <c r="F80" s="81">
        <v>-88.626147014157823</v>
      </c>
      <c r="G80" s="304"/>
    </row>
    <row r="81" spans="1:7" ht="19" customHeight="1" x14ac:dyDescent="0.15">
      <c r="A81" s="304"/>
      <c r="B81" s="308"/>
      <c r="C81" s="85" t="s">
        <v>6</v>
      </c>
      <c r="D81" s="250">
        <v>16049016.429999998</v>
      </c>
      <c r="E81" s="250">
        <v>2517592.7000000011</v>
      </c>
      <c r="F81" s="81">
        <v>-84.313102855986031</v>
      </c>
      <c r="G81" s="304"/>
    </row>
    <row r="82" spans="1:7" ht="19" customHeight="1" x14ac:dyDescent="0.15">
      <c r="A82" s="304"/>
      <c r="B82" s="308"/>
      <c r="C82" s="85" t="s">
        <v>370</v>
      </c>
      <c r="D82" s="250">
        <v>19751995.09</v>
      </c>
      <c r="E82" s="250">
        <v>3835176.6700000004</v>
      </c>
      <c r="F82" s="81">
        <v>-80.583345365746538</v>
      </c>
      <c r="G82" s="304"/>
    </row>
    <row r="83" spans="1:7" ht="19" customHeight="1" x14ac:dyDescent="0.15">
      <c r="A83" s="304"/>
      <c r="B83" s="308"/>
      <c r="C83" s="85" t="s">
        <v>7</v>
      </c>
      <c r="D83" s="250">
        <v>103254253.36999999</v>
      </c>
      <c r="E83" s="250">
        <v>34191401.039999992</v>
      </c>
      <c r="F83" s="81">
        <v>-66.886205726093479</v>
      </c>
      <c r="G83" s="304"/>
    </row>
    <row r="84" spans="1:7" ht="19" customHeight="1" x14ac:dyDescent="0.15">
      <c r="A84" s="304"/>
      <c r="B84" s="308"/>
      <c r="C84" s="85" t="s">
        <v>8</v>
      </c>
      <c r="D84" s="250">
        <v>39276732.729999997</v>
      </c>
      <c r="E84" s="250">
        <v>8229018.4399999995</v>
      </c>
      <c r="F84" s="81">
        <v>-79.048617672532146</v>
      </c>
      <c r="G84" s="304"/>
    </row>
    <row r="85" spans="1:7" ht="19" customHeight="1" x14ac:dyDescent="0.15">
      <c r="A85" s="304"/>
      <c r="B85" s="308"/>
      <c r="C85" s="85" t="s">
        <v>9</v>
      </c>
      <c r="D85" s="250">
        <v>815743</v>
      </c>
      <c r="E85" s="250">
        <v>151546</v>
      </c>
      <c r="F85" s="81">
        <v>-81.422335220774187</v>
      </c>
      <c r="G85" s="304"/>
    </row>
    <row r="86" spans="1:7" ht="19" customHeight="1" x14ac:dyDescent="0.15">
      <c r="A86" s="304"/>
      <c r="B86" s="310" t="s">
        <v>216</v>
      </c>
      <c r="C86" s="310"/>
      <c r="D86" s="316">
        <v>329773857.87</v>
      </c>
      <c r="E86" s="316">
        <v>75098381.909999996</v>
      </c>
      <c r="F86" s="95">
        <v>-77.227308921617279</v>
      </c>
      <c r="G86" s="312"/>
    </row>
    <row r="87" spans="1:7" ht="19" customHeight="1" x14ac:dyDescent="0.15">
      <c r="A87" s="312"/>
      <c r="B87" s="313" t="s">
        <v>51</v>
      </c>
      <c r="C87" s="313"/>
      <c r="D87" s="317">
        <v>715628300.6500001</v>
      </c>
      <c r="E87" s="317">
        <v>174595618.42000002</v>
      </c>
      <c r="F87" s="200">
        <v>-75.602471525872289</v>
      </c>
      <c r="G87" s="304"/>
    </row>
    <row r="88" spans="1:7" ht="10" customHeight="1" x14ac:dyDescent="0.15">
      <c r="A88" s="304"/>
      <c r="B88" s="304"/>
      <c r="C88" s="304"/>
      <c r="D88" s="304"/>
      <c r="E88" s="304"/>
      <c r="F88" s="315"/>
      <c r="G88" s="304"/>
    </row>
    <row r="89" spans="1:7" ht="12" x14ac:dyDescent="0.15">
      <c r="A89" s="93"/>
      <c r="B89" s="93"/>
      <c r="C89" s="93"/>
      <c r="D89" s="93"/>
      <c r="E89" s="93"/>
      <c r="F89" s="93"/>
      <c r="G89" s="93"/>
    </row>
    <row r="90" spans="1:7" ht="12" x14ac:dyDescent="0.15">
      <c r="A90" s="93"/>
      <c r="B90" s="93"/>
      <c r="C90" s="93"/>
      <c r="D90" s="93"/>
      <c r="E90" s="93"/>
      <c r="F90" s="93"/>
      <c r="G90" s="93"/>
    </row>
    <row r="91" spans="1:7" ht="18" customHeight="1" x14ac:dyDescent="0.25">
      <c r="A91" s="298"/>
      <c r="B91" s="299" t="s">
        <v>273</v>
      </c>
      <c r="C91" s="298" t="s" vm="4">
        <v>277</v>
      </c>
      <c r="D91" s="298"/>
      <c r="E91" s="298"/>
      <c r="F91" s="310" t="s">
        <v>434</v>
      </c>
      <c r="G91" s="298"/>
    </row>
    <row r="92" spans="1:7" ht="10" customHeight="1" x14ac:dyDescent="0.15">
      <c r="A92" s="300"/>
      <c r="B92" s="301"/>
      <c r="C92" s="301"/>
      <c r="D92" s="302"/>
      <c r="E92" s="302"/>
      <c r="F92" s="303"/>
      <c r="G92" s="304"/>
    </row>
    <row r="93" spans="1:7" ht="52" customHeight="1" x14ac:dyDescent="0.15">
      <c r="A93" s="300"/>
      <c r="B93" s="300"/>
      <c r="C93" s="300"/>
      <c r="D93" s="305"/>
      <c r="E93" s="305"/>
      <c r="F93" s="306"/>
      <c r="G93" s="307"/>
    </row>
    <row r="94" spans="1:7" ht="29.5" customHeight="1" x14ac:dyDescent="0.15">
      <c r="A94" s="304"/>
      <c r="B94" s="186" t="s">
        <v>64</v>
      </c>
      <c r="C94" s="186" t="s">
        <v>201</v>
      </c>
      <c r="D94" s="187">
        <v>2019</v>
      </c>
      <c r="E94" s="187">
        <v>2020</v>
      </c>
      <c r="F94" s="189" t="s">
        <v>382</v>
      </c>
      <c r="G94" s="304"/>
    </row>
    <row r="95" spans="1:7" ht="19" customHeight="1" x14ac:dyDescent="0.15">
      <c r="A95" s="304"/>
      <c r="B95" s="308" t="s">
        <v>75</v>
      </c>
      <c r="C95" s="85" t="s">
        <v>3</v>
      </c>
      <c r="D95" s="250">
        <v>88374720.819999993</v>
      </c>
      <c r="E95" s="250">
        <v>23401478.049999997</v>
      </c>
      <c r="F95" s="81">
        <v>-73.520167494883864</v>
      </c>
      <c r="G95" s="304"/>
    </row>
    <row r="96" spans="1:7" ht="19" customHeight="1" x14ac:dyDescent="0.15">
      <c r="A96" s="304"/>
      <c r="B96" s="308"/>
      <c r="C96" s="85" t="s">
        <v>4</v>
      </c>
      <c r="D96" s="250">
        <v>55168131.390000008</v>
      </c>
      <c r="E96" s="250">
        <v>16008146.459999999</v>
      </c>
      <c r="F96" s="81">
        <v>-70.982982282228065</v>
      </c>
      <c r="G96" s="304"/>
    </row>
    <row r="97" spans="1:7" ht="19" customHeight="1" x14ac:dyDescent="0.15">
      <c r="A97" s="304"/>
      <c r="B97" s="308"/>
      <c r="C97" s="85" t="s">
        <v>5</v>
      </c>
      <c r="D97" s="250">
        <v>60699354.68999999</v>
      </c>
      <c r="E97" s="250">
        <v>7227403.7300000004</v>
      </c>
      <c r="F97" s="81">
        <v>-88.093112740800379</v>
      </c>
      <c r="G97" s="304"/>
    </row>
    <row r="98" spans="1:7" ht="19" customHeight="1" x14ac:dyDescent="0.15">
      <c r="A98" s="304"/>
      <c r="B98" s="308"/>
      <c r="C98" s="85" t="s">
        <v>6</v>
      </c>
      <c r="D98" s="250">
        <v>66758368.700000003</v>
      </c>
      <c r="E98" s="250">
        <v>13733601.109999996</v>
      </c>
      <c r="F98" s="81">
        <v>-79.427895891650209</v>
      </c>
      <c r="G98" s="304"/>
    </row>
    <row r="99" spans="1:7" ht="19" customHeight="1" x14ac:dyDescent="0.15">
      <c r="A99" s="304"/>
      <c r="B99" s="308"/>
      <c r="C99" s="85" t="s">
        <v>370</v>
      </c>
      <c r="D99" s="250">
        <v>23024545.450000003</v>
      </c>
      <c r="E99" s="250">
        <v>4222734.4000000004</v>
      </c>
      <c r="F99" s="81">
        <v>-81.659857697646771</v>
      </c>
      <c r="G99" s="304"/>
    </row>
    <row r="100" spans="1:7" ht="19" customHeight="1" x14ac:dyDescent="0.15">
      <c r="A100" s="304"/>
      <c r="B100" s="308"/>
      <c r="C100" s="85" t="s">
        <v>7</v>
      </c>
      <c r="D100" s="250">
        <v>27833056.660000004</v>
      </c>
      <c r="E100" s="250">
        <v>12142191.640000001</v>
      </c>
      <c r="F100" s="81">
        <v>-56.374925728333572</v>
      </c>
      <c r="G100" s="304"/>
    </row>
    <row r="101" spans="1:7" ht="19" customHeight="1" x14ac:dyDescent="0.15">
      <c r="A101" s="304"/>
      <c r="B101" s="308"/>
      <c r="C101" s="85" t="s">
        <v>8</v>
      </c>
      <c r="D101" s="250">
        <v>18475440.850000001</v>
      </c>
      <c r="E101" s="250">
        <v>6901676.089999998</v>
      </c>
      <c r="F101" s="81">
        <v>-62.644051927995015</v>
      </c>
      <c r="G101" s="304"/>
    </row>
    <row r="102" spans="1:7" ht="19" customHeight="1" x14ac:dyDescent="0.15">
      <c r="A102" s="304"/>
      <c r="B102" s="308"/>
      <c r="C102" s="85" t="s">
        <v>9</v>
      </c>
      <c r="D102" s="250">
        <v>279843.31</v>
      </c>
      <c r="E102" s="250">
        <v>62259</v>
      </c>
      <c r="F102" s="81">
        <v>-77.752192825335015</v>
      </c>
      <c r="G102" s="304"/>
    </row>
    <row r="103" spans="1:7" ht="19" customHeight="1" x14ac:dyDescent="0.15">
      <c r="A103" s="304"/>
      <c r="B103" s="310" t="s">
        <v>217</v>
      </c>
      <c r="C103" s="310"/>
      <c r="D103" s="316">
        <v>340613461.87000006</v>
      </c>
      <c r="E103" s="316">
        <v>83699490.479999989</v>
      </c>
      <c r="F103" s="95">
        <v>-75.426840142934495</v>
      </c>
      <c r="G103" s="312"/>
    </row>
    <row r="104" spans="1:7" ht="19" customHeight="1" x14ac:dyDescent="0.15">
      <c r="A104" s="312"/>
      <c r="B104" s="308" t="s">
        <v>76</v>
      </c>
      <c r="C104" s="85" t="s">
        <v>3</v>
      </c>
      <c r="D104" s="250">
        <v>18219028.580000002</v>
      </c>
      <c r="E104" s="250">
        <v>5162982.4000000004</v>
      </c>
      <c r="F104" s="81">
        <v>-71.661593386665629</v>
      </c>
      <c r="G104" s="304"/>
    </row>
    <row r="105" spans="1:7" ht="19" customHeight="1" x14ac:dyDescent="0.15">
      <c r="A105" s="304"/>
      <c r="B105" s="308"/>
      <c r="C105" s="85" t="s">
        <v>4</v>
      </c>
      <c r="D105" s="250">
        <v>11624282.549999997</v>
      </c>
      <c r="E105" s="250">
        <v>2384710.9500000002</v>
      </c>
      <c r="F105" s="81">
        <v>-79.48509131860358</v>
      </c>
      <c r="G105" s="304"/>
    </row>
    <row r="106" spans="1:7" ht="19" customHeight="1" x14ac:dyDescent="0.15">
      <c r="A106" s="304"/>
      <c r="B106" s="308"/>
      <c r="C106" s="85" t="s">
        <v>5</v>
      </c>
      <c r="D106" s="250">
        <v>8879317.879999999</v>
      </c>
      <c r="E106" s="250">
        <v>1129968.6300000001</v>
      </c>
      <c r="F106" s="81">
        <v>-87.274150500398576</v>
      </c>
      <c r="G106" s="304"/>
    </row>
    <row r="107" spans="1:7" ht="19" customHeight="1" x14ac:dyDescent="0.15">
      <c r="A107" s="304"/>
      <c r="B107" s="308"/>
      <c r="C107" s="85" t="s">
        <v>6</v>
      </c>
      <c r="D107" s="250">
        <v>6614379.3000000007</v>
      </c>
      <c r="E107" s="250">
        <v>1141254.21</v>
      </c>
      <c r="F107" s="81">
        <v>-82.745860824764023</v>
      </c>
      <c r="G107" s="304"/>
    </row>
    <row r="108" spans="1:7" ht="19" customHeight="1" x14ac:dyDescent="0.15">
      <c r="A108" s="304"/>
      <c r="B108" s="308"/>
      <c r="C108" s="85" t="s">
        <v>370</v>
      </c>
      <c r="D108" s="250">
        <v>13013595.309999999</v>
      </c>
      <c r="E108" s="250">
        <v>3522979.5</v>
      </c>
      <c r="F108" s="81">
        <v>-72.928468912101124</v>
      </c>
      <c r="G108" s="304"/>
    </row>
    <row r="109" spans="1:7" ht="19" customHeight="1" x14ac:dyDescent="0.15">
      <c r="A109" s="304"/>
      <c r="B109" s="308"/>
      <c r="C109" s="85" t="s">
        <v>7</v>
      </c>
      <c r="D109" s="250">
        <v>878583.1</v>
      </c>
      <c r="E109" s="250">
        <v>325872</v>
      </c>
      <c r="F109" s="81">
        <v>-62.909370781204423</v>
      </c>
      <c r="G109" s="304"/>
    </row>
    <row r="110" spans="1:7" ht="19" customHeight="1" x14ac:dyDescent="0.15">
      <c r="A110" s="304"/>
      <c r="B110" s="308"/>
      <c r="C110" s="85" t="s">
        <v>8</v>
      </c>
      <c r="D110" s="250">
        <v>1462450</v>
      </c>
      <c r="E110" s="250">
        <v>408773.5</v>
      </c>
      <c r="F110" s="81">
        <v>-72.048719614345785</v>
      </c>
      <c r="G110" s="304"/>
    </row>
    <row r="111" spans="1:7" ht="19" customHeight="1" x14ac:dyDescent="0.15">
      <c r="A111" s="304"/>
      <c r="B111" s="308"/>
      <c r="C111" s="85" t="s">
        <v>9</v>
      </c>
      <c r="D111" s="250">
        <v>389300.1</v>
      </c>
      <c r="E111" s="250">
        <v>80857</v>
      </c>
      <c r="F111" s="81">
        <v>-79.230162026672986</v>
      </c>
      <c r="G111" s="304"/>
    </row>
    <row r="112" spans="1:7" ht="19" customHeight="1" x14ac:dyDescent="0.15">
      <c r="A112" s="304"/>
      <c r="B112" s="310" t="s">
        <v>218</v>
      </c>
      <c r="C112" s="310"/>
      <c r="D112" s="316">
        <v>61080936.820000008</v>
      </c>
      <c r="E112" s="316">
        <v>14157398.190000001</v>
      </c>
      <c r="F112" s="95">
        <v>-76.821903973541581</v>
      </c>
      <c r="G112" s="312"/>
    </row>
    <row r="113" spans="1:7" ht="19" customHeight="1" x14ac:dyDescent="0.15">
      <c r="A113" s="312"/>
      <c r="B113" s="308" t="s">
        <v>77</v>
      </c>
      <c r="C113" s="85" t="s">
        <v>3</v>
      </c>
      <c r="D113" s="250">
        <v>49041378.050000012</v>
      </c>
      <c r="E113" s="250">
        <v>14376253.230000006</v>
      </c>
      <c r="F113" s="81">
        <v>-70.685462355191703</v>
      </c>
      <c r="G113" s="304"/>
    </row>
    <row r="114" spans="1:7" ht="19" customHeight="1" x14ac:dyDescent="0.15">
      <c r="A114" s="304"/>
      <c r="B114" s="308"/>
      <c r="C114" s="85" t="s">
        <v>4</v>
      </c>
      <c r="D114" s="250">
        <v>29564168.409999982</v>
      </c>
      <c r="E114" s="250">
        <v>6332279.5799999991</v>
      </c>
      <c r="F114" s="81">
        <v>-78.581235595119509</v>
      </c>
      <c r="G114" s="304"/>
    </row>
    <row r="115" spans="1:7" ht="19" customHeight="1" x14ac:dyDescent="0.15">
      <c r="A115" s="304"/>
      <c r="B115" s="308"/>
      <c r="C115" s="85" t="s">
        <v>5</v>
      </c>
      <c r="D115" s="250">
        <v>48877716.609999977</v>
      </c>
      <c r="E115" s="250">
        <v>3246710.7500000009</v>
      </c>
      <c r="F115" s="81">
        <v>-93.357482764782532</v>
      </c>
      <c r="G115" s="304"/>
    </row>
    <row r="116" spans="1:7" ht="19" customHeight="1" x14ac:dyDescent="0.15">
      <c r="A116" s="304"/>
      <c r="B116" s="308"/>
      <c r="C116" s="85" t="s">
        <v>6</v>
      </c>
      <c r="D116" s="250">
        <v>35356274.43</v>
      </c>
      <c r="E116" s="250">
        <v>5142727.7399999993</v>
      </c>
      <c r="F116" s="81">
        <v>-85.454554183354887</v>
      </c>
      <c r="G116" s="304"/>
    </row>
    <row r="117" spans="1:7" ht="19" customHeight="1" x14ac:dyDescent="0.15">
      <c r="A117" s="304"/>
      <c r="B117" s="308"/>
      <c r="C117" s="85" t="s">
        <v>370</v>
      </c>
      <c r="D117" s="250">
        <v>22405256.739999998</v>
      </c>
      <c r="E117" s="250">
        <v>4622472.5999999996</v>
      </c>
      <c r="F117" s="81">
        <v>-79.368803251660495</v>
      </c>
      <c r="G117" s="304"/>
    </row>
    <row r="118" spans="1:7" ht="19" customHeight="1" x14ac:dyDescent="0.15">
      <c r="A118" s="304"/>
      <c r="B118" s="308"/>
      <c r="C118" s="85" t="s">
        <v>7</v>
      </c>
      <c r="D118" s="250">
        <v>7745939.4500000002</v>
      </c>
      <c r="E118" s="250">
        <v>4503630.6100000003</v>
      </c>
      <c r="F118" s="81">
        <v>-41.858174349658775</v>
      </c>
      <c r="G118" s="304"/>
    </row>
    <row r="119" spans="1:7" ht="19" customHeight="1" x14ac:dyDescent="0.15">
      <c r="A119" s="304"/>
      <c r="B119" s="308"/>
      <c r="C119" s="85" t="s">
        <v>8</v>
      </c>
      <c r="D119" s="250">
        <v>17408765.970000003</v>
      </c>
      <c r="E119" s="250">
        <v>4277375.1999999993</v>
      </c>
      <c r="F119" s="81">
        <v>-75.429762182046275</v>
      </c>
      <c r="G119" s="304"/>
    </row>
    <row r="120" spans="1:7" ht="19" customHeight="1" x14ac:dyDescent="0.15">
      <c r="A120" s="304"/>
      <c r="B120" s="308"/>
      <c r="C120" s="85" t="s">
        <v>9</v>
      </c>
      <c r="D120" s="250">
        <v>5694671.8799999999</v>
      </c>
      <c r="E120" s="250">
        <v>2141208.52</v>
      </c>
      <c r="F120" s="81">
        <v>-62.399791153551064</v>
      </c>
      <c r="G120" s="304"/>
    </row>
    <row r="121" spans="1:7" ht="19" customHeight="1" x14ac:dyDescent="0.15">
      <c r="A121" s="304"/>
      <c r="B121" s="310" t="s">
        <v>219</v>
      </c>
      <c r="C121" s="310"/>
      <c r="D121" s="316">
        <v>216094171.53999996</v>
      </c>
      <c r="E121" s="316">
        <v>44642658.230000012</v>
      </c>
      <c r="F121" s="95">
        <v>-79.341109520977298</v>
      </c>
      <c r="G121" s="312"/>
    </row>
    <row r="122" spans="1:7" ht="19" customHeight="1" x14ac:dyDescent="0.15">
      <c r="A122" s="312"/>
      <c r="B122" s="308" t="s">
        <v>78</v>
      </c>
      <c r="C122" s="85" t="s">
        <v>3</v>
      </c>
      <c r="D122" s="250">
        <v>8571410.6300000027</v>
      </c>
      <c r="E122" s="250">
        <v>2812438.15</v>
      </c>
      <c r="F122" s="81">
        <v>-67.188152902668719</v>
      </c>
      <c r="G122" s="304"/>
    </row>
    <row r="123" spans="1:7" ht="19" customHeight="1" x14ac:dyDescent="0.15">
      <c r="A123" s="304"/>
      <c r="B123" s="308"/>
      <c r="C123" s="85" t="s">
        <v>4</v>
      </c>
      <c r="D123" s="250">
        <v>3002922.41</v>
      </c>
      <c r="E123" s="250">
        <v>744015.35</v>
      </c>
      <c r="F123" s="81">
        <v>-75.223623909749975</v>
      </c>
      <c r="G123" s="304"/>
    </row>
    <row r="124" spans="1:7" ht="19" customHeight="1" x14ac:dyDescent="0.15">
      <c r="A124" s="304"/>
      <c r="B124" s="308"/>
      <c r="C124" s="85" t="s">
        <v>5</v>
      </c>
      <c r="D124" s="250">
        <v>4034162.7600000007</v>
      </c>
      <c r="E124" s="250">
        <v>650114.14</v>
      </c>
      <c r="F124" s="81">
        <v>-83.884781584766799</v>
      </c>
      <c r="G124" s="304"/>
    </row>
    <row r="125" spans="1:7" ht="19" customHeight="1" x14ac:dyDescent="0.15">
      <c r="A125" s="304"/>
      <c r="B125" s="308"/>
      <c r="C125" s="85" t="s">
        <v>6</v>
      </c>
      <c r="D125" s="250">
        <v>4016229.6799999992</v>
      </c>
      <c r="E125" s="250">
        <v>391191.45</v>
      </c>
      <c r="F125" s="81">
        <v>-90.259734099669302</v>
      </c>
      <c r="G125" s="304"/>
    </row>
    <row r="126" spans="1:7" ht="19" customHeight="1" x14ac:dyDescent="0.15">
      <c r="A126" s="304"/>
      <c r="B126" s="308"/>
      <c r="C126" s="85" t="s">
        <v>370</v>
      </c>
      <c r="D126" s="250">
        <v>4417554.32</v>
      </c>
      <c r="E126" s="250">
        <v>1124268.44</v>
      </c>
      <c r="F126" s="81">
        <v>-74.549980406352987</v>
      </c>
      <c r="G126" s="304"/>
    </row>
    <row r="127" spans="1:7" ht="19" customHeight="1" x14ac:dyDescent="0.15">
      <c r="A127" s="304"/>
      <c r="B127" s="308"/>
      <c r="C127" s="85" t="s">
        <v>7</v>
      </c>
      <c r="D127" s="250">
        <v>1095731.6000000001</v>
      </c>
      <c r="E127" s="250">
        <v>676426.49</v>
      </c>
      <c r="F127" s="81">
        <v>-38.267136769624976</v>
      </c>
      <c r="G127" s="304"/>
    </row>
    <row r="128" spans="1:7" ht="19" customHeight="1" x14ac:dyDescent="0.15">
      <c r="A128" s="304"/>
      <c r="B128" s="308"/>
      <c r="C128" s="85" t="s">
        <v>8</v>
      </c>
      <c r="D128" s="250">
        <v>2564857.5</v>
      </c>
      <c r="E128" s="250">
        <v>242438.5</v>
      </c>
      <c r="F128" s="81">
        <v>-90.547681498874695</v>
      </c>
      <c r="G128" s="304"/>
    </row>
    <row r="129" spans="1:7" ht="19" customHeight="1" x14ac:dyDescent="0.15">
      <c r="A129" s="304"/>
      <c r="B129" s="308"/>
      <c r="C129" s="85" t="s">
        <v>9</v>
      </c>
      <c r="D129" s="250">
        <v>208931</v>
      </c>
      <c r="E129" s="250">
        <v>31521</v>
      </c>
      <c r="F129" s="81">
        <v>-84.913201008945535</v>
      </c>
      <c r="G129" s="304"/>
    </row>
    <row r="130" spans="1:7" ht="19" customHeight="1" x14ac:dyDescent="0.15">
      <c r="A130" s="304"/>
      <c r="B130" s="310" t="s">
        <v>220</v>
      </c>
      <c r="C130" s="310"/>
      <c r="D130" s="316">
        <v>27911799.900000006</v>
      </c>
      <c r="E130" s="316">
        <v>6672413.5199999996</v>
      </c>
      <c r="F130" s="95">
        <v>-76.094649775702933</v>
      </c>
      <c r="G130" s="312"/>
    </row>
    <row r="131" spans="1:7" ht="19" customHeight="1" x14ac:dyDescent="0.15">
      <c r="A131" s="312"/>
      <c r="B131" s="313" t="s">
        <v>51</v>
      </c>
      <c r="C131" s="313"/>
      <c r="D131" s="317">
        <v>645700370.13</v>
      </c>
      <c r="E131" s="317">
        <v>149171960.42000002</v>
      </c>
      <c r="F131" s="200">
        <v>-76.897649851127241</v>
      </c>
      <c r="G131" s="304"/>
    </row>
    <row r="132" spans="1:7" ht="10" customHeight="1" x14ac:dyDescent="0.15">
      <c r="A132" s="304"/>
      <c r="B132" s="304"/>
      <c r="C132" s="304"/>
      <c r="D132" s="304"/>
      <c r="E132" s="304"/>
      <c r="F132" s="315"/>
      <c r="G132" s="304"/>
    </row>
    <row r="133" spans="1:7" ht="17.25" customHeight="1" x14ac:dyDescent="0.15">
      <c r="A133" s="93"/>
      <c r="B133" s="93"/>
      <c r="C133" s="93"/>
      <c r="D133" s="93"/>
      <c r="E133" s="93"/>
      <c r="F133" s="93"/>
      <c r="G133" s="93"/>
    </row>
    <row r="134" spans="1:7" ht="17.25" customHeight="1" x14ac:dyDescent="0.15">
      <c r="A134" s="93"/>
      <c r="B134" s="93"/>
      <c r="C134" s="93"/>
      <c r="D134" s="93"/>
      <c r="E134" s="93"/>
      <c r="F134" s="93"/>
      <c r="G134" s="93"/>
    </row>
    <row r="135" spans="1:7" ht="18" customHeight="1" x14ac:dyDescent="0.25">
      <c r="A135" s="298"/>
      <c r="B135" s="299" t="s">
        <v>273</v>
      </c>
      <c r="C135" s="298" t="s" vm="5">
        <v>278</v>
      </c>
      <c r="D135" s="298"/>
      <c r="E135" s="298"/>
      <c r="F135" s="310" t="s">
        <v>435</v>
      </c>
      <c r="G135" s="298"/>
    </row>
    <row r="136" spans="1:7" ht="10" customHeight="1" x14ac:dyDescent="0.15">
      <c r="A136" s="300"/>
      <c r="B136" s="301"/>
      <c r="C136" s="301"/>
      <c r="D136" s="302"/>
      <c r="E136" s="302"/>
      <c r="F136" s="303"/>
      <c r="G136" s="304"/>
    </row>
    <row r="137" spans="1:7" ht="52" customHeight="1" x14ac:dyDescent="0.15">
      <c r="A137" s="300"/>
      <c r="B137" s="300"/>
      <c r="C137" s="300"/>
      <c r="D137" s="305"/>
      <c r="E137" s="305"/>
      <c r="F137" s="306"/>
      <c r="G137" s="307"/>
    </row>
    <row r="138" spans="1:7" ht="29.5" customHeight="1" x14ac:dyDescent="0.15">
      <c r="A138" s="304"/>
      <c r="B138" s="186" t="s">
        <v>64</v>
      </c>
      <c r="C138" s="186" t="s">
        <v>201</v>
      </c>
      <c r="D138" s="187">
        <v>2019</v>
      </c>
      <c r="E138" s="187">
        <v>2020</v>
      </c>
      <c r="F138" s="189" t="s">
        <v>382</v>
      </c>
      <c r="G138" s="304"/>
    </row>
    <row r="139" spans="1:7" ht="19" customHeight="1" x14ac:dyDescent="0.15">
      <c r="A139" s="304"/>
      <c r="B139" s="308" t="s">
        <v>199</v>
      </c>
      <c r="C139" s="85" t="s">
        <v>3</v>
      </c>
      <c r="D139" s="250">
        <v>14317460.119999999</v>
      </c>
      <c r="E139" s="250">
        <v>4507998.9000000004</v>
      </c>
      <c r="F139" s="235">
        <v>-68.513976206556379</v>
      </c>
      <c r="G139" s="304"/>
    </row>
    <row r="140" spans="1:7" ht="19" customHeight="1" x14ac:dyDescent="0.15">
      <c r="A140" s="304"/>
      <c r="B140" s="308"/>
      <c r="C140" s="85" t="s">
        <v>4</v>
      </c>
      <c r="D140" s="250">
        <v>3062259.4400000004</v>
      </c>
      <c r="E140" s="250">
        <v>936016.12</v>
      </c>
      <c r="F140" s="235">
        <v>-69.433807345859634</v>
      </c>
      <c r="G140" s="304"/>
    </row>
    <row r="141" spans="1:7" ht="19" customHeight="1" x14ac:dyDescent="0.15">
      <c r="A141" s="304"/>
      <c r="B141" s="308"/>
      <c r="C141" s="85" t="s">
        <v>5</v>
      </c>
      <c r="D141" s="250">
        <v>5195174.9099999992</v>
      </c>
      <c r="E141" s="250">
        <v>639700.98</v>
      </c>
      <c r="F141" s="235">
        <v>-87.686632479521279</v>
      </c>
      <c r="G141" s="304"/>
    </row>
    <row r="142" spans="1:7" ht="19" customHeight="1" x14ac:dyDescent="0.15">
      <c r="A142" s="304"/>
      <c r="B142" s="308"/>
      <c r="C142" s="85" t="s">
        <v>6</v>
      </c>
      <c r="D142" s="250">
        <v>2421772.4000000004</v>
      </c>
      <c r="E142" s="250">
        <v>378686.17999999993</v>
      </c>
      <c r="F142" s="235">
        <v>-84.36326303826074</v>
      </c>
      <c r="G142" s="304"/>
    </row>
    <row r="143" spans="1:7" ht="19" customHeight="1" x14ac:dyDescent="0.15">
      <c r="A143" s="304"/>
      <c r="B143" s="308"/>
      <c r="C143" s="85" t="s">
        <v>370</v>
      </c>
      <c r="D143" s="250">
        <v>3210658.0500000003</v>
      </c>
      <c r="E143" s="250">
        <v>592306.5</v>
      </c>
      <c r="F143" s="235">
        <v>-81.551865979623713</v>
      </c>
      <c r="G143" s="304"/>
    </row>
    <row r="144" spans="1:7" ht="19" customHeight="1" x14ac:dyDescent="0.15">
      <c r="A144" s="304"/>
      <c r="B144" s="308"/>
      <c r="C144" s="85" t="s">
        <v>7</v>
      </c>
      <c r="D144" s="250">
        <v>3338913.7</v>
      </c>
      <c r="E144" s="250">
        <v>990029.8899999999</v>
      </c>
      <c r="F144" s="235">
        <v>-70.348742766247611</v>
      </c>
      <c r="G144" s="304"/>
    </row>
    <row r="145" spans="1:7" ht="19" customHeight="1" x14ac:dyDescent="0.15">
      <c r="A145" s="304"/>
      <c r="B145" s="308"/>
      <c r="C145" s="85" t="s">
        <v>8</v>
      </c>
      <c r="D145" s="250">
        <v>516590.5</v>
      </c>
      <c r="E145" s="250">
        <v>146196.5</v>
      </c>
      <c r="F145" s="235">
        <v>-71.699731218440917</v>
      </c>
      <c r="G145" s="304"/>
    </row>
    <row r="146" spans="1:7" ht="19" customHeight="1" x14ac:dyDescent="0.15">
      <c r="A146" s="304"/>
      <c r="B146" s="308"/>
      <c r="C146" s="85" t="s">
        <v>9</v>
      </c>
      <c r="D146" s="250">
        <v>8765</v>
      </c>
      <c r="E146" s="250">
        <v>201</v>
      </c>
      <c r="F146" s="235">
        <v>-97.70678836280662</v>
      </c>
      <c r="G146" s="304"/>
    </row>
    <row r="147" spans="1:7" ht="19" customHeight="1" x14ac:dyDescent="0.15">
      <c r="A147" s="304"/>
      <c r="B147" s="310" t="s">
        <v>279</v>
      </c>
      <c r="C147" s="310"/>
      <c r="D147" s="316">
        <v>32071594.119999997</v>
      </c>
      <c r="E147" s="316">
        <v>8191136.0699999994</v>
      </c>
      <c r="F147" s="318">
        <v>-74.459841193575187</v>
      </c>
      <c r="G147" s="312"/>
    </row>
    <row r="148" spans="1:7" ht="19" customHeight="1" x14ac:dyDescent="0.15">
      <c r="A148" s="304"/>
      <c r="B148" s="308" t="s">
        <v>81</v>
      </c>
      <c r="C148" s="85" t="s">
        <v>3</v>
      </c>
      <c r="D148" s="250">
        <v>2767850.5000000005</v>
      </c>
      <c r="E148" s="250">
        <v>1088703.43</v>
      </c>
      <c r="F148" s="235">
        <v>-60.666104256714739</v>
      </c>
      <c r="G148" s="304"/>
    </row>
    <row r="149" spans="1:7" ht="19" customHeight="1" x14ac:dyDescent="0.15">
      <c r="A149" s="304"/>
      <c r="B149" s="308"/>
      <c r="C149" s="85" t="s">
        <v>4</v>
      </c>
      <c r="D149" s="250">
        <v>411426.5</v>
      </c>
      <c r="E149" s="250">
        <v>54600.5</v>
      </c>
      <c r="F149" s="235">
        <v>-86.728978322981149</v>
      </c>
      <c r="G149" s="304"/>
    </row>
    <row r="150" spans="1:7" ht="19" customHeight="1" x14ac:dyDescent="0.15">
      <c r="A150" s="304"/>
      <c r="B150" s="308"/>
      <c r="C150" s="85" t="s">
        <v>5</v>
      </c>
      <c r="D150" s="250">
        <v>1642672.25</v>
      </c>
      <c r="E150" s="250">
        <v>86214</v>
      </c>
      <c r="F150" s="235">
        <v>-94.751600631227561</v>
      </c>
      <c r="G150" s="304"/>
    </row>
    <row r="151" spans="1:7" ht="19" customHeight="1" x14ac:dyDescent="0.15">
      <c r="A151" s="304"/>
      <c r="B151" s="308"/>
      <c r="C151" s="85" t="s">
        <v>6</v>
      </c>
      <c r="D151" s="250">
        <v>1157571.3999999999</v>
      </c>
      <c r="E151" s="250">
        <v>221585.40000000002</v>
      </c>
      <c r="F151" s="235">
        <v>-80.857733700055135</v>
      </c>
      <c r="G151" s="304"/>
    </row>
    <row r="152" spans="1:7" ht="19" customHeight="1" x14ac:dyDescent="0.15">
      <c r="A152" s="304"/>
      <c r="B152" s="308"/>
      <c r="C152" s="85" t="s">
        <v>370</v>
      </c>
      <c r="D152" s="250">
        <v>673329</v>
      </c>
      <c r="E152" s="250">
        <v>71298</v>
      </c>
      <c r="F152" s="235">
        <v>-89.411119972554275</v>
      </c>
      <c r="G152" s="304"/>
    </row>
    <row r="153" spans="1:7" ht="19" customHeight="1" x14ac:dyDescent="0.15">
      <c r="A153" s="304"/>
      <c r="B153" s="308"/>
      <c r="C153" s="85" t="s">
        <v>7</v>
      </c>
      <c r="D153" s="250">
        <v>786337.25</v>
      </c>
      <c r="E153" s="250">
        <v>660913.5</v>
      </c>
      <c r="F153" s="235">
        <v>-15.950376253954648</v>
      </c>
      <c r="G153" s="304"/>
    </row>
    <row r="154" spans="1:7" ht="19" customHeight="1" x14ac:dyDescent="0.15">
      <c r="A154" s="304"/>
      <c r="B154" s="308"/>
      <c r="C154" s="85" t="s">
        <v>8</v>
      </c>
      <c r="D154" s="250">
        <v>1515867</v>
      </c>
      <c r="E154" s="250">
        <v>190358</v>
      </c>
      <c r="F154" s="235">
        <v>-87.442301996151372</v>
      </c>
      <c r="G154" s="304"/>
    </row>
    <row r="155" spans="1:7" ht="19" customHeight="1" x14ac:dyDescent="0.15">
      <c r="A155" s="304"/>
      <c r="B155" s="308"/>
      <c r="C155" s="85" t="s">
        <v>9</v>
      </c>
      <c r="D155" s="250">
        <v>53506.759999999995</v>
      </c>
      <c r="E155" s="250">
        <v>0</v>
      </c>
      <c r="F155" s="235">
        <v>-100</v>
      </c>
      <c r="G155" s="304"/>
    </row>
    <row r="156" spans="1:7" ht="19" customHeight="1" x14ac:dyDescent="0.15">
      <c r="A156" s="304"/>
      <c r="B156" s="310" t="s">
        <v>221</v>
      </c>
      <c r="C156" s="310"/>
      <c r="D156" s="316">
        <v>9008560.6600000001</v>
      </c>
      <c r="E156" s="316">
        <v>2373672.83</v>
      </c>
      <c r="F156" s="318">
        <v>-73.650920279200292</v>
      </c>
      <c r="G156" s="312"/>
    </row>
    <row r="157" spans="1:7" ht="19" customHeight="1" x14ac:dyDescent="0.15">
      <c r="A157" s="304"/>
      <c r="B157" s="308" t="s">
        <v>82</v>
      </c>
      <c r="C157" s="85" t="s">
        <v>3</v>
      </c>
      <c r="D157" s="250">
        <v>8430064.9399999976</v>
      </c>
      <c r="E157" s="250">
        <v>2851023.5500000007</v>
      </c>
      <c r="F157" s="235">
        <v>-66.180289590983847</v>
      </c>
      <c r="G157" s="304"/>
    </row>
    <row r="158" spans="1:7" ht="19" customHeight="1" x14ac:dyDescent="0.15">
      <c r="A158" s="304"/>
      <c r="B158" s="308"/>
      <c r="C158" s="85" t="s">
        <v>4</v>
      </c>
      <c r="D158" s="250">
        <v>3318460.5500000007</v>
      </c>
      <c r="E158" s="250">
        <v>697497.05999999994</v>
      </c>
      <c r="F158" s="235">
        <v>-78.981306256601428</v>
      </c>
      <c r="G158" s="304"/>
    </row>
    <row r="159" spans="1:7" ht="19" customHeight="1" x14ac:dyDescent="0.15">
      <c r="A159" s="304"/>
      <c r="B159" s="308"/>
      <c r="C159" s="85" t="s">
        <v>5</v>
      </c>
      <c r="D159" s="250">
        <v>4894874.6399999997</v>
      </c>
      <c r="E159" s="250">
        <v>434303.06999999995</v>
      </c>
      <c r="F159" s="235">
        <v>-91.12739136461316</v>
      </c>
      <c r="G159" s="304"/>
    </row>
    <row r="160" spans="1:7" ht="19" customHeight="1" x14ac:dyDescent="0.15">
      <c r="A160" s="304"/>
      <c r="B160" s="308"/>
      <c r="C160" s="85" t="s">
        <v>6</v>
      </c>
      <c r="D160" s="250">
        <v>5608718.3200000003</v>
      </c>
      <c r="E160" s="250">
        <v>814033.92000000004</v>
      </c>
      <c r="F160" s="235">
        <v>-85.486275588181087</v>
      </c>
      <c r="G160" s="304"/>
    </row>
    <row r="161" spans="1:7" ht="19" customHeight="1" x14ac:dyDescent="0.15">
      <c r="A161" s="304"/>
      <c r="B161" s="308"/>
      <c r="C161" s="85" t="s">
        <v>370</v>
      </c>
      <c r="D161" s="250">
        <v>1373674.23</v>
      </c>
      <c r="E161" s="250">
        <v>186641</v>
      </c>
      <c r="F161" s="235">
        <v>-86.413008563172937</v>
      </c>
      <c r="G161" s="304"/>
    </row>
    <row r="162" spans="1:7" ht="19" customHeight="1" x14ac:dyDescent="0.15">
      <c r="A162" s="304"/>
      <c r="B162" s="308"/>
      <c r="C162" s="85" t="s">
        <v>7</v>
      </c>
      <c r="D162" s="250">
        <v>1956546.6</v>
      </c>
      <c r="E162" s="250">
        <v>662239.69999999995</v>
      </c>
      <c r="F162" s="235">
        <v>-66.152623198445667</v>
      </c>
      <c r="G162" s="304"/>
    </row>
    <row r="163" spans="1:7" ht="19" customHeight="1" x14ac:dyDescent="0.15">
      <c r="A163" s="304"/>
      <c r="B163" s="308"/>
      <c r="C163" s="85" t="s">
        <v>8</v>
      </c>
      <c r="D163" s="250">
        <v>279440.56</v>
      </c>
      <c r="E163" s="250">
        <v>57052</v>
      </c>
      <c r="F163" s="235">
        <v>-79.583493534367378</v>
      </c>
      <c r="G163" s="304"/>
    </row>
    <row r="164" spans="1:7" ht="19" customHeight="1" x14ac:dyDescent="0.15">
      <c r="A164" s="304"/>
      <c r="B164" s="308"/>
      <c r="C164" s="85" t="s">
        <v>9</v>
      </c>
      <c r="D164" s="250">
        <v>0</v>
      </c>
      <c r="E164" s="250">
        <v>0</v>
      </c>
      <c r="F164" s="235">
        <v>0</v>
      </c>
      <c r="G164" s="304"/>
    </row>
    <row r="165" spans="1:7" ht="19" customHeight="1" x14ac:dyDescent="0.15">
      <c r="A165" s="304"/>
      <c r="B165" s="310" t="s">
        <v>222</v>
      </c>
      <c r="C165" s="310"/>
      <c r="D165" s="316">
        <v>25861779.84</v>
      </c>
      <c r="E165" s="316">
        <v>5702790.3000000007</v>
      </c>
      <c r="F165" s="318">
        <v>-77.948964320005587</v>
      </c>
      <c r="G165" s="312"/>
    </row>
    <row r="166" spans="1:7" ht="19" customHeight="1" x14ac:dyDescent="0.15">
      <c r="A166" s="304"/>
      <c r="B166" s="308" t="s">
        <v>83</v>
      </c>
      <c r="C166" s="85" t="s">
        <v>3</v>
      </c>
      <c r="D166" s="250">
        <v>45576529.649999999</v>
      </c>
      <c r="E166" s="250">
        <v>11394558.530000001</v>
      </c>
      <c r="F166" s="235">
        <v>-74.999065050579162</v>
      </c>
      <c r="G166" s="304"/>
    </row>
    <row r="167" spans="1:7" ht="19" customHeight="1" x14ac:dyDescent="0.15">
      <c r="A167" s="304"/>
      <c r="B167" s="308"/>
      <c r="C167" s="85" t="s">
        <v>4</v>
      </c>
      <c r="D167" s="250">
        <v>28044366.259999998</v>
      </c>
      <c r="E167" s="250">
        <v>8008486.4000000004</v>
      </c>
      <c r="F167" s="235">
        <v>-71.443510879321963</v>
      </c>
      <c r="G167" s="304"/>
    </row>
    <row r="168" spans="1:7" ht="19" customHeight="1" x14ac:dyDescent="0.15">
      <c r="A168" s="304"/>
      <c r="B168" s="308"/>
      <c r="C168" s="85" t="s">
        <v>5</v>
      </c>
      <c r="D168" s="250">
        <v>14766215.59</v>
      </c>
      <c r="E168" s="250">
        <v>2529110.71</v>
      </c>
      <c r="F168" s="235">
        <v>-82.872316237121922</v>
      </c>
      <c r="G168" s="304"/>
    </row>
    <row r="169" spans="1:7" ht="19" customHeight="1" x14ac:dyDescent="0.15">
      <c r="A169" s="304"/>
      <c r="B169" s="308"/>
      <c r="C169" s="85" t="s">
        <v>6</v>
      </c>
      <c r="D169" s="250">
        <v>24824939.419999998</v>
      </c>
      <c r="E169" s="250">
        <v>7531242.5199999996</v>
      </c>
      <c r="F169" s="235">
        <v>-69.662594568377799</v>
      </c>
      <c r="G169" s="304"/>
    </row>
    <row r="170" spans="1:7" ht="19" customHeight="1" x14ac:dyDescent="0.15">
      <c r="A170" s="304"/>
      <c r="B170" s="308"/>
      <c r="C170" s="85" t="s">
        <v>370</v>
      </c>
      <c r="D170" s="250">
        <v>10534781.299999999</v>
      </c>
      <c r="E170" s="250">
        <v>2065196.5999999999</v>
      </c>
      <c r="F170" s="235">
        <v>-80.396397977431207</v>
      </c>
      <c r="G170" s="304"/>
    </row>
    <row r="171" spans="1:7" ht="19" customHeight="1" x14ac:dyDescent="0.15">
      <c r="A171" s="304"/>
      <c r="B171" s="308"/>
      <c r="C171" s="85" t="s">
        <v>7</v>
      </c>
      <c r="D171" s="250">
        <v>7786823.3699999992</v>
      </c>
      <c r="E171" s="250">
        <v>4695531.49</v>
      </c>
      <c r="F171" s="235">
        <v>-39.699011177134217</v>
      </c>
      <c r="G171" s="304"/>
    </row>
    <row r="172" spans="1:7" ht="19" customHeight="1" x14ac:dyDescent="0.15">
      <c r="A172" s="304"/>
      <c r="B172" s="308"/>
      <c r="C172" s="85" t="s">
        <v>8</v>
      </c>
      <c r="D172" s="250">
        <v>5920020.0600000005</v>
      </c>
      <c r="E172" s="250">
        <v>1331136.3799999999</v>
      </c>
      <c r="F172" s="235">
        <v>-77.514664367539325</v>
      </c>
      <c r="G172" s="304"/>
    </row>
    <row r="173" spans="1:7" ht="19" customHeight="1" x14ac:dyDescent="0.15">
      <c r="A173" s="304"/>
      <c r="B173" s="308"/>
      <c r="C173" s="85" t="s">
        <v>9</v>
      </c>
      <c r="D173" s="250">
        <v>130901.4</v>
      </c>
      <c r="E173" s="250">
        <v>0</v>
      </c>
      <c r="F173" s="235">
        <v>-100</v>
      </c>
      <c r="G173" s="304"/>
    </row>
    <row r="174" spans="1:7" ht="19" customHeight="1" x14ac:dyDescent="0.15">
      <c r="A174" s="304"/>
      <c r="B174" s="310" t="s">
        <v>223</v>
      </c>
      <c r="C174" s="310"/>
      <c r="D174" s="316">
        <v>137584577.05000001</v>
      </c>
      <c r="E174" s="316">
        <v>37555262.630000003</v>
      </c>
      <c r="F174" s="318">
        <v>-72.703871730948492</v>
      </c>
      <c r="G174" s="312"/>
    </row>
    <row r="175" spans="1:7" ht="19" customHeight="1" x14ac:dyDescent="0.15">
      <c r="A175" s="304"/>
      <c r="B175" s="308" t="s">
        <v>84</v>
      </c>
      <c r="C175" s="85" t="s">
        <v>3</v>
      </c>
      <c r="D175" s="250">
        <v>1225544.5</v>
      </c>
      <c r="E175" s="250">
        <v>452572</v>
      </c>
      <c r="F175" s="235">
        <v>-63.071761164119302</v>
      </c>
      <c r="G175" s="304"/>
    </row>
    <row r="176" spans="1:7" ht="19" customHeight="1" x14ac:dyDescent="0.15">
      <c r="A176" s="304"/>
      <c r="B176" s="308"/>
      <c r="C176" s="85" t="s">
        <v>4</v>
      </c>
      <c r="D176" s="250">
        <v>408286</v>
      </c>
      <c r="E176" s="250">
        <v>99346</v>
      </c>
      <c r="F176" s="235">
        <v>-75.667546768686663</v>
      </c>
      <c r="G176" s="304"/>
    </row>
    <row r="177" spans="1:7" ht="19" customHeight="1" x14ac:dyDescent="0.15">
      <c r="A177" s="304"/>
      <c r="B177" s="308"/>
      <c r="C177" s="85" t="s">
        <v>5</v>
      </c>
      <c r="D177" s="250">
        <v>163105.26000000004</v>
      </c>
      <c r="E177" s="250">
        <v>29705.599999999999</v>
      </c>
      <c r="F177" s="235">
        <v>-81.78746657220006</v>
      </c>
      <c r="G177" s="304"/>
    </row>
    <row r="178" spans="1:7" ht="19" customHeight="1" x14ac:dyDescent="0.15">
      <c r="A178" s="304"/>
      <c r="B178" s="308"/>
      <c r="C178" s="85" t="s">
        <v>6</v>
      </c>
      <c r="D178" s="250">
        <v>208707.90000000002</v>
      </c>
      <c r="E178" s="250">
        <v>157987.45000000001</v>
      </c>
      <c r="F178" s="235">
        <v>-24.302122727505765</v>
      </c>
      <c r="G178" s="304"/>
    </row>
    <row r="179" spans="1:7" ht="19" customHeight="1" x14ac:dyDescent="0.15">
      <c r="A179" s="304"/>
      <c r="B179" s="308"/>
      <c r="C179" s="85" t="s">
        <v>370</v>
      </c>
      <c r="D179" s="250">
        <v>223821.76</v>
      </c>
      <c r="E179" s="250">
        <v>34678</v>
      </c>
      <c r="F179" s="235">
        <v>-84.506421538281174</v>
      </c>
      <c r="G179" s="304"/>
    </row>
    <row r="180" spans="1:7" ht="19" customHeight="1" x14ac:dyDescent="0.15">
      <c r="A180" s="304"/>
      <c r="B180" s="308"/>
      <c r="C180" s="85" t="s">
        <v>7</v>
      </c>
      <c r="D180" s="250">
        <v>7131</v>
      </c>
      <c r="E180" s="250">
        <v>0</v>
      </c>
      <c r="F180" s="235">
        <v>-100</v>
      </c>
      <c r="G180" s="304"/>
    </row>
    <row r="181" spans="1:7" ht="19" customHeight="1" x14ac:dyDescent="0.15">
      <c r="A181" s="304"/>
      <c r="B181" s="308"/>
      <c r="C181" s="85" t="s">
        <v>8</v>
      </c>
      <c r="D181" s="250">
        <v>110304</v>
      </c>
      <c r="E181" s="250">
        <v>0</v>
      </c>
      <c r="F181" s="235">
        <v>-100</v>
      </c>
      <c r="G181" s="304"/>
    </row>
    <row r="182" spans="1:7" ht="19" customHeight="1" x14ac:dyDescent="0.15">
      <c r="A182" s="304"/>
      <c r="B182" s="308"/>
      <c r="C182" s="85" t="s">
        <v>9</v>
      </c>
      <c r="D182" s="250">
        <v>16296</v>
      </c>
      <c r="E182" s="250">
        <v>0</v>
      </c>
      <c r="F182" s="235">
        <v>-100</v>
      </c>
      <c r="G182" s="304"/>
    </row>
    <row r="183" spans="1:7" ht="19" customHeight="1" x14ac:dyDescent="0.15">
      <c r="A183" s="304"/>
      <c r="B183" s="310" t="s">
        <v>224</v>
      </c>
      <c r="C183" s="310"/>
      <c r="D183" s="316">
        <v>2363196.42</v>
      </c>
      <c r="E183" s="316">
        <v>774289.05</v>
      </c>
      <c r="F183" s="318">
        <v>-67.235518662473254</v>
      </c>
      <c r="G183" s="312"/>
    </row>
    <row r="184" spans="1:7" ht="19" customHeight="1" x14ac:dyDescent="0.15">
      <c r="A184" s="304"/>
      <c r="B184" s="308" t="s">
        <v>85</v>
      </c>
      <c r="C184" s="85" t="s">
        <v>3</v>
      </c>
      <c r="D184" s="250">
        <v>32479552.969999999</v>
      </c>
      <c r="E184" s="250">
        <v>12121453.939999999</v>
      </c>
      <c r="F184" s="235">
        <v>-62.679739000114701</v>
      </c>
      <c r="G184" s="304"/>
    </row>
    <row r="185" spans="1:7" ht="19" customHeight="1" x14ac:dyDescent="0.15">
      <c r="A185" s="304"/>
      <c r="B185" s="308"/>
      <c r="C185" s="85" t="s">
        <v>4</v>
      </c>
      <c r="D185" s="250">
        <v>13544752.450000005</v>
      </c>
      <c r="E185" s="250">
        <v>3492135.7799999993</v>
      </c>
      <c r="F185" s="235">
        <v>-74.217795468089207</v>
      </c>
      <c r="G185" s="304"/>
    </row>
    <row r="186" spans="1:7" ht="19" customHeight="1" x14ac:dyDescent="0.15">
      <c r="A186" s="304"/>
      <c r="B186" s="308"/>
      <c r="C186" s="85" t="s">
        <v>5</v>
      </c>
      <c r="D186" s="250">
        <v>15087568.290000001</v>
      </c>
      <c r="E186" s="250">
        <v>2683459.0300000003</v>
      </c>
      <c r="F186" s="235">
        <v>-82.214105159818303</v>
      </c>
      <c r="G186" s="304"/>
    </row>
    <row r="187" spans="1:7" ht="19" customHeight="1" x14ac:dyDescent="0.15">
      <c r="A187" s="304"/>
      <c r="B187" s="308"/>
      <c r="C187" s="85" t="s">
        <v>6</v>
      </c>
      <c r="D187" s="250">
        <v>12695601.209999999</v>
      </c>
      <c r="E187" s="250">
        <v>1563525.01</v>
      </c>
      <c r="F187" s="235">
        <v>-87.684513839577349</v>
      </c>
      <c r="G187" s="304"/>
    </row>
    <row r="188" spans="1:7" ht="19" customHeight="1" x14ac:dyDescent="0.15">
      <c r="A188" s="304"/>
      <c r="B188" s="308"/>
      <c r="C188" s="85" t="s">
        <v>370</v>
      </c>
      <c r="D188" s="250">
        <v>8134987.8000000007</v>
      </c>
      <c r="E188" s="250">
        <v>3390143.1</v>
      </c>
      <c r="F188" s="235">
        <v>-58.326389868710073</v>
      </c>
      <c r="G188" s="304"/>
    </row>
    <row r="189" spans="1:7" ht="19" customHeight="1" x14ac:dyDescent="0.15">
      <c r="A189" s="304"/>
      <c r="B189" s="308"/>
      <c r="C189" s="85" t="s">
        <v>7</v>
      </c>
      <c r="D189" s="250">
        <v>5356621</v>
      </c>
      <c r="E189" s="250">
        <v>2137765</v>
      </c>
      <c r="F189" s="235">
        <v>-60.091165680752844</v>
      </c>
      <c r="G189" s="304"/>
    </row>
    <row r="190" spans="1:7" ht="19" customHeight="1" x14ac:dyDescent="0.15">
      <c r="A190" s="304"/>
      <c r="B190" s="308"/>
      <c r="C190" s="85" t="s">
        <v>8</v>
      </c>
      <c r="D190" s="250">
        <v>1792594.9700000002</v>
      </c>
      <c r="E190" s="250">
        <v>209270.02000000002</v>
      </c>
      <c r="F190" s="235">
        <v>-88.325861474441155</v>
      </c>
      <c r="G190" s="304"/>
    </row>
    <row r="191" spans="1:7" ht="19" customHeight="1" x14ac:dyDescent="0.15">
      <c r="A191" s="304"/>
      <c r="B191" s="308"/>
      <c r="C191" s="85" t="s">
        <v>9</v>
      </c>
      <c r="D191" s="250">
        <v>692874</v>
      </c>
      <c r="E191" s="250">
        <v>412794.4</v>
      </c>
      <c r="F191" s="235">
        <v>-40.422876309401126</v>
      </c>
      <c r="G191" s="304"/>
    </row>
    <row r="192" spans="1:7" ht="19" customHeight="1" x14ac:dyDescent="0.15">
      <c r="A192" s="304"/>
      <c r="B192" s="310" t="s">
        <v>225</v>
      </c>
      <c r="C192" s="310"/>
      <c r="D192" s="316">
        <v>89784552.689999998</v>
      </c>
      <c r="E192" s="316">
        <v>26010546.280000001</v>
      </c>
      <c r="F192" s="318">
        <v>-71.030043029999973</v>
      </c>
      <c r="G192" s="312"/>
    </row>
    <row r="193" spans="1:7" ht="19" customHeight="1" x14ac:dyDescent="0.15">
      <c r="A193" s="312"/>
      <c r="B193" s="313" t="s">
        <v>51</v>
      </c>
      <c r="C193" s="313"/>
      <c r="D193" s="317">
        <v>296674260.77999997</v>
      </c>
      <c r="E193" s="317">
        <v>80607697.159999996</v>
      </c>
      <c r="F193" s="319">
        <v>-72.829561638387304</v>
      </c>
      <c r="G193" s="304"/>
    </row>
    <row r="194" spans="1:7" ht="10" customHeight="1" x14ac:dyDescent="0.15">
      <c r="A194" s="304"/>
      <c r="B194" s="304"/>
      <c r="C194" s="304"/>
      <c r="D194" s="304"/>
      <c r="E194" s="304"/>
      <c r="F194" s="315"/>
      <c r="G194" s="304"/>
    </row>
    <row r="195" spans="1:7" ht="17.25" customHeight="1" x14ac:dyDescent="0.15">
      <c r="A195" s="93"/>
      <c r="B195" s="93"/>
      <c r="C195" s="93"/>
      <c r="D195" s="93"/>
      <c r="E195" s="93"/>
      <c r="F195" s="93"/>
      <c r="G195" s="93"/>
    </row>
    <row r="196" spans="1:7" ht="17.25" customHeight="1" x14ac:dyDescent="0.15">
      <c r="A196" s="93"/>
      <c r="B196" s="93"/>
      <c r="C196" s="93"/>
      <c r="D196" s="93"/>
      <c r="E196" s="93"/>
      <c r="F196" s="93"/>
      <c r="G196" s="93"/>
    </row>
    <row r="197" spans="1:7" ht="18" customHeight="1" x14ac:dyDescent="0.25">
      <c r="A197" s="298"/>
      <c r="B197" s="299" t="s">
        <v>273</v>
      </c>
      <c r="C197" s="298" t="s" vm="1">
        <v>274</v>
      </c>
      <c r="D197" s="298"/>
      <c r="E197" s="298"/>
      <c r="F197" s="310" t="s">
        <v>436</v>
      </c>
      <c r="G197" s="298"/>
    </row>
    <row r="198" spans="1:7" ht="10" customHeight="1" x14ac:dyDescent="0.15">
      <c r="A198" s="300"/>
      <c r="B198" s="301"/>
      <c r="C198" s="301"/>
      <c r="D198" s="302"/>
      <c r="E198" s="302"/>
      <c r="F198" s="303"/>
      <c r="G198" s="304"/>
    </row>
    <row r="199" spans="1:7" ht="52" customHeight="1" x14ac:dyDescent="0.15">
      <c r="A199" s="300"/>
      <c r="B199" s="300"/>
      <c r="C199" s="300"/>
      <c r="D199" s="305"/>
      <c r="E199" s="305"/>
      <c r="F199" s="306"/>
      <c r="G199" s="307"/>
    </row>
    <row r="200" spans="1:7" ht="29.5" customHeight="1" x14ac:dyDescent="0.15">
      <c r="A200" s="304"/>
      <c r="B200" s="186" t="s">
        <v>64</v>
      </c>
      <c r="C200" s="186" t="s">
        <v>201</v>
      </c>
      <c r="D200" s="187">
        <v>2019</v>
      </c>
      <c r="E200" s="187">
        <v>2020</v>
      </c>
      <c r="F200" s="189" t="s">
        <v>382</v>
      </c>
      <c r="G200" s="304"/>
    </row>
    <row r="201" spans="1:7" ht="19" customHeight="1" x14ac:dyDescent="0.15">
      <c r="A201" s="304"/>
      <c r="B201" s="308" t="s">
        <v>87</v>
      </c>
      <c r="C201" s="85" t="s">
        <v>3</v>
      </c>
      <c r="D201" s="250">
        <v>12496040.91</v>
      </c>
      <c r="E201" s="250">
        <v>3640461.97</v>
      </c>
      <c r="F201" s="81">
        <v>-70.867077050886508</v>
      </c>
      <c r="G201" s="304"/>
    </row>
    <row r="202" spans="1:7" ht="19" customHeight="1" x14ac:dyDescent="0.15">
      <c r="A202" s="304"/>
      <c r="B202" s="308"/>
      <c r="C202" s="85" t="s">
        <v>4</v>
      </c>
      <c r="D202" s="250">
        <v>5280699.0300000021</v>
      </c>
      <c r="E202" s="250">
        <v>1598874.2200000002</v>
      </c>
      <c r="F202" s="81">
        <v>-69.722299814538019</v>
      </c>
      <c r="G202" s="304"/>
    </row>
    <row r="203" spans="1:7" ht="19" customHeight="1" x14ac:dyDescent="0.15">
      <c r="A203" s="304"/>
      <c r="B203" s="308"/>
      <c r="C203" s="85" t="s">
        <v>5</v>
      </c>
      <c r="D203" s="250">
        <v>7317313.3499999996</v>
      </c>
      <c r="E203" s="250">
        <v>460382.90000000008</v>
      </c>
      <c r="F203" s="81">
        <v>-93.708306888347209</v>
      </c>
      <c r="G203" s="304"/>
    </row>
    <row r="204" spans="1:7" ht="19" customHeight="1" x14ac:dyDescent="0.15">
      <c r="A204" s="304"/>
      <c r="B204" s="308"/>
      <c r="C204" s="85" t="s">
        <v>6</v>
      </c>
      <c r="D204" s="250">
        <v>8410133.9299999997</v>
      </c>
      <c r="E204" s="250">
        <v>1354606.28</v>
      </c>
      <c r="F204" s="81">
        <v>-83.893166371965251</v>
      </c>
      <c r="G204" s="304"/>
    </row>
    <row r="205" spans="1:7" ht="19" customHeight="1" x14ac:dyDescent="0.15">
      <c r="A205" s="304"/>
      <c r="B205" s="308"/>
      <c r="C205" s="85" t="s">
        <v>370</v>
      </c>
      <c r="D205" s="250">
        <v>6001638.5</v>
      </c>
      <c r="E205" s="250">
        <v>2284621.52</v>
      </c>
      <c r="F205" s="81">
        <v>-61.933370028867948</v>
      </c>
      <c r="G205" s="304"/>
    </row>
    <row r="206" spans="1:7" ht="19" customHeight="1" x14ac:dyDescent="0.15">
      <c r="A206" s="304"/>
      <c r="B206" s="308"/>
      <c r="C206" s="85" t="s">
        <v>7</v>
      </c>
      <c r="D206" s="250">
        <v>2933444.2999999993</v>
      </c>
      <c r="E206" s="250">
        <v>2042589</v>
      </c>
      <c r="F206" s="81">
        <v>-30.368918203082963</v>
      </c>
      <c r="G206" s="304"/>
    </row>
    <row r="207" spans="1:7" ht="19" customHeight="1" x14ac:dyDescent="0.15">
      <c r="A207" s="304"/>
      <c r="B207" s="308"/>
      <c r="C207" s="85" t="s">
        <v>8</v>
      </c>
      <c r="D207" s="250">
        <v>733223.6</v>
      </c>
      <c r="E207" s="250">
        <v>16595</v>
      </c>
      <c r="F207" s="81">
        <v>-97.736706783578711</v>
      </c>
      <c r="G207" s="304"/>
    </row>
    <row r="208" spans="1:7" ht="19" customHeight="1" x14ac:dyDescent="0.15">
      <c r="A208" s="304"/>
      <c r="B208" s="308"/>
      <c r="C208" s="85" t="s">
        <v>9</v>
      </c>
      <c r="D208" s="250">
        <v>162202</v>
      </c>
      <c r="E208" s="250">
        <v>158381</v>
      </c>
      <c r="F208" s="81">
        <v>-2.3557046152328578</v>
      </c>
      <c r="G208" s="304"/>
    </row>
    <row r="209" spans="1:7" ht="19" customHeight="1" x14ac:dyDescent="0.15">
      <c r="A209" s="304"/>
      <c r="B209" s="310" t="s">
        <v>226</v>
      </c>
      <c r="C209" s="310"/>
      <c r="D209" s="316">
        <v>43334695.620000005</v>
      </c>
      <c r="E209" s="316">
        <v>11556511.890000001</v>
      </c>
      <c r="F209" s="95">
        <v>-73.331964780972427</v>
      </c>
      <c r="G209" s="312"/>
    </row>
    <row r="210" spans="1:7" ht="19" customHeight="1" x14ac:dyDescent="0.15">
      <c r="A210" s="312"/>
      <c r="B210" s="308" t="s">
        <v>88</v>
      </c>
      <c r="C210" s="85" t="s">
        <v>3</v>
      </c>
      <c r="D210" s="250">
        <v>38407196.069999993</v>
      </c>
      <c r="E210" s="250">
        <v>10741913.239999998</v>
      </c>
      <c r="F210" s="81">
        <v>-72.031508833860045</v>
      </c>
      <c r="G210" s="304"/>
    </row>
    <row r="211" spans="1:7" ht="19" customHeight="1" x14ac:dyDescent="0.15">
      <c r="A211" s="304"/>
      <c r="B211" s="308"/>
      <c r="C211" s="85" t="s">
        <v>4</v>
      </c>
      <c r="D211" s="250">
        <v>23155771.840000011</v>
      </c>
      <c r="E211" s="250">
        <v>5379241.4699999997</v>
      </c>
      <c r="F211" s="81">
        <v>-76.769327720237229</v>
      </c>
      <c r="G211" s="304"/>
    </row>
    <row r="212" spans="1:7" ht="19" customHeight="1" x14ac:dyDescent="0.15">
      <c r="A212" s="304"/>
      <c r="B212" s="308"/>
      <c r="C212" s="85" t="s">
        <v>5</v>
      </c>
      <c r="D212" s="250">
        <v>18368349.130000006</v>
      </c>
      <c r="E212" s="250">
        <v>1998613.7599999995</v>
      </c>
      <c r="F212" s="81">
        <v>-89.119252112124897</v>
      </c>
      <c r="G212" s="304"/>
    </row>
    <row r="213" spans="1:7" ht="19" customHeight="1" x14ac:dyDescent="0.15">
      <c r="A213" s="304"/>
      <c r="B213" s="308"/>
      <c r="C213" s="85" t="s">
        <v>6</v>
      </c>
      <c r="D213" s="250">
        <v>5519034.8900000006</v>
      </c>
      <c r="E213" s="250">
        <v>632278.53</v>
      </c>
      <c r="F213" s="81">
        <v>-88.543675794736643</v>
      </c>
      <c r="G213" s="304"/>
    </row>
    <row r="214" spans="1:7" ht="19" customHeight="1" x14ac:dyDescent="0.15">
      <c r="A214" s="304"/>
      <c r="B214" s="308"/>
      <c r="C214" s="85" t="s">
        <v>370</v>
      </c>
      <c r="D214" s="250">
        <v>13759316.16</v>
      </c>
      <c r="E214" s="250">
        <v>3260085.46</v>
      </c>
      <c r="F214" s="81">
        <v>-76.306340939548548</v>
      </c>
      <c r="G214" s="304"/>
    </row>
    <row r="215" spans="1:7" ht="19" customHeight="1" x14ac:dyDescent="0.15">
      <c r="A215" s="304"/>
      <c r="B215" s="308"/>
      <c r="C215" s="85" t="s">
        <v>7</v>
      </c>
      <c r="D215" s="250">
        <v>10981728.18</v>
      </c>
      <c r="E215" s="250">
        <v>804600.4</v>
      </c>
      <c r="F215" s="81">
        <v>-92.673280682130297</v>
      </c>
      <c r="G215" s="304"/>
    </row>
    <row r="216" spans="1:7" ht="19" customHeight="1" x14ac:dyDescent="0.15">
      <c r="A216" s="304"/>
      <c r="B216" s="308"/>
      <c r="C216" s="85" t="s">
        <v>8</v>
      </c>
      <c r="D216" s="250">
        <v>4095763.71</v>
      </c>
      <c r="E216" s="250">
        <v>744427.17999999993</v>
      </c>
      <c r="F216" s="81">
        <v>-81.824459790430637</v>
      </c>
      <c r="G216" s="304"/>
    </row>
    <row r="217" spans="1:7" ht="19" customHeight="1" x14ac:dyDescent="0.15">
      <c r="A217" s="304"/>
      <c r="B217" s="308"/>
      <c r="C217" s="85" t="s">
        <v>9</v>
      </c>
      <c r="D217" s="250">
        <v>102241.14</v>
      </c>
      <c r="E217" s="250">
        <v>11561</v>
      </c>
      <c r="F217" s="81">
        <v>-88.692418726942989</v>
      </c>
      <c r="G217" s="304"/>
    </row>
    <row r="218" spans="1:7" ht="19" customHeight="1" x14ac:dyDescent="0.15">
      <c r="A218" s="304"/>
      <c r="B218" s="310" t="s">
        <v>227</v>
      </c>
      <c r="C218" s="310"/>
      <c r="D218" s="316">
        <v>114389401.11999999</v>
      </c>
      <c r="E218" s="316">
        <v>23572721.039999988</v>
      </c>
      <c r="F218" s="95">
        <v>-79.392565387005504</v>
      </c>
      <c r="G218" s="312"/>
    </row>
    <row r="219" spans="1:7" ht="19" customHeight="1" x14ac:dyDescent="0.15">
      <c r="A219" s="312"/>
      <c r="B219" s="313" t="s">
        <v>51</v>
      </c>
      <c r="C219" s="313"/>
      <c r="D219" s="317">
        <v>157724096.74000001</v>
      </c>
      <c r="E219" s="317">
        <v>35129232.929999992</v>
      </c>
      <c r="F219" s="200">
        <v>-77.727415368934587</v>
      </c>
      <c r="G219" s="304"/>
    </row>
    <row r="220" spans="1:7" ht="10" customHeight="1" x14ac:dyDescent="0.15">
      <c r="A220" s="304"/>
      <c r="B220" s="304"/>
      <c r="C220" s="304"/>
      <c r="D220" s="304"/>
      <c r="E220" s="304"/>
      <c r="F220" s="315"/>
      <c r="G220" s="304"/>
    </row>
  </sheetData>
  <mergeCells count="1">
    <mergeCell ref="A1:B1"/>
  </mergeCells>
  <conditionalFormatting sqref="F7:F15 F43">
    <cfRule type="iconSet" priority="3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7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1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9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41D"/>
    <pageSetUpPr fitToPage="1"/>
  </sheetPr>
  <dimension ref="A1:G220"/>
  <sheetViews>
    <sheetView showGridLines="0" topLeftCell="A22" zoomScaleNormal="100" workbookViewId="0">
      <selection activeCell="F197" sqref="F197"/>
    </sheetView>
  </sheetViews>
  <sheetFormatPr baseColWidth="10" defaultColWidth="9.1640625" defaultRowHeight="17.25" customHeight="1" x14ac:dyDescent="0.15"/>
  <cols>
    <col min="1" max="1" width="1.6640625" style="29" customWidth="1"/>
    <col min="2" max="2" width="25.6640625" style="29" customWidth="1"/>
    <col min="3" max="3" width="33.6640625" style="29" customWidth="1"/>
    <col min="4" max="5" width="16.6640625" style="29" customWidth="1"/>
    <col min="6" max="6" width="10.6640625" style="29" customWidth="1"/>
    <col min="7" max="7" width="1.6640625" style="29" customWidth="1"/>
    <col min="8" max="16384" width="9.1640625" style="29"/>
  </cols>
  <sheetData>
    <row r="1" spans="1:7" ht="50" customHeight="1" x14ac:dyDescent="0.15">
      <c r="A1" s="472" t="s">
        <v>453</v>
      </c>
      <c r="B1" s="472"/>
      <c r="C1" s="34" t="s">
        <v>235</v>
      </c>
    </row>
    <row r="2" spans="1:7" ht="17.25" customHeight="1" x14ac:dyDescent="0.15">
      <c r="A2" s="31"/>
      <c r="B2" s="31"/>
      <c r="C2" s="31"/>
      <c r="D2" s="31"/>
      <c r="E2" s="31"/>
      <c r="F2" s="31"/>
      <c r="G2" s="31"/>
    </row>
    <row r="3" spans="1:7" s="31" customFormat="1" ht="18" customHeight="1" x14ac:dyDescent="0.25">
      <c r="A3" s="239"/>
      <c r="B3" s="240" t="s">
        <v>273</v>
      </c>
      <c r="C3" s="239" t="s" vm="2">
        <v>275</v>
      </c>
      <c r="D3" s="239"/>
      <c r="E3" s="239"/>
      <c r="F3" s="251" t="s">
        <v>449</v>
      </c>
      <c r="G3" s="239"/>
    </row>
    <row r="4" spans="1:7" s="30" customFormat="1" ht="10" customHeight="1" x14ac:dyDescent="0.15">
      <c r="A4" s="241"/>
      <c r="B4" s="242"/>
      <c r="C4" s="242"/>
      <c r="D4" s="243"/>
      <c r="E4" s="243"/>
      <c r="F4" s="244"/>
      <c r="G4" s="245"/>
    </row>
    <row r="5" spans="1:7" ht="52" customHeight="1" x14ac:dyDescent="0.15">
      <c r="A5" s="241"/>
      <c r="B5" s="241"/>
      <c r="C5" s="241"/>
      <c r="D5" s="246"/>
      <c r="E5" s="246"/>
      <c r="F5" s="247"/>
      <c r="G5" s="248"/>
    </row>
    <row r="6" spans="1:7" ht="29.5" customHeight="1" x14ac:dyDescent="0.15">
      <c r="A6" s="245"/>
      <c r="B6" s="206" t="s">
        <v>64</v>
      </c>
      <c r="C6" s="206" t="s">
        <v>201</v>
      </c>
      <c r="D6" s="207">
        <v>2019</v>
      </c>
      <c r="E6" s="207">
        <v>2020</v>
      </c>
      <c r="F6" s="209" t="s">
        <v>382</v>
      </c>
      <c r="G6" s="245"/>
    </row>
    <row r="7" spans="1:7" ht="19" customHeight="1" x14ac:dyDescent="0.15">
      <c r="A7" s="245"/>
      <c r="B7" s="249" t="s">
        <v>65</v>
      </c>
      <c r="C7" s="85" t="s">
        <v>3</v>
      </c>
      <c r="D7" s="250">
        <v>21721523.41</v>
      </c>
      <c r="E7" s="250">
        <v>5769516.4300000006</v>
      </c>
      <c r="F7" s="81">
        <v>-73.438711820074872</v>
      </c>
      <c r="G7" s="245"/>
    </row>
    <row r="8" spans="1:7" ht="19" customHeight="1" x14ac:dyDescent="0.15">
      <c r="A8" s="245"/>
      <c r="B8" s="249"/>
      <c r="C8" s="85" t="s">
        <v>4</v>
      </c>
      <c r="D8" s="250">
        <v>12769873.409999993</v>
      </c>
      <c r="E8" s="250">
        <v>3400254.9</v>
      </c>
      <c r="F8" s="81">
        <v>-73.372837843973571</v>
      </c>
      <c r="G8" s="245"/>
    </row>
    <row r="9" spans="1:7" ht="19" customHeight="1" x14ac:dyDescent="0.15">
      <c r="A9" s="245"/>
      <c r="B9" s="249"/>
      <c r="C9" s="85" t="s">
        <v>5</v>
      </c>
      <c r="D9" s="250">
        <v>8494938.4399999995</v>
      </c>
      <c r="E9" s="250">
        <v>1752637.83</v>
      </c>
      <c r="F9" s="81">
        <v>-79.368445782404038</v>
      </c>
      <c r="G9" s="245"/>
    </row>
    <row r="10" spans="1:7" ht="19" customHeight="1" x14ac:dyDescent="0.15">
      <c r="A10" s="245"/>
      <c r="B10" s="249"/>
      <c r="C10" s="85" t="s">
        <v>6</v>
      </c>
      <c r="D10" s="250">
        <v>109538408.25</v>
      </c>
      <c r="E10" s="250">
        <v>9887345.3400000017</v>
      </c>
      <c r="F10" s="81">
        <v>-90.973626969789379</v>
      </c>
      <c r="G10" s="245"/>
    </row>
    <row r="11" spans="1:7" ht="19" customHeight="1" x14ac:dyDescent="0.15">
      <c r="A11" s="245"/>
      <c r="B11" s="249"/>
      <c r="C11" s="85" t="s">
        <v>370</v>
      </c>
      <c r="D11" s="250">
        <v>29291551.53000002</v>
      </c>
      <c r="E11" s="250">
        <v>8370394.599999995</v>
      </c>
      <c r="F11" s="81">
        <v>-71.423860591928204</v>
      </c>
      <c r="G11" s="245"/>
    </row>
    <row r="12" spans="1:7" ht="19" customHeight="1" x14ac:dyDescent="0.15">
      <c r="A12" s="245"/>
      <c r="B12" s="249"/>
      <c r="C12" s="85" t="s">
        <v>7</v>
      </c>
      <c r="D12" s="250">
        <v>3447045.94</v>
      </c>
      <c r="E12" s="250">
        <v>1758665.6</v>
      </c>
      <c r="F12" s="81">
        <v>-48.980500097425441</v>
      </c>
      <c r="G12" s="245"/>
    </row>
    <row r="13" spans="1:7" ht="19" customHeight="1" x14ac:dyDescent="0.15">
      <c r="A13" s="245"/>
      <c r="B13" s="249"/>
      <c r="C13" s="85" t="s">
        <v>8</v>
      </c>
      <c r="D13" s="250">
        <v>3353363.8499999996</v>
      </c>
      <c r="E13" s="250">
        <v>1186936.1399999999</v>
      </c>
      <c r="F13" s="81">
        <v>-64.604612171745103</v>
      </c>
      <c r="G13" s="245"/>
    </row>
    <row r="14" spans="1:7" ht="19" customHeight="1" x14ac:dyDescent="0.15">
      <c r="A14" s="245"/>
      <c r="B14" s="249"/>
      <c r="C14" s="85" t="s">
        <v>9</v>
      </c>
      <c r="D14" s="250">
        <v>2897880.6900000004</v>
      </c>
      <c r="E14" s="250">
        <v>174413.96999999994</v>
      </c>
      <c r="F14" s="81">
        <v>-93.981326746754377</v>
      </c>
      <c r="G14" s="245"/>
    </row>
    <row r="15" spans="1:7" s="32" customFormat="1" ht="19" customHeight="1" x14ac:dyDescent="0.15">
      <c r="A15" s="245"/>
      <c r="B15" s="251" t="s">
        <v>209</v>
      </c>
      <c r="C15" s="251"/>
      <c r="D15" s="252">
        <v>191514585.52000001</v>
      </c>
      <c r="E15" s="252">
        <v>32300164.809999995</v>
      </c>
      <c r="F15" s="97">
        <v>-83.134357771081156</v>
      </c>
      <c r="G15" s="253"/>
    </row>
    <row r="16" spans="1:7" ht="19" customHeight="1" x14ac:dyDescent="0.15">
      <c r="A16" s="253"/>
      <c r="B16" s="249" t="s">
        <v>66</v>
      </c>
      <c r="C16" s="85" t="s">
        <v>3</v>
      </c>
      <c r="D16" s="250">
        <v>168421717.87999991</v>
      </c>
      <c r="E16" s="250">
        <v>43819877.129999973</v>
      </c>
      <c r="F16" s="81">
        <v>-73.982050722685571</v>
      </c>
      <c r="G16" s="245"/>
    </row>
    <row r="17" spans="1:7" ht="19" customHeight="1" x14ac:dyDescent="0.15">
      <c r="A17" s="245"/>
      <c r="B17" s="249"/>
      <c r="C17" s="85" t="s">
        <v>4</v>
      </c>
      <c r="D17" s="250">
        <v>120319574</v>
      </c>
      <c r="E17" s="250">
        <v>26958121.440000009</v>
      </c>
      <c r="F17" s="81">
        <v>-77.594567081828259</v>
      </c>
      <c r="G17" s="245"/>
    </row>
    <row r="18" spans="1:7" ht="19" customHeight="1" x14ac:dyDescent="0.15">
      <c r="A18" s="245"/>
      <c r="B18" s="249"/>
      <c r="C18" s="85" t="s">
        <v>5</v>
      </c>
      <c r="D18" s="250">
        <v>143890647.86999997</v>
      </c>
      <c r="E18" s="250">
        <v>14308291.830000002</v>
      </c>
      <c r="F18" s="81">
        <v>-90.056134959565242</v>
      </c>
      <c r="G18" s="245"/>
    </row>
    <row r="19" spans="1:7" ht="19" customHeight="1" x14ac:dyDescent="0.15">
      <c r="A19" s="245"/>
      <c r="B19" s="249"/>
      <c r="C19" s="85" t="s">
        <v>6</v>
      </c>
      <c r="D19" s="250">
        <v>435082253.32000017</v>
      </c>
      <c r="E19" s="250">
        <v>50064257.330000028</v>
      </c>
      <c r="F19" s="81">
        <v>-88.49315113453315</v>
      </c>
      <c r="G19" s="245"/>
    </row>
    <row r="20" spans="1:7" ht="19" customHeight="1" x14ac:dyDescent="0.15">
      <c r="A20" s="245"/>
      <c r="B20" s="249"/>
      <c r="C20" s="85" t="s">
        <v>370</v>
      </c>
      <c r="D20" s="250">
        <v>205029587.93000007</v>
      </c>
      <c r="E20" s="250">
        <v>48149623.669999994</v>
      </c>
      <c r="F20" s="81">
        <v>-76.515768208811437</v>
      </c>
      <c r="G20" s="245"/>
    </row>
    <row r="21" spans="1:7" ht="19" customHeight="1" x14ac:dyDescent="0.15">
      <c r="A21" s="245"/>
      <c r="B21" s="249"/>
      <c r="C21" s="85" t="s">
        <v>7</v>
      </c>
      <c r="D21" s="250">
        <v>60655246.069999963</v>
      </c>
      <c r="E21" s="250">
        <v>18481896.630000006</v>
      </c>
      <c r="F21" s="81">
        <v>-69.529599123758004</v>
      </c>
      <c r="G21" s="245"/>
    </row>
    <row r="22" spans="1:7" ht="19" customHeight="1" x14ac:dyDescent="0.15">
      <c r="A22" s="245"/>
      <c r="B22" s="249"/>
      <c r="C22" s="85" t="s">
        <v>8</v>
      </c>
      <c r="D22" s="250">
        <v>72352674.280000001</v>
      </c>
      <c r="E22" s="250">
        <v>13722655.169999998</v>
      </c>
      <c r="F22" s="81">
        <v>-81.033658663542624</v>
      </c>
      <c r="G22" s="245"/>
    </row>
    <row r="23" spans="1:7" ht="19" customHeight="1" x14ac:dyDescent="0.15">
      <c r="A23" s="245"/>
      <c r="B23" s="249"/>
      <c r="C23" s="85" t="s">
        <v>9</v>
      </c>
      <c r="D23" s="250">
        <v>31120734.130000006</v>
      </c>
      <c r="E23" s="250">
        <v>1331245.6700000004</v>
      </c>
      <c r="F23" s="81">
        <v>-95.722319195816468</v>
      </c>
      <c r="G23" s="245"/>
    </row>
    <row r="24" spans="1:7" s="32" customFormat="1" ht="19" customHeight="1" x14ac:dyDescent="0.15">
      <c r="A24" s="245"/>
      <c r="B24" s="251" t="s">
        <v>210</v>
      </c>
      <c r="C24" s="251"/>
      <c r="D24" s="252">
        <v>1236872435.4800003</v>
      </c>
      <c r="E24" s="252">
        <v>216835968.86999997</v>
      </c>
      <c r="F24" s="97">
        <v>-82.469011140518205</v>
      </c>
      <c r="G24" s="253"/>
    </row>
    <row r="25" spans="1:7" ht="19" customHeight="1" x14ac:dyDescent="0.15">
      <c r="A25" s="253"/>
      <c r="B25" s="249" t="s">
        <v>67</v>
      </c>
      <c r="C25" s="85" t="s">
        <v>3</v>
      </c>
      <c r="D25" s="250">
        <v>56456898.319999993</v>
      </c>
      <c r="E25" s="250">
        <v>15777600.5</v>
      </c>
      <c r="F25" s="81">
        <v>-72.053724222375948</v>
      </c>
      <c r="G25" s="245"/>
    </row>
    <row r="26" spans="1:7" ht="19" customHeight="1" x14ac:dyDescent="0.15">
      <c r="A26" s="245"/>
      <c r="B26" s="249"/>
      <c r="C26" s="85" t="s">
        <v>4</v>
      </c>
      <c r="D26" s="250">
        <v>31244899.139999997</v>
      </c>
      <c r="E26" s="250">
        <v>6120670.0199999996</v>
      </c>
      <c r="F26" s="81">
        <v>-80.410658416354863</v>
      </c>
      <c r="G26" s="245"/>
    </row>
    <row r="27" spans="1:7" ht="19" customHeight="1" x14ac:dyDescent="0.15">
      <c r="A27" s="245"/>
      <c r="B27" s="249"/>
      <c r="C27" s="85" t="s">
        <v>5</v>
      </c>
      <c r="D27" s="250">
        <v>33662520.909999996</v>
      </c>
      <c r="E27" s="250">
        <v>2671441.0600000005</v>
      </c>
      <c r="F27" s="81">
        <v>-92.064049311273038</v>
      </c>
      <c r="G27" s="245"/>
    </row>
    <row r="28" spans="1:7" ht="19" customHeight="1" x14ac:dyDescent="0.15">
      <c r="A28" s="245"/>
      <c r="B28" s="249"/>
      <c r="C28" s="85" t="s">
        <v>6</v>
      </c>
      <c r="D28" s="250">
        <v>122283960.50999992</v>
      </c>
      <c r="E28" s="250">
        <v>44355380.959999979</v>
      </c>
      <c r="F28" s="81">
        <v>-63.7275561120113</v>
      </c>
      <c r="G28" s="245"/>
    </row>
    <row r="29" spans="1:7" ht="19" customHeight="1" x14ac:dyDescent="0.15">
      <c r="A29" s="245"/>
      <c r="B29" s="249"/>
      <c r="C29" s="85" t="s">
        <v>370</v>
      </c>
      <c r="D29" s="250">
        <v>77525862.800000042</v>
      </c>
      <c r="E29" s="250">
        <v>14146098.350000001</v>
      </c>
      <c r="F29" s="81">
        <v>-81.753059122355239</v>
      </c>
      <c r="G29" s="245"/>
    </row>
    <row r="30" spans="1:7" ht="19" customHeight="1" x14ac:dyDescent="0.15">
      <c r="A30" s="245"/>
      <c r="B30" s="249"/>
      <c r="C30" s="85" t="s">
        <v>7</v>
      </c>
      <c r="D30" s="250">
        <v>13905000.42999999</v>
      </c>
      <c r="E30" s="250">
        <v>8934499.910000002</v>
      </c>
      <c r="F30" s="81">
        <v>-35.74613711824238</v>
      </c>
      <c r="G30" s="245"/>
    </row>
    <row r="31" spans="1:7" ht="19" customHeight="1" x14ac:dyDescent="0.15">
      <c r="A31" s="245"/>
      <c r="B31" s="249"/>
      <c r="C31" s="85" t="s">
        <v>8</v>
      </c>
      <c r="D31" s="250">
        <v>18728021.050000001</v>
      </c>
      <c r="E31" s="250">
        <v>4078276.02</v>
      </c>
      <c r="F31" s="81">
        <v>-78.223668111479412</v>
      </c>
      <c r="G31" s="245"/>
    </row>
    <row r="32" spans="1:7" ht="19" customHeight="1" x14ac:dyDescent="0.15">
      <c r="A32" s="245"/>
      <c r="B32" s="249"/>
      <c r="C32" s="85" t="s">
        <v>9</v>
      </c>
      <c r="D32" s="250">
        <v>13835288.360000005</v>
      </c>
      <c r="E32" s="250">
        <v>951904.45000000019</v>
      </c>
      <c r="F32" s="81">
        <v>-93.119735380781037</v>
      </c>
      <c r="G32" s="245"/>
    </row>
    <row r="33" spans="1:7" s="32" customFormat="1" ht="19" customHeight="1" x14ac:dyDescent="0.15">
      <c r="A33" s="245"/>
      <c r="B33" s="251" t="s">
        <v>211</v>
      </c>
      <c r="C33" s="251"/>
      <c r="D33" s="252">
        <v>367642451.51999998</v>
      </c>
      <c r="E33" s="252">
        <v>97035871.269999981</v>
      </c>
      <c r="F33" s="97">
        <v>-73.605912247399658</v>
      </c>
      <c r="G33" s="253"/>
    </row>
    <row r="34" spans="1:7" ht="19" customHeight="1" x14ac:dyDescent="0.15">
      <c r="A34" s="253"/>
      <c r="B34" s="249" t="s">
        <v>68</v>
      </c>
      <c r="C34" s="85" t="s">
        <v>3</v>
      </c>
      <c r="D34" s="250">
        <v>1841659.5100000002</v>
      </c>
      <c r="E34" s="250">
        <v>501524.91000000003</v>
      </c>
      <c r="F34" s="81">
        <v>-72.767772366347998</v>
      </c>
      <c r="G34" s="245"/>
    </row>
    <row r="35" spans="1:7" ht="19" customHeight="1" x14ac:dyDescent="0.15">
      <c r="A35" s="245"/>
      <c r="B35" s="249"/>
      <c r="C35" s="85" t="s">
        <v>4</v>
      </c>
      <c r="D35" s="250">
        <v>224182.65</v>
      </c>
      <c r="E35" s="250">
        <v>124176.26000000001</v>
      </c>
      <c r="F35" s="81">
        <v>-44.609335289773753</v>
      </c>
      <c r="G35" s="245"/>
    </row>
    <row r="36" spans="1:7" ht="19" customHeight="1" x14ac:dyDescent="0.15">
      <c r="A36" s="245"/>
      <c r="B36" s="249"/>
      <c r="C36" s="85" t="s">
        <v>5</v>
      </c>
      <c r="D36" s="250">
        <v>590164.47</v>
      </c>
      <c r="E36" s="250">
        <v>23854.400000000001</v>
      </c>
      <c r="F36" s="81">
        <v>-95.958008112552079</v>
      </c>
      <c r="G36" s="245"/>
    </row>
    <row r="37" spans="1:7" ht="19" customHeight="1" x14ac:dyDescent="0.15">
      <c r="A37" s="245"/>
      <c r="B37" s="249"/>
      <c r="C37" s="85" t="s">
        <v>6</v>
      </c>
      <c r="D37" s="250">
        <v>178845.77000000002</v>
      </c>
      <c r="E37" s="250">
        <v>50140.06</v>
      </c>
      <c r="F37" s="81">
        <v>-71.964637463888579</v>
      </c>
      <c r="G37" s="245"/>
    </row>
    <row r="38" spans="1:7" s="33" customFormat="1" ht="19" customHeight="1" x14ac:dyDescent="0.15">
      <c r="A38" s="245"/>
      <c r="B38" s="249"/>
      <c r="C38" s="85" t="s">
        <v>370</v>
      </c>
      <c r="D38" s="250">
        <v>4039112.060000001</v>
      </c>
      <c r="E38" s="250">
        <v>815143.85</v>
      </c>
      <c r="F38" s="81">
        <v>-79.818736447733016</v>
      </c>
      <c r="G38" s="245"/>
    </row>
    <row r="39" spans="1:7" s="33" customFormat="1" ht="19" customHeight="1" x14ac:dyDescent="0.15">
      <c r="A39" s="245"/>
      <c r="B39" s="249"/>
      <c r="C39" s="85" t="s">
        <v>7</v>
      </c>
      <c r="D39" s="250">
        <v>5390</v>
      </c>
      <c r="E39" s="250">
        <v>0</v>
      </c>
      <c r="F39" s="81">
        <v>-100</v>
      </c>
      <c r="G39" s="245"/>
    </row>
    <row r="40" spans="1:7" ht="19" customHeight="1" x14ac:dyDescent="0.15">
      <c r="A40" s="245"/>
      <c r="B40" s="249"/>
      <c r="C40" s="85" t="s">
        <v>8</v>
      </c>
      <c r="D40" s="250">
        <v>515631.7</v>
      </c>
      <c r="E40" s="250">
        <v>653631</v>
      </c>
      <c r="F40" s="81">
        <v>26.763152847274512</v>
      </c>
      <c r="G40" s="245"/>
    </row>
    <row r="41" spans="1:7" ht="19" customHeight="1" x14ac:dyDescent="0.15">
      <c r="A41" s="245"/>
      <c r="B41" s="249"/>
      <c r="C41" s="85" t="s">
        <v>9</v>
      </c>
      <c r="D41" s="250">
        <v>923063.67999999993</v>
      </c>
      <c r="E41" s="250">
        <v>65413.5</v>
      </c>
      <c r="F41" s="81">
        <v>-92.913435831426057</v>
      </c>
      <c r="G41" s="245"/>
    </row>
    <row r="42" spans="1:7" s="32" customFormat="1" ht="19" customHeight="1" x14ac:dyDescent="0.15">
      <c r="A42" s="245"/>
      <c r="B42" s="251" t="s">
        <v>212</v>
      </c>
      <c r="C42" s="251"/>
      <c r="D42" s="252">
        <v>8318049.8400000008</v>
      </c>
      <c r="E42" s="252">
        <v>2233883.98</v>
      </c>
      <c r="F42" s="97">
        <v>-73.144138073594434</v>
      </c>
      <c r="G42" s="253"/>
    </row>
    <row r="43" spans="1:7" ht="19" customHeight="1" x14ac:dyDescent="0.15">
      <c r="A43" s="253"/>
      <c r="B43" s="254" t="s">
        <v>51</v>
      </c>
      <c r="C43" s="254"/>
      <c r="D43" s="255">
        <v>1804347522.3600001</v>
      </c>
      <c r="E43" s="255">
        <v>348405888.92999995</v>
      </c>
      <c r="F43" s="218">
        <v>-80.69075471257878</v>
      </c>
      <c r="G43" s="245"/>
    </row>
    <row r="44" spans="1:7" ht="10" customHeight="1" x14ac:dyDescent="0.15">
      <c r="A44" s="245"/>
      <c r="B44" s="245"/>
      <c r="C44" s="245"/>
      <c r="D44" s="245"/>
      <c r="E44" s="245"/>
      <c r="F44" s="256"/>
      <c r="G44" s="245"/>
    </row>
    <row r="45" spans="1:7" ht="12" x14ac:dyDescent="0.15">
      <c r="A45" s="93"/>
      <c r="B45" s="93"/>
      <c r="C45" s="93"/>
      <c r="D45" s="93"/>
      <c r="E45" s="93"/>
      <c r="F45" s="93"/>
      <c r="G45" s="93"/>
    </row>
    <row r="46" spans="1:7" ht="12" x14ac:dyDescent="0.15">
      <c r="A46" s="93"/>
      <c r="B46" s="93"/>
      <c r="C46" s="93"/>
      <c r="D46" s="93"/>
      <c r="E46" s="93"/>
      <c r="F46" s="93"/>
      <c r="G46" s="93"/>
    </row>
    <row r="47" spans="1:7" ht="18" customHeight="1" x14ac:dyDescent="0.25">
      <c r="A47" s="239"/>
      <c r="B47" s="240" t="s">
        <v>273</v>
      </c>
      <c r="C47" s="239" t="s" vm="3">
        <v>276</v>
      </c>
      <c r="D47" s="239"/>
      <c r="E47" s="239"/>
      <c r="F47" s="251" t="s">
        <v>450</v>
      </c>
      <c r="G47" s="239"/>
    </row>
    <row r="48" spans="1:7" ht="10" customHeight="1" x14ac:dyDescent="0.15">
      <c r="A48" s="241"/>
      <c r="B48" s="242"/>
      <c r="C48" s="242"/>
      <c r="D48" s="243"/>
      <c r="E48" s="243"/>
      <c r="F48" s="244"/>
      <c r="G48" s="245"/>
    </row>
    <row r="49" spans="1:7" ht="52" customHeight="1" x14ac:dyDescent="0.15">
      <c r="A49" s="241"/>
      <c r="B49" s="241"/>
      <c r="C49" s="241"/>
      <c r="D49" s="246"/>
      <c r="E49" s="246"/>
      <c r="F49" s="247"/>
      <c r="G49" s="248"/>
    </row>
    <row r="50" spans="1:7" ht="29.5" customHeight="1" x14ac:dyDescent="0.15">
      <c r="A50" s="245"/>
      <c r="B50" s="206" t="s">
        <v>64</v>
      </c>
      <c r="C50" s="206" t="s">
        <v>201</v>
      </c>
      <c r="D50" s="207">
        <v>2019</v>
      </c>
      <c r="E50" s="207">
        <v>2020</v>
      </c>
      <c r="F50" s="209" t="s">
        <v>382</v>
      </c>
      <c r="G50" s="245"/>
    </row>
    <row r="51" spans="1:7" ht="19" customHeight="1" x14ac:dyDescent="0.15">
      <c r="A51" s="245"/>
      <c r="B51" s="249" t="s">
        <v>70</v>
      </c>
      <c r="C51" s="85" t="s">
        <v>3</v>
      </c>
      <c r="D51" s="250">
        <v>81061873.780000001</v>
      </c>
      <c r="E51" s="250">
        <v>21815738.030000005</v>
      </c>
      <c r="F51" s="81">
        <v>-73.087547804276781</v>
      </c>
      <c r="G51" s="245"/>
    </row>
    <row r="52" spans="1:7" ht="19" customHeight="1" x14ac:dyDescent="0.15">
      <c r="A52" s="245"/>
      <c r="B52" s="249"/>
      <c r="C52" s="85" t="s">
        <v>4</v>
      </c>
      <c r="D52" s="250">
        <v>36164863.480000004</v>
      </c>
      <c r="E52" s="250">
        <v>9269695.370000001</v>
      </c>
      <c r="F52" s="81">
        <v>-74.368227948305815</v>
      </c>
      <c r="G52" s="245"/>
    </row>
    <row r="53" spans="1:7" ht="19" customHeight="1" x14ac:dyDescent="0.15">
      <c r="A53" s="245"/>
      <c r="B53" s="249"/>
      <c r="C53" s="85" t="s">
        <v>5</v>
      </c>
      <c r="D53" s="250">
        <v>45568329.759999998</v>
      </c>
      <c r="E53" s="250">
        <v>5198589.21</v>
      </c>
      <c r="F53" s="81">
        <v>-88.591661714660134</v>
      </c>
      <c r="G53" s="245"/>
    </row>
    <row r="54" spans="1:7" ht="19" customHeight="1" x14ac:dyDescent="0.15">
      <c r="A54" s="245"/>
      <c r="B54" s="249"/>
      <c r="C54" s="85" t="s">
        <v>6</v>
      </c>
      <c r="D54" s="250">
        <v>76547925.689999968</v>
      </c>
      <c r="E54" s="250">
        <v>47061653.730000027</v>
      </c>
      <c r="F54" s="81">
        <v>-38.520014349457355</v>
      </c>
      <c r="G54" s="245"/>
    </row>
    <row r="55" spans="1:7" ht="19" customHeight="1" x14ac:dyDescent="0.15">
      <c r="A55" s="245"/>
      <c r="B55" s="249"/>
      <c r="C55" s="85" t="s">
        <v>370</v>
      </c>
      <c r="D55" s="250">
        <v>97641830.780000031</v>
      </c>
      <c r="E55" s="250">
        <v>29789415.04000001</v>
      </c>
      <c r="F55" s="81">
        <v>-69.491134279200992</v>
      </c>
      <c r="G55" s="245"/>
    </row>
    <row r="56" spans="1:7" ht="19" customHeight="1" x14ac:dyDescent="0.15">
      <c r="A56" s="245"/>
      <c r="B56" s="249"/>
      <c r="C56" s="85" t="s">
        <v>7</v>
      </c>
      <c r="D56" s="250">
        <v>78046239.49999997</v>
      </c>
      <c r="E56" s="250">
        <v>32328008.390000001</v>
      </c>
      <c r="F56" s="81">
        <v>-58.578390711572958</v>
      </c>
      <c r="G56" s="245"/>
    </row>
    <row r="57" spans="1:7" ht="19" customHeight="1" x14ac:dyDescent="0.15">
      <c r="A57" s="245"/>
      <c r="B57" s="249"/>
      <c r="C57" s="85" t="s">
        <v>8</v>
      </c>
      <c r="D57" s="250">
        <v>76157648.460000008</v>
      </c>
      <c r="E57" s="250">
        <v>16564205.039999999</v>
      </c>
      <c r="F57" s="81">
        <v>-78.250109641056014</v>
      </c>
      <c r="G57" s="245"/>
    </row>
    <row r="58" spans="1:7" ht="19" customHeight="1" x14ac:dyDescent="0.15">
      <c r="A58" s="245"/>
      <c r="B58" s="249"/>
      <c r="C58" s="85" t="s">
        <v>9</v>
      </c>
      <c r="D58" s="250">
        <v>19033241.79999999</v>
      </c>
      <c r="E58" s="250">
        <v>1944585.9</v>
      </c>
      <c r="F58" s="81">
        <v>-89.783212337479995</v>
      </c>
      <c r="G58" s="245"/>
    </row>
    <row r="59" spans="1:7" ht="19" customHeight="1" x14ac:dyDescent="0.15">
      <c r="A59" s="245"/>
      <c r="B59" s="251" t="s">
        <v>213</v>
      </c>
      <c r="C59" s="251"/>
      <c r="D59" s="252">
        <v>510221953.25000006</v>
      </c>
      <c r="E59" s="252">
        <v>163971890.71000004</v>
      </c>
      <c r="F59" s="97">
        <v>-67.862635140347123</v>
      </c>
      <c r="G59" s="253"/>
    </row>
    <row r="60" spans="1:7" ht="19" customHeight="1" x14ac:dyDescent="0.15">
      <c r="A60" s="253"/>
      <c r="B60" s="249" t="s">
        <v>71</v>
      </c>
      <c r="C60" s="85" t="s">
        <v>3</v>
      </c>
      <c r="D60" s="250">
        <v>18238975.370000008</v>
      </c>
      <c r="E60" s="250">
        <v>4337454.3999999994</v>
      </c>
      <c r="F60" s="81">
        <v>-76.218760582711425</v>
      </c>
      <c r="G60" s="245"/>
    </row>
    <row r="61" spans="1:7" ht="19" customHeight="1" x14ac:dyDescent="0.15">
      <c r="A61" s="245"/>
      <c r="B61" s="249"/>
      <c r="C61" s="85" t="s">
        <v>4</v>
      </c>
      <c r="D61" s="250">
        <v>13454613.790000005</v>
      </c>
      <c r="E61" s="250">
        <v>2438015.3699999987</v>
      </c>
      <c r="F61" s="81">
        <v>-81.879707525963866</v>
      </c>
      <c r="G61" s="245"/>
    </row>
    <row r="62" spans="1:7" ht="19" customHeight="1" x14ac:dyDescent="0.15">
      <c r="A62" s="245"/>
      <c r="B62" s="249"/>
      <c r="C62" s="85" t="s">
        <v>5</v>
      </c>
      <c r="D62" s="250">
        <v>12497476.729999997</v>
      </c>
      <c r="E62" s="250">
        <v>1205081.9000000001</v>
      </c>
      <c r="F62" s="81">
        <v>-90.357398328998528</v>
      </c>
      <c r="G62" s="245"/>
    </row>
    <row r="63" spans="1:7" ht="19" customHeight="1" x14ac:dyDescent="0.15">
      <c r="A63" s="245"/>
      <c r="B63" s="249"/>
      <c r="C63" s="85" t="s">
        <v>6</v>
      </c>
      <c r="D63" s="250">
        <v>21404536.129999995</v>
      </c>
      <c r="E63" s="250">
        <v>3183805.7800000007</v>
      </c>
      <c r="F63" s="81">
        <v>-85.125555813668541</v>
      </c>
      <c r="G63" s="245"/>
    </row>
    <row r="64" spans="1:7" ht="19" customHeight="1" x14ac:dyDescent="0.15">
      <c r="A64" s="245"/>
      <c r="B64" s="249"/>
      <c r="C64" s="85" t="s">
        <v>370</v>
      </c>
      <c r="D64" s="250">
        <v>14881573.860000005</v>
      </c>
      <c r="E64" s="250">
        <v>4048471.7900000019</v>
      </c>
      <c r="F64" s="81">
        <v>-72.79540572733481</v>
      </c>
      <c r="G64" s="245"/>
    </row>
    <row r="65" spans="1:7" ht="19" customHeight="1" x14ac:dyDescent="0.15">
      <c r="A65" s="245"/>
      <c r="B65" s="249"/>
      <c r="C65" s="85" t="s">
        <v>7</v>
      </c>
      <c r="D65" s="250">
        <v>2310996.71</v>
      </c>
      <c r="E65" s="250">
        <v>1566205.02</v>
      </c>
      <c r="F65" s="81">
        <v>-32.228158818971231</v>
      </c>
      <c r="G65" s="245"/>
    </row>
    <row r="66" spans="1:7" ht="19" customHeight="1" x14ac:dyDescent="0.15">
      <c r="A66" s="245"/>
      <c r="B66" s="249"/>
      <c r="C66" s="85" t="s">
        <v>8</v>
      </c>
      <c r="D66" s="250">
        <v>9007527.4299999997</v>
      </c>
      <c r="E66" s="250">
        <v>4288211.1000000006</v>
      </c>
      <c r="F66" s="81">
        <v>-52.393027572495541</v>
      </c>
      <c r="G66" s="245"/>
    </row>
    <row r="67" spans="1:7" ht="19" customHeight="1" x14ac:dyDescent="0.15">
      <c r="A67" s="245"/>
      <c r="B67" s="249"/>
      <c r="C67" s="85" t="s">
        <v>9</v>
      </c>
      <c r="D67" s="250">
        <v>13510262.779999996</v>
      </c>
      <c r="E67" s="250">
        <v>967779.32000000007</v>
      </c>
      <c r="F67" s="81">
        <v>-92.836709871900808</v>
      </c>
      <c r="G67" s="245"/>
    </row>
    <row r="68" spans="1:7" ht="19" customHeight="1" x14ac:dyDescent="0.15">
      <c r="A68" s="245"/>
      <c r="B68" s="251" t="s">
        <v>214</v>
      </c>
      <c r="C68" s="251"/>
      <c r="D68" s="252">
        <v>105305962.80000001</v>
      </c>
      <c r="E68" s="252">
        <v>22035024.680000003</v>
      </c>
      <c r="F68" s="97">
        <v>-79.075235538324137</v>
      </c>
      <c r="G68" s="253"/>
    </row>
    <row r="69" spans="1:7" ht="19" customHeight="1" x14ac:dyDescent="0.15">
      <c r="A69" s="253"/>
      <c r="B69" s="249" t="s">
        <v>72</v>
      </c>
      <c r="C69" s="85" t="s">
        <v>3</v>
      </c>
      <c r="D69" s="250">
        <v>11761134.499999998</v>
      </c>
      <c r="E69" s="250">
        <v>3226095.56</v>
      </c>
      <c r="F69" s="81">
        <v>-72.56986084123092</v>
      </c>
      <c r="G69" s="245"/>
    </row>
    <row r="70" spans="1:7" ht="19" customHeight="1" x14ac:dyDescent="0.15">
      <c r="A70" s="245"/>
      <c r="B70" s="249"/>
      <c r="C70" s="85" t="s">
        <v>4</v>
      </c>
      <c r="D70" s="250">
        <v>6464741.7000000011</v>
      </c>
      <c r="E70" s="250">
        <v>1720663.27</v>
      </c>
      <c r="F70" s="81">
        <v>-73.383882143349993</v>
      </c>
      <c r="G70" s="245"/>
    </row>
    <row r="71" spans="1:7" ht="19" customHeight="1" x14ac:dyDescent="0.15">
      <c r="A71" s="245"/>
      <c r="B71" s="249"/>
      <c r="C71" s="85" t="s">
        <v>5</v>
      </c>
      <c r="D71" s="250">
        <v>9308398.5800000019</v>
      </c>
      <c r="E71" s="250">
        <v>1212024.4099999999</v>
      </c>
      <c r="F71" s="81">
        <v>-86.979238162360687</v>
      </c>
      <c r="G71" s="245"/>
    </row>
    <row r="72" spans="1:7" ht="19" customHeight="1" x14ac:dyDescent="0.15">
      <c r="A72" s="245"/>
      <c r="B72" s="249"/>
      <c r="C72" s="85" t="s">
        <v>6</v>
      </c>
      <c r="D72" s="250">
        <v>15181251.179999996</v>
      </c>
      <c r="E72" s="250">
        <v>3838544.62</v>
      </c>
      <c r="F72" s="81">
        <v>-74.715228840578334</v>
      </c>
      <c r="G72" s="245"/>
    </row>
    <row r="73" spans="1:7" ht="19" customHeight="1" x14ac:dyDescent="0.15">
      <c r="A73" s="245"/>
      <c r="B73" s="249"/>
      <c r="C73" s="85" t="s">
        <v>370</v>
      </c>
      <c r="D73" s="250">
        <v>29964780.589999966</v>
      </c>
      <c r="E73" s="250">
        <v>9573528.1700000037</v>
      </c>
      <c r="F73" s="81">
        <v>-68.050731620591478</v>
      </c>
      <c r="G73" s="245"/>
    </row>
    <row r="74" spans="1:7" ht="19" customHeight="1" x14ac:dyDescent="0.15">
      <c r="A74" s="245"/>
      <c r="B74" s="249"/>
      <c r="C74" s="85" t="s">
        <v>7</v>
      </c>
      <c r="D74" s="250">
        <v>28044</v>
      </c>
      <c r="E74" s="250">
        <v>0</v>
      </c>
      <c r="F74" s="81">
        <v>-100</v>
      </c>
      <c r="G74" s="245"/>
    </row>
    <row r="75" spans="1:7" ht="19" customHeight="1" x14ac:dyDescent="0.15">
      <c r="A75" s="245"/>
      <c r="B75" s="249"/>
      <c r="C75" s="85" t="s">
        <v>8</v>
      </c>
      <c r="D75" s="250">
        <v>4532195.93</v>
      </c>
      <c r="E75" s="250">
        <v>7424130.46</v>
      </c>
      <c r="F75" s="81">
        <v>63.808682913670957</v>
      </c>
      <c r="G75" s="245"/>
    </row>
    <row r="76" spans="1:7" ht="19" customHeight="1" x14ac:dyDescent="0.15">
      <c r="A76" s="245"/>
      <c r="B76" s="249"/>
      <c r="C76" s="85" t="s">
        <v>9</v>
      </c>
      <c r="D76" s="250">
        <v>13640044.039999995</v>
      </c>
      <c r="E76" s="250">
        <v>2187627.1300000008</v>
      </c>
      <c r="F76" s="81">
        <v>-83.961729715940109</v>
      </c>
      <c r="G76" s="245"/>
    </row>
    <row r="77" spans="1:7" ht="19" customHeight="1" x14ac:dyDescent="0.15">
      <c r="A77" s="245"/>
      <c r="B77" s="251" t="s">
        <v>215</v>
      </c>
      <c r="C77" s="251"/>
      <c r="D77" s="252">
        <v>90880590.519999951</v>
      </c>
      <c r="E77" s="252">
        <v>29182613.620000005</v>
      </c>
      <c r="F77" s="97">
        <v>-67.889058100279584</v>
      </c>
      <c r="G77" s="253"/>
    </row>
    <row r="78" spans="1:7" ht="19" customHeight="1" x14ac:dyDescent="0.15">
      <c r="A78" s="253"/>
      <c r="B78" s="249" t="s">
        <v>73</v>
      </c>
      <c r="C78" s="85" t="s">
        <v>3</v>
      </c>
      <c r="D78" s="250">
        <v>66635587.530000009</v>
      </c>
      <c r="E78" s="250">
        <v>16343583.029999999</v>
      </c>
      <c r="F78" s="81">
        <v>-75.473191374440944</v>
      </c>
      <c r="G78" s="245"/>
    </row>
    <row r="79" spans="1:7" ht="19" customHeight="1" x14ac:dyDescent="0.15">
      <c r="A79" s="245"/>
      <c r="B79" s="249"/>
      <c r="C79" s="85" t="s">
        <v>4</v>
      </c>
      <c r="D79" s="250">
        <v>65313928.140000008</v>
      </c>
      <c r="E79" s="250">
        <v>8801840.8500000015</v>
      </c>
      <c r="F79" s="81">
        <v>-86.523791937405278</v>
      </c>
      <c r="G79" s="245"/>
    </row>
    <row r="80" spans="1:7" ht="19" customHeight="1" x14ac:dyDescent="0.15">
      <c r="A80" s="245"/>
      <c r="B80" s="249"/>
      <c r="C80" s="85" t="s">
        <v>5</v>
      </c>
      <c r="D80" s="250">
        <v>42966009.539999999</v>
      </c>
      <c r="E80" s="250">
        <v>4670107.6999999993</v>
      </c>
      <c r="F80" s="81">
        <v>-89.130692493906665</v>
      </c>
      <c r="G80" s="245"/>
    </row>
    <row r="81" spans="1:7" ht="19" customHeight="1" x14ac:dyDescent="0.15">
      <c r="A81" s="245"/>
      <c r="B81" s="249"/>
      <c r="C81" s="85" t="s">
        <v>6</v>
      </c>
      <c r="D81" s="250">
        <v>112658496.96999998</v>
      </c>
      <c r="E81" s="250">
        <v>17254658.750000011</v>
      </c>
      <c r="F81" s="81">
        <v>-84.684103539394116</v>
      </c>
      <c r="G81" s="245"/>
    </row>
    <row r="82" spans="1:7" ht="19" customHeight="1" x14ac:dyDescent="0.15">
      <c r="A82" s="245"/>
      <c r="B82" s="249"/>
      <c r="C82" s="85" t="s">
        <v>370</v>
      </c>
      <c r="D82" s="250">
        <v>90833311.509999961</v>
      </c>
      <c r="E82" s="250">
        <v>20083570.920000002</v>
      </c>
      <c r="F82" s="81">
        <v>-77.889641381412176</v>
      </c>
      <c r="G82" s="245"/>
    </row>
    <row r="83" spans="1:7" ht="19" customHeight="1" x14ac:dyDescent="0.15">
      <c r="A83" s="245"/>
      <c r="B83" s="249"/>
      <c r="C83" s="85" t="s">
        <v>7</v>
      </c>
      <c r="D83" s="250">
        <v>163118209.27999997</v>
      </c>
      <c r="E83" s="250">
        <v>48285758.730000004</v>
      </c>
      <c r="F83" s="81">
        <v>-70.398302591027544</v>
      </c>
      <c r="G83" s="245"/>
    </row>
    <row r="84" spans="1:7" ht="19" customHeight="1" x14ac:dyDescent="0.15">
      <c r="A84" s="245"/>
      <c r="B84" s="249"/>
      <c r="C84" s="85" t="s">
        <v>8</v>
      </c>
      <c r="D84" s="250">
        <v>105862258.46999997</v>
      </c>
      <c r="E84" s="250">
        <v>29240900.089999996</v>
      </c>
      <c r="F84" s="81">
        <v>-72.378352292298288</v>
      </c>
      <c r="G84" s="245"/>
    </row>
    <row r="85" spans="1:7" ht="19" customHeight="1" x14ac:dyDescent="0.15">
      <c r="A85" s="245"/>
      <c r="B85" s="249"/>
      <c r="C85" s="85" t="s">
        <v>9</v>
      </c>
      <c r="D85" s="250">
        <v>26238436.849999998</v>
      </c>
      <c r="E85" s="250">
        <v>1524861.4000000001</v>
      </c>
      <c r="F85" s="81">
        <v>-94.188444194609104</v>
      </c>
      <c r="G85" s="245"/>
    </row>
    <row r="86" spans="1:7" ht="19" customHeight="1" x14ac:dyDescent="0.15">
      <c r="A86" s="245"/>
      <c r="B86" s="251" t="s">
        <v>216</v>
      </c>
      <c r="C86" s="251"/>
      <c r="D86" s="252">
        <v>673626238.28999984</v>
      </c>
      <c r="E86" s="252">
        <v>146205281.47000003</v>
      </c>
      <c r="F86" s="97">
        <v>-78.295785829076053</v>
      </c>
      <c r="G86" s="253"/>
    </row>
    <row r="87" spans="1:7" ht="19" customHeight="1" x14ac:dyDescent="0.15">
      <c r="A87" s="253"/>
      <c r="B87" s="254" t="s">
        <v>51</v>
      </c>
      <c r="C87" s="254"/>
      <c r="D87" s="255">
        <v>1380034744.8599999</v>
      </c>
      <c r="E87" s="255">
        <v>361394810.48000008</v>
      </c>
      <c r="F87" s="218">
        <v>-73.812629585883201</v>
      </c>
      <c r="G87" s="245"/>
    </row>
    <row r="88" spans="1:7" ht="10" customHeight="1" x14ac:dyDescent="0.15">
      <c r="A88" s="245"/>
      <c r="B88" s="245"/>
      <c r="C88" s="245"/>
      <c r="D88" s="245"/>
      <c r="E88" s="245"/>
      <c r="F88" s="256"/>
      <c r="G88" s="245"/>
    </row>
    <row r="89" spans="1:7" ht="12" x14ac:dyDescent="0.15">
      <c r="A89" s="93"/>
      <c r="B89" s="93"/>
      <c r="C89" s="93"/>
      <c r="D89" s="93"/>
      <c r="E89" s="93"/>
      <c r="F89" s="93"/>
      <c r="G89" s="93"/>
    </row>
    <row r="90" spans="1:7" ht="12" x14ac:dyDescent="0.15">
      <c r="A90" s="93"/>
      <c r="B90" s="93"/>
      <c r="C90" s="93"/>
      <c r="D90" s="93"/>
      <c r="E90" s="93"/>
      <c r="F90" s="93"/>
      <c r="G90" s="93"/>
    </row>
    <row r="91" spans="1:7" ht="18" customHeight="1" x14ac:dyDescent="0.25">
      <c r="A91" s="239"/>
      <c r="B91" s="240" t="s">
        <v>273</v>
      </c>
      <c r="C91" s="239" t="s" vm="4">
        <v>277</v>
      </c>
      <c r="D91" s="239"/>
      <c r="E91" s="239"/>
      <c r="F91" s="251" t="s">
        <v>451</v>
      </c>
      <c r="G91" s="239"/>
    </row>
    <row r="92" spans="1:7" ht="10" customHeight="1" x14ac:dyDescent="0.15">
      <c r="A92" s="241"/>
      <c r="B92" s="242"/>
      <c r="C92" s="242"/>
      <c r="D92" s="243"/>
      <c r="E92" s="243"/>
      <c r="F92" s="244"/>
      <c r="G92" s="245"/>
    </row>
    <row r="93" spans="1:7" ht="52" customHeight="1" x14ac:dyDescent="0.15">
      <c r="A93" s="241"/>
      <c r="B93" s="241"/>
      <c r="C93" s="241"/>
      <c r="D93" s="246"/>
      <c r="E93" s="246"/>
      <c r="F93" s="247"/>
      <c r="G93" s="248"/>
    </row>
    <row r="94" spans="1:7" ht="29.5" customHeight="1" x14ac:dyDescent="0.15">
      <c r="A94" s="245"/>
      <c r="B94" s="206" t="s">
        <v>64</v>
      </c>
      <c r="C94" s="206" t="s">
        <v>201</v>
      </c>
      <c r="D94" s="207">
        <v>2019</v>
      </c>
      <c r="E94" s="207">
        <v>2020</v>
      </c>
      <c r="F94" s="209" t="s">
        <v>382</v>
      </c>
      <c r="G94" s="245"/>
    </row>
    <row r="95" spans="1:7" ht="19" customHeight="1" x14ac:dyDescent="0.15">
      <c r="A95" s="245"/>
      <c r="B95" s="249" t="s">
        <v>75</v>
      </c>
      <c r="C95" s="85" t="s">
        <v>3</v>
      </c>
      <c r="D95" s="250">
        <v>99307884.519999981</v>
      </c>
      <c r="E95" s="250">
        <v>25207687.670000002</v>
      </c>
      <c r="F95" s="81">
        <v>-74.61663009755955</v>
      </c>
      <c r="G95" s="245"/>
    </row>
    <row r="96" spans="1:7" ht="19" customHeight="1" x14ac:dyDescent="0.15">
      <c r="A96" s="245"/>
      <c r="B96" s="249"/>
      <c r="C96" s="85" t="s">
        <v>4</v>
      </c>
      <c r="D96" s="250">
        <v>59696077.369999997</v>
      </c>
      <c r="E96" s="250">
        <v>17681625.940000001</v>
      </c>
      <c r="F96" s="81">
        <v>-70.380589949975786</v>
      </c>
      <c r="G96" s="245"/>
    </row>
    <row r="97" spans="1:7" ht="19" customHeight="1" x14ac:dyDescent="0.15">
      <c r="A97" s="245"/>
      <c r="B97" s="249"/>
      <c r="C97" s="85" t="s">
        <v>5</v>
      </c>
      <c r="D97" s="250">
        <v>68897307.800000012</v>
      </c>
      <c r="E97" s="250">
        <v>7718236.120000001</v>
      </c>
      <c r="F97" s="81">
        <v>-88.797477918288109</v>
      </c>
      <c r="G97" s="245"/>
    </row>
    <row r="98" spans="1:7" ht="19" customHeight="1" x14ac:dyDescent="0.15">
      <c r="A98" s="245"/>
      <c r="B98" s="249"/>
      <c r="C98" s="85" t="s">
        <v>6</v>
      </c>
      <c r="D98" s="250">
        <v>83884888.24999997</v>
      </c>
      <c r="E98" s="250">
        <v>15320874.959999997</v>
      </c>
      <c r="F98" s="81">
        <v>-81.735834332472862</v>
      </c>
      <c r="G98" s="245"/>
    </row>
    <row r="99" spans="1:7" ht="19" customHeight="1" x14ac:dyDescent="0.15">
      <c r="A99" s="245"/>
      <c r="B99" s="249"/>
      <c r="C99" s="85" t="s">
        <v>370</v>
      </c>
      <c r="D99" s="250">
        <v>79201416.770000011</v>
      </c>
      <c r="E99" s="250">
        <v>17695322.549999997</v>
      </c>
      <c r="F99" s="81">
        <v>-77.657820691027524</v>
      </c>
      <c r="G99" s="245"/>
    </row>
    <row r="100" spans="1:7" ht="19" customHeight="1" x14ac:dyDescent="0.15">
      <c r="A100" s="245"/>
      <c r="B100" s="249"/>
      <c r="C100" s="85" t="s">
        <v>7</v>
      </c>
      <c r="D100" s="250">
        <v>31609664.330000009</v>
      </c>
      <c r="E100" s="250">
        <v>15305440.170000002</v>
      </c>
      <c r="F100" s="81">
        <v>-51.579871237436834</v>
      </c>
      <c r="G100" s="245"/>
    </row>
    <row r="101" spans="1:7" ht="19" customHeight="1" x14ac:dyDescent="0.15">
      <c r="A101" s="245"/>
      <c r="B101" s="249"/>
      <c r="C101" s="85" t="s">
        <v>8</v>
      </c>
      <c r="D101" s="250">
        <v>19356207.98</v>
      </c>
      <c r="E101" s="250">
        <v>7325835.3599999975</v>
      </c>
      <c r="F101" s="81">
        <v>-62.152528183363742</v>
      </c>
      <c r="G101" s="245"/>
    </row>
    <row r="102" spans="1:7" ht="19" customHeight="1" x14ac:dyDescent="0.15">
      <c r="A102" s="245"/>
      <c r="B102" s="249"/>
      <c r="C102" s="85" t="s">
        <v>9</v>
      </c>
      <c r="D102" s="250">
        <v>3040782.4299999992</v>
      </c>
      <c r="E102" s="250">
        <v>628599.42999999993</v>
      </c>
      <c r="F102" s="81">
        <v>-79.327707770266215</v>
      </c>
      <c r="G102" s="245"/>
    </row>
    <row r="103" spans="1:7" ht="19" customHeight="1" x14ac:dyDescent="0.15">
      <c r="A103" s="245"/>
      <c r="B103" s="251" t="s">
        <v>217</v>
      </c>
      <c r="C103" s="251"/>
      <c r="D103" s="252">
        <v>444994229.44999993</v>
      </c>
      <c r="E103" s="252">
        <v>106883622.2</v>
      </c>
      <c r="F103" s="97">
        <v>-75.98089702598952</v>
      </c>
      <c r="G103" s="253"/>
    </row>
    <row r="104" spans="1:7" ht="19" customHeight="1" x14ac:dyDescent="0.15">
      <c r="A104" s="253"/>
      <c r="B104" s="249" t="s">
        <v>76</v>
      </c>
      <c r="C104" s="85" t="s">
        <v>3</v>
      </c>
      <c r="D104" s="250">
        <v>19973751.849999998</v>
      </c>
      <c r="E104" s="250">
        <v>5558481.8000000026</v>
      </c>
      <c r="F104" s="81">
        <v>-72.171068101058822</v>
      </c>
      <c r="G104" s="245"/>
    </row>
    <row r="105" spans="1:7" ht="19" customHeight="1" x14ac:dyDescent="0.15">
      <c r="A105" s="245"/>
      <c r="B105" s="249"/>
      <c r="C105" s="85" t="s">
        <v>4</v>
      </c>
      <c r="D105" s="250">
        <v>16640344.469999999</v>
      </c>
      <c r="E105" s="250">
        <v>3461659.4199999995</v>
      </c>
      <c r="F105" s="81">
        <v>-79.197188938961901</v>
      </c>
      <c r="G105" s="245"/>
    </row>
    <row r="106" spans="1:7" ht="19" customHeight="1" x14ac:dyDescent="0.15">
      <c r="A106" s="245"/>
      <c r="B106" s="249"/>
      <c r="C106" s="85" t="s">
        <v>5</v>
      </c>
      <c r="D106" s="250">
        <v>11317110.579999994</v>
      </c>
      <c r="E106" s="250">
        <v>1393728.11</v>
      </c>
      <c r="F106" s="81">
        <v>-87.684770771233374</v>
      </c>
      <c r="G106" s="245"/>
    </row>
    <row r="107" spans="1:7" ht="19" customHeight="1" x14ac:dyDescent="0.15">
      <c r="A107" s="245"/>
      <c r="B107" s="249"/>
      <c r="C107" s="85" t="s">
        <v>6</v>
      </c>
      <c r="D107" s="250">
        <v>16039309.770000003</v>
      </c>
      <c r="E107" s="250">
        <v>6791845.9700000063</v>
      </c>
      <c r="F107" s="81">
        <v>-57.65499845446277</v>
      </c>
      <c r="G107" s="245"/>
    </row>
    <row r="108" spans="1:7" ht="19" customHeight="1" x14ac:dyDescent="0.15">
      <c r="A108" s="245"/>
      <c r="B108" s="249"/>
      <c r="C108" s="85" t="s">
        <v>370</v>
      </c>
      <c r="D108" s="250">
        <v>41028273.300000012</v>
      </c>
      <c r="E108" s="250">
        <v>12777341.67</v>
      </c>
      <c r="F108" s="81">
        <v>-68.857227852189439</v>
      </c>
      <c r="G108" s="245"/>
    </row>
    <row r="109" spans="1:7" ht="19" customHeight="1" x14ac:dyDescent="0.15">
      <c r="A109" s="245"/>
      <c r="B109" s="249"/>
      <c r="C109" s="85" t="s">
        <v>7</v>
      </c>
      <c r="D109" s="250">
        <v>1004487.5</v>
      </c>
      <c r="E109" s="250">
        <v>358194.08999999997</v>
      </c>
      <c r="F109" s="81">
        <v>-64.340612501399974</v>
      </c>
      <c r="G109" s="245"/>
    </row>
    <row r="110" spans="1:7" ht="19" customHeight="1" x14ac:dyDescent="0.15">
      <c r="A110" s="245"/>
      <c r="B110" s="249"/>
      <c r="C110" s="85" t="s">
        <v>8</v>
      </c>
      <c r="D110" s="250">
        <v>1617106.71</v>
      </c>
      <c r="E110" s="250">
        <v>477316.96</v>
      </c>
      <c r="F110" s="81">
        <v>-70.483273797064399</v>
      </c>
      <c r="G110" s="245"/>
    </row>
    <row r="111" spans="1:7" ht="19" customHeight="1" x14ac:dyDescent="0.15">
      <c r="A111" s="245"/>
      <c r="B111" s="249"/>
      <c r="C111" s="85" t="s">
        <v>9</v>
      </c>
      <c r="D111" s="250">
        <v>9437269.3399999999</v>
      </c>
      <c r="E111" s="250">
        <v>565376.03</v>
      </c>
      <c r="F111" s="81">
        <v>-94.009114187261304</v>
      </c>
      <c r="G111" s="245"/>
    </row>
    <row r="112" spans="1:7" ht="19" customHeight="1" x14ac:dyDescent="0.15">
      <c r="A112" s="245"/>
      <c r="B112" s="251" t="s">
        <v>218</v>
      </c>
      <c r="C112" s="251"/>
      <c r="D112" s="252">
        <v>117057653.52</v>
      </c>
      <c r="E112" s="252">
        <v>31383944.050000008</v>
      </c>
      <c r="F112" s="97">
        <v>-73.18932756102285</v>
      </c>
      <c r="G112" s="253"/>
    </row>
    <row r="113" spans="1:7" ht="19" customHeight="1" x14ac:dyDescent="0.15">
      <c r="A113" s="253"/>
      <c r="B113" s="249" t="s">
        <v>77</v>
      </c>
      <c r="C113" s="85" t="s">
        <v>3</v>
      </c>
      <c r="D113" s="250">
        <v>57309622.00999999</v>
      </c>
      <c r="E113" s="250">
        <v>15553971.160000002</v>
      </c>
      <c r="F113" s="81">
        <v>-72.859756155282298</v>
      </c>
      <c r="G113" s="245"/>
    </row>
    <row r="114" spans="1:7" ht="19" customHeight="1" x14ac:dyDescent="0.15">
      <c r="A114" s="245"/>
      <c r="B114" s="249"/>
      <c r="C114" s="85" t="s">
        <v>4</v>
      </c>
      <c r="D114" s="250">
        <v>34345383.669999994</v>
      </c>
      <c r="E114" s="250">
        <v>7827967.3399999952</v>
      </c>
      <c r="F114" s="81">
        <v>-77.208094644644859</v>
      </c>
      <c r="G114" s="245"/>
    </row>
    <row r="115" spans="1:7" ht="19" customHeight="1" x14ac:dyDescent="0.15">
      <c r="A115" s="245"/>
      <c r="B115" s="249"/>
      <c r="C115" s="85" t="s">
        <v>5</v>
      </c>
      <c r="D115" s="250">
        <v>56569608.419999987</v>
      </c>
      <c r="E115" s="250">
        <v>3738927.0000000014</v>
      </c>
      <c r="F115" s="81">
        <v>-93.390572951751039</v>
      </c>
      <c r="G115" s="245"/>
    </row>
    <row r="116" spans="1:7" ht="19" customHeight="1" x14ac:dyDescent="0.15">
      <c r="A116" s="245"/>
      <c r="B116" s="249"/>
      <c r="C116" s="85" t="s">
        <v>6</v>
      </c>
      <c r="D116" s="250">
        <v>106314427.91999996</v>
      </c>
      <c r="E116" s="250">
        <v>27600006.539999999</v>
      </c>
      <c r="F116" s="81">
        <v>-74.039265337750209</v>
      </c>
      <c r="G116" s="245"/>
    </row>
    <row r="117" spans="1:7" ht="19" customHeight="1" x14ac:dyDescent="0.15">
      <c r="A117" s="245"/>
      <c r="B117" s="249"/>
      <c r="C117" s="85" t="s">
        <v>370</v>
      </c>
      <c r="D117" s="250">
        <v>80316456.299999952</v>
      </c>
      <c r="E117" s="250">
        <v>22349857.639999993</v>
      </c>
      <c r="F117" s="81">
        <v>-72.172754290206399</v>
      </c>
      <c r="G117" s="245"/>
    </row>
    <row r="118" spans="1:7" ht="19" customHeight="1" x14ac:dyDescent="0.15">
      <c r="A118" s="245"/>
      <c r="B118" s="249"/>
      <c r="C118" s="85" t="s">
        <v>7</v>
      </c>
      <c r="D118" s="250">
        <v>9905550.6000000015</v>
      </c>
      <c r="E118" s="250">
        <v>5733376.1700000009</v>
      </c>
      <c r="F118" s="81">
        <v>-42.119561026723744</v>
      </c>
      <c r="G118" s="245"/>
    </row>
    <row r="119" spans="1:7" ht="19" customHeight="1" x14ac:dyDescent="0.15">
      <c r="A119" s="245"/>
      <c r="B119" s="249"/>
      <c r="C119" s="85" t="s">
        <v>8</v>
      </c>
      <c r="D119" s="250">
        <v>29624195.219999999</v>
      </c>
      <c r="E119" s="250">
        <v>5723761.870000001</v>
      </c>
      <c r="F119" s="81">
        <v>-80.678759954512614</v>
      </c>
      <c r="G119" s="245"/>
    </row>
    <row r="120" spans="1:7" ht="19" customHeight="1" x14ac:dyDescent="0.15">
      <c r="A120" s="245"/>
      <c r="B120" s="249"/>
      <c r="C120" s="85" t="s">
        <v>9</v>
      </c>
      <c r="D120" s="250">
        <v>19609321.460000005</v>
      </c>
      <c r="E120" s="250">
        <v>3288359.1399999997</v>
      </c>
      <c r="F120" s="81">
        <v>-83.230632703391876</v>
      </c>
      <c r="G120" s="245"/>
    </row>
    <row r="121" spans="1:7" ht="19" customHeight="1" x14ac:dyDescent="0.15">
      <c r="A121" s="245"/>
      <c r="B121" s="251" t="s">
        <v>219</v>
      </c>
      <c r="C121" s="251"/>
      <c r="D121" s="252">
        <v>393994565.59999985</v>
      </c>
      <c r="E121" s="252">
        <v>91816226.859999985</v>
      </c>
      <c r="F121" s="97">
        <v>-76.696067693173276</v>
      </c>
      <c r="G121" s="253"/>
    </row>
    <row r="122" spans="1:7" ht="19" customHeight="1" x14ac:dyDescent="0.15">
      <c r="A122" s="253"/>
      <c r="B122" s="249" t="s">
        <v>78</v>
      </c>
      <c r="C122" s="85" t="s">
        <v>3</v>
      </c>
      <c r="D122" s="250">
        <v>10622508.740000002</v>
      </c>
      <c r="E122" s="250">
        <v>2991873.9100000006</v>
      </c>
      <c r="F122" s="81">
        <v>-71.834582740950509</v>
      </c>
      <c r="G122" s="245"/>
    </row>
    <row r="123" spans="1:7" ht="19" customHeight="1" x14ac:dyDescent="0.15">
      <c r="A123" s="245"/>
      <c r="B123" s="249"/>
      <c r="C123" s="85" t="s">
        <v>4</v>
      </c>
      <c r="D123" s="250">
        <v>3314437.42</v>
      </c>
      <c r="E123" s="250">
        <v>813856.91</v>
      </c>
      <c r="F123" s="81">
        <v>-75.445096501475049</v>
      </c>
      <c r="G123" s="245"/>
    </row>
    <row r="124" spans="1:7" ht="19" customHeight="1" x14ac:dyDescent="0.15">
      <c r="A124" s="245"/>
      <c r="B124" s="249"/>
      <c r="C124" s="85" t="s">
        <v>5</v>
      </c>
      <c r="D124" s="250">
        <v>4745879.1099999994</v>
      </c>
      <c r="E124" s="250">
        <v>725978.09000000008</v>
      </c>
      <c r="F124" s="81">
        <v>-84.702979718335044</v>
      </c>
      <c r="G124" s="245"/>
    </row>
    <row r="125" spans="1:7" ht="19" customHeight="1" x14ac:dyDescent="0.15">
      <c r="A125" s="245"/>
      <c r="B125" s="249"/>
      <c r="C125" s="85" t="s">
        <v>6</v>
      </c>
      <c r="D125" s="250">
        <v>5957082.4800000004</v>
      </c>
      <c r="E125" s="250">
        <v>1061092.5900000001</v>
      </c>
      <c r="F125" s="81">
        <v>-82.187713640654508</v>
      </c>
      <c r="G125" s="245"/>
    </row>
    <row r="126" spans="1:7" ht="19" customHeight="1" x14ac:dyDescent="0.15">
      <c r="A126" s="245"/>
      <c r="B126" s="249"/>
      <c r="C126" s="85" t="s">
        <v>370</v>
      </c>
      <c r="D126" s="250">
        <v>11950269.439999994</v>
      </c>
      <c r="E126" s="250">
        <v>4316639.4000000013</v>
      </c>
      <c r="F126" s="81">
        <v>-63.878309006562418</v>
      </c>
      <c r="G126" s="245"/>
    </row>
    <row r="127" spans="1:7" ht="19" customHeight="1" x14ac:dyDescent="0.15">
      <c r="A127" s="245"/>
      <c r="B127" s="249"/>
      <c r="C127" s="85" t="s">
        <v>7</v>
      </c>
      <c r="D127" s="250">
        <v>1163832.8</v>
      </c>
      <c r="E127" s="250">
        <v>683960.49</v>
      </c>
      <c r="F127" s="81">
        <v>-41.232066152457641</v>
      </c>
      <c r="G127" s="245"/>
    </row>
    <row r="128" spans="1:7" ht="19" customHeight="1" x14ac:dyDescent="0.15">
      <c r="A128" s="245"/>
      <c r="B128" s="249"/>
      <c r="C128" s="85" t="s">
        <v>8</v>
      </c>
      <c r="D128" s="250">
        <v>5281649.97</v>
      </c>
      <c r="E128" s="250">
        <v>805350.52</v>
      </c>
      <c r="F128" s="81">
        <v>-84.751914182605319</v>
      </c>
      <c r="G128" s="245"/>
    </row>
    <row r="129" spans="1:7" ht="19" customHeight="1" x14ac:dyDescent="0.15">
      <c r="A129" s="245"/>
      <c r="B129" s="249"/>
      <c r="C129" s="85" t="s">
        <v>9</v>
      </c>
      <c r="D129" s="250">
        <v>9292443.0599999987</v>
      </c>
      <c r="E129" s="250">
        <v>290616.99</v>
      </c>
      <c r="F129" s="81">
        <v>-96.872544839677502</v>
      </c>
      <c r="G129" s="245"/>
    </row>
    <row r="130" spans="1:7" ht="19" customHeight="1" x14ac:dyDescent="0.15">
      <c r="A130" s="245"/>
      <c r="B130" s="251" t="s">
        <v>220</v>
      </c>
      <c r="C130" s="251"/>
      <c r="D130" s="252">
        <v>52328103.019999996</v>
      </c>
      <c r="E130" s="252">
        <v>11689368.900000002</v>
      </c>
      <c r="F130" s="97">
        <v>-77.66139373419999</v>
      </c>
      <c r="G130" s="253"/>
    </row>
    <row r="131" spans="1:7" ht="19" customHeight="1" x14ac:dyDescent="0.15">
      <c r="A131" s="253"/>
      <c r="B131" s="254" t="s">
        <v>51</v>
      </c>
      <c r="C131" s="254"/>
      <c r="D131" s="255">
        <v>1008374551.5899997</v>
      </c>
      <c r="E131" s="255">
        <v>241773162.00999999</v>
      </c>
      <c r="F131" s="218">
        <v>-76.023476432564337</v>
      </c>
      <c r="G131" s="245"/>
    </row>
    <row r="132" spans="1:7" ht="10" customHeight="1" x14ac:dyDescent="0.15">
      <c r="A132" s="245"/>
      <c r="B132" s="245"/>
      <c r="C132" s="245"/>
      <c r="D132" s="245"/>
      <c r="E132" s="245"/>
      <c r="F132" s="256"/>
      <c r="G132" s="245"/>
    </row>
    <row r="133" spans="1:7" ht="17.25" customHeight="1" x14ac:dyDescent="0.15">
      <c r="A133" s="93"/>
      <c r="B133" s="93"/>
      <c r="C133" s="93"/>
      <c r="D133" s="93"/>
      <c r="E133" s="93"/>
      <c r="F133" s="93"/>
      <c r="G133" s="93"/>
    </row>
    <row r="134" spans="1:7" ht="17.25" customHeight="1" x14ac:dyDescent="0.15">
      <c r="A134" s="93"/>
      <c r="B134" s="93"/>
      <c r="C134" s="93"/>
      <c r="D134" s="93"/>
      <c r="E134" s="93"/>
      <c r="F134" s="93"/>
      <c r="G134" s="93"/>
    </row>
    <row r="135" spans="1:7" ht="18" customHeight="1" x14ac:dyDescent="0.25">
      <c r="A135" s="239"/>
      <c r="B135" s="240" t="s">
        <v>273</v>
      </c>
      <c r="C135" s="239" t="s" vm="5">
        <v>278</v>
      </c>
      <c r="D135" s="239"/>
      <c r="E135" s="239"/>
      <c r="F135" s="251" t="s">
        <v>452</v>
      </c>
      <c r="G135" s="239"/>
    </row>
    <row r="136" spans="1:7" ht="10" customHeight="1" x14ac:dyDescent="0.15">
      <c r="A136" s="241"/>
      <c r="B136" s="242"/>
      <c r="C136" s="242"/>
      <c r="D136" s="243"/>
      <c r="E136" s="243"/>
      <c r="F136" s="244"/>
      <c r="G136" s="245"/>
    </row>
    <row r="137" spans="1:7" ht="52" customHeight="1" x14ac:dyDescent="0.15">
      <c r="A137" s="241"/>
      <c r="B137" s="241"/>
      <c r="C137" s="241"/>
      <c r="D137" s="246"/>
      <c r="E137" s="246"/>
      <c r="F137" s="247"/>
      <c r="G137" s="248"/>
    </row>
    <row r="138" spans="1:7" ht="29.5" customHeight="1" x14ac:dyDescent="0.15">
      <c r="A138" s="245"/>
      <c r="B138" s="206" t="s">
        <v>64</v>
      </c>
      <c r="C138" s="206" t="s">
        <v>201</v>
      </c>
      <c r="D138" s="207">
        <v>2019</v>
      </c>
      <c r="E138" s="207">
        <v>2020</v>
      </c>
      <c r="F138" s="209" t="s">
        <v>382</v>
      </c>
      <c r="G138" s="245"/>
    </row>
    <row r="139" spans="1:7" ht="19" customHeight="1" x14ac:dyDescent="0.15">
      <c r="A139" s="245"/>
      <c r="B139" s="249" t="s">
        <v>199</v>
      </c>
      <c r="C139" s="85" t="s">
        <v>3</v>
      </c>
      <c r="D139" s="250">
        <v>16746455.99</v>
      </c>
      <c r="E139" s="250">
        <v>4730642.8499999987</v>
      </c>
      <c r="F139" s="235">
        <v>-71.751379200322376</v>
      </c>
      <c r="G139" s="245"/>
    </row>
    <row r="140" spans="1:7" ht="19" customHeight="1" x14ac:dyDescent="0.15">
      <c r="A140" s="245"/>
      <c r="B140" s="249"/>
      <c r="C140" s="85" t="s">
        <v>4</v>
      </c>
      <c r="D140" s="250">
        <v>3447926.0999999996</v>
      </c>
      <c r="E140" s="250">
        <v>987981.52999999968</v>
      </c>
      <c r="F140" s="235">
        <v>-71.345629188514224</v>
      </c>
      <c r="G140" s="245"/>
    </row>
    <row r="141" spans="1:7" ht="19" customHeight="1" x14ac:dyDescent="0.15">
      <c r="A141" s="245"/>
      <c r="B141" s="249"/>
      <c r="C141" s="85" t="s">
        <v>5</v>
      </c>
      <c r="D141" s="250">
        <v>6017124.7999999998</v>
      </c>
      <c r="E141" s="250">
        <v>713567.23999999987</v>
      </c>
      <c r="F141" s="235">
        <v>-88.141059663578858</v>
      </c>
      <c r="G141" s="245"/>
    </row>
    <row r="142" spans="1:7" ht="19" customHeight="1" x14ac:dyDescent="0.15">
      <c r="A142" s="245"/>
      <c r="B142" s="249"/>
      <c r="C142" s="85" t="s">
        <v>6</v>
      </c>
      <c r="D142" s="250">
        <v>3474730.2699999991</v>
      </c>
      <c r="E142" s="250">
        <v>613968.96</v>
      </c>
      <c r="F142" s="235">
        <v>-82.330456976736784</v>
      </c>
      <c r="G142" s="245"/>
    </row>
    <row r="143" spans="1:7" ht="19" customHeight="1" x14ac:dyDescent="0.15">
      <c r="A143" s="245"/>
      <c r="B143" s="249"/>
      <c r="C143" s="85" t="s">
        <v>370</v>
      </c>
      <c r="D143" s="250">
        <v>16001290.289999997</v>
      </c>
      <c r="E143" s="250">
        <v>3652318.63</v>
      </c>
      <c r="F143" s="235">
        <v>-77.174849253984746</v>
      </c>
      <c r="G143" s="245"/>
    </row>
    <row r="144" spans="1:7" ht="19" customHeight="1" x14ac:dyDescent="0.15">
      <c r="A144" s="245"/>
      <c r="B144" s="249"/>
      <c r="C144" s="85" t="s">
        <v>7</v>
      </c>
      <c r="D144" s="250">
        <v>4733474.1099999994</v>
      </c>
      <c r="E144" s="250">
        <v>1063723.49</v>
      </c>
      <c r="F144" s="235">
        <v>-77.527636884022158</v>
      </c>
      <c r="G144" s="245"/>
    </row>
    <row r="145" spans="1:7" ht="19" customHeight="1" x14ac:dyDescent="0.15">
      <c r="A145" s="245"/>
      <c r="B145" s="249"/>
      <c r="C145" s="85" t="s">
        <v>8</v>
      </c>
      <c r="D145" s="250">
        <v>556199.44999999995</v>
      </c>
      <c r="E145" s="250">
        <v>147589.29999999999</v>
      </c>
      <c r="F145" s="235">
        <v>-73.464680700421397</v>
      </c>
      <c r="G145" s="245"/>
    </row>
    <row r="146" spans="1:7" ht="19" customHeight="1" x14ac:dyDescent="0.15">
      <c r="A146" s="245"/>
      <c r="B146" s="249"/>
      <c r="C146" s="85" t="s">
        <v>9</v>
      </c>
      <c r="D146" s="250">
        <v>2488444.7399999998</v>
      </c>
      <c r="E146" s="250">
        <v>88760</v>
      </c>
      <c r="F146" s="235">
        <v>-96.433113479546265</v>
      </c>
      <c r="G146" s="245"/>
    </row>
    <row r="147" spans="1:7" ht="19" customHeight="1" x14ac:dyDescent="0.15">
      <c r="A147" s="245"/>
      <c r="B147" s="251" t="s">
        <v>279</v>
      </c>
      <c r="C147" s="251"/>
      <c r="D147" s="252">
        <v>53465645.75</v>
      </c>
      <c r="E147" s="252">
        <v>11998551.999999998</v>
      </c>
      <c r="F147" s="320">
        <v>-77.558389444870784</v>
      </c>
      <c r="G147" s="253"/>
    </row>
    <row r="148" spans="1:7" ht="19" customHeight="1" x14ac:dyDescent="0.15">
      <c r="A148" s="245"/>
      <c r="B148" s="249" t="s">
        <v>81</v>
      </c>
      <c r="C148" s="85" t="s">
        <v>3</v>
      </c>
      <c r="D148" s="250">
        <v>3612702.7600000007</v>
      </c>
      <c r="E148" s="250">
        <v>1336041.74</v>
      </c>
      <c r="F148" s="235">
        <v>-63.018221294242316</v>
      </c>
      <c r="G148" s="245"/>
    </row>
    <row r="149" spans="1:7" ht="19" customHeight="1" x14ac:dyDescent="0.15">
      <c r="A149" s="245"/>
      <c r="B149" s="249"/>
      <c r="C149" s="85" t="s">
        <v>4</v>
      </c>
      <c r="D149" s="250">
        <v>463052.37</v>
      </c>
      <c r="E149" s="250">
        <v>73481.8</v>
      </c>
      <c r="F149" s="235">
        <v>-84.130995809394093</v>
      </c>
      <c r="G149" s="245"/>
    </row>
    <row r="150" spans="1:7" ht="19" customHeight="1" x14ac:dyDescent="0.15">
      <c r="A150" s="245"/>
      <c r="B150" s="249"/>
      <c r="C150" s="85" t="s">
        <v>5</v>
      </c>
      <c r="D150" s="250">
        <v>1900755.36</v>
      </c>
      <c r="E150" s="250">
        <v>90252.7</v>
      </c>
      <c r="F150" s="235">
        <v>-95.251745600759492</v>
      </c>
      <c r="G150" s="245"/>
    </row>
    <row r="151" spans="1:7" ht="19" customHeight="1" x14ac:dyDescent="0.15">
      <c r="A151" s="245"/>
      <c r="B151" s="249"/>
      <c r="C151" s="85" t="s">
        <v>6</v>
      </c>
      <c r="D151" s="250">
        <v>1310673.1299999999</v>
      </c>
      <c r="E151" s="250">
        <v>736855.07</v>
      </c>
      <c r="F151" s="235">
        <v>-43.78040923140005</v>
      </c>
      <c r="G151" s="245"/>
    </row>
    <row r="152" spans="1:7" ht="19" customHeight="1" x14ac:dyDescent="0.15">
      <c r="A152" s="245"/>
      <c r="B152" s="249"/>
      <c r="C152" s="85" t="s">
        <v>370</v>
      </c>
      <c r="D152" s="250">
        <v>16731854.449999994</v>
      </c>
      <c r="E152" s="250">
        <v>1984735.8099999998</v>
      </c>
      <c r="F152" s="235">
        <v>-88.137980664779207</v>
      </c>
      <c r="G152" s="245"/>
    </row>
    <row r="153" spans="1:7" ht="19" customHeight="1" x14ac:dyDescent="0.15">
      <c r="A153" s="245"/>
      <c r="B153" s="249"/>
      <c r="C153" s="85" t="s">
        <v>7</v>
      </c>
      <c r="D153" s="250">
        <v>918135.92999999993</v>
      </c>
      <c r="E153" s="250">
        <v>806766.87</v>
      </c>
      <c r="F153" s="235">
        <v>-12.129909783619942</v>
      </c>
      <c r="G153" s="245"/>
    </row>
    <row r="154" spans="1:7" ht="19" customHeight="1" x14ac:dyDescent="0.15">
      <c r="A154" s="245"/>
      <c r="B154" s="249"/>
      <c r="C154" s="85" t="s">
        <v>8</v>
      </c>
      <c r="D154" s="250">
        <v>1630107.73</v>
      </c>
      <c r="E154" s="250">
        <v>190522</v>
      </c>
      <c r="F154" s="235">
        <v>-88.312306205676364</v>
      </c>
      <c r="G154" s="245"/>
    </row>
    <row r="155" spans="1:7" ht="19" customHeight="1" x14ac:dyDescent="0.15">
      <c r="A155" s="245"/>
      <c r="B155" s="249"/>
      <c r="C155" s="85" t="s">
        <v>9</v>
      </c>
      <c r="D155" s="250">
        <v>199778.75</v>
      </c>
      <c r="E155" s="250">
        <v>7124.48</v>
      </c>
      <c r="F155" s="235">
        <v>-96.433814907741692</v>
      </c>
      <c r="G155" s="245"/>
    </row>
    <row r="156" spans="1:7" ht="19" customHeight="1" x14ac:dyDescent="0.15">
      <c r="A156" s="245"/>
      <c r="B156" s="251" t="s">
        <v>221</v>
      </c>
      <c r="C156" s="251"/>
      <c r="D156" s="252">
        <v>26767060.479999993</v>
      </c>
      <c r="E156" s="252">
        <v>5225780.4700000007</v>
      </c>
      <c r="F156" s="320">
        <v>-80.476823467766891</v>
      </c>
      <c r="G156" s="253"/>
    </row>
    <row r="157" spans="1:7" ht="19" customHeight="1" x14ac:dyDescent="0.15">
      <c r="A157" s="245"/>
      <c r="B157" s="249" t="s">
        <v>82</v>
      </c>
      <c r="C157" s="85" t="s">
        <v>3</v>
      </c>
      <c r="D157" s="250">
        <v>9344923.8200000003</v>
      </c>
      <c r="E157" s="250">
        <v>3113472.0399999996</v>
      </c>
      <c r="F157" s="235">
        <v>-66.682745627775503</v>
      </c>
      <c r="G157" s="245"/>
    </row>
    <row r="158" spans="1:7" ht="19" customHeight="1" x14ac:dyDescent="0.15">
      <c r="A158" s="245"/>
      <c r="B158" s="249"/>
      <c r="C158" s="85" t="s">
        <v>4</v>
      </c>
      <c r="D158" s="250">
        <v>3481054.16</v>
      </c>
      <c r="E158" s="250">
        <v>738373.18999999983</v>
      </c>
      <c r="F158" s="235">
        <v>-78.788804883173668</v>
      </c>
      <c r="G158" s="245"/>
    </row>
    <row r="159" spans="1:7" ht="19" customHeight="1" x14ac:dyDescent="0.15">
      <c r="A159" s="245"/>
      <c r="B159" s="249"/>
      <c r="C159" s="85" t="s">
        <v>5</v>
      </c>
      <c r="D159" s="250">
        <v>5603544.1600000001</v>
      </c>
      <c r="E159" s="250">
        <v>476144.66</v>
      </c>
      <c r="F159" s="235">
        <v>-91.502794545657679</v>
      </c>
      <c r="G159" s="245"/>
    </row>
    <row r="160" spans="1:7" ht="19" customHeight="1" x14ac:dyDescent="0.15">
      <c r="A160" s="245"/>
      <c r="B160" s="249"/>
      <c r="C160" s="85" t="s">
        <v>6</v>
      </c>
      <c r="D160" s="250">
        <v>13198069.810000002</v>
      </c>
      <c r="E160" s="250">
        <v>4091067.97</v>
      </c>
      <c r="F160" s="235">
        <v>-69.002528181050735</v>
      </c>
      <c r="G160" s="245"/>
    </row>
    <row r="161" spans="1:7" ht="19" customHeight="1" x14ac:dyDescent="0.15">
      <c r="A161" s="245"/>
      <c r="B161" s="249"/>
      <c r="C161" s="85" t="s">
        <v>370</v>
      </c>
      <c r="D161" s="250">
        <v>7071807.8199999984</v>
      </c>
      <c r="E161" s="250">
        <v>2311126.1500000004</v>
      </c>
      <c r="F161" s="235">
        <v>-67.319160689522235</v>
      </c>
      <c r="G161" s="245"/>
    </row>
    <row r="162" spans="1:7" ht="19" customHeight="1" x14ac:dyDescent="0.15">
      <c r="A162" s="245"/>
      <c r="B162" s="249"/>
      <c r="C162" s="85" t="s">
        <v>7</v>
      </c>
      <c r="D162" s="250">
        <v>2677876.59</v>
      </c>
      <c r="E162" s="250">
        <v>924171.67</v>
      </c>
      <c r="F162" s="235">
        <v>-65.488638518625692</v>
      </c>
      <c r="G162" s="245"/>
    </row>
    <row r="163" spans="1:7" ht="19" customHeight="1" x14ac:dyDescent="0.15">
      <c r="A163" s="245"/>
      <c r="B163" s="249"/>
      <c r="C163" s="85" t="s">
        <v>8</v>
      </c>
      <c r="D163" s="250">
        <v>867189.82</v>
      </c>
      <c r="E163" s="250">
        <v>76654</v>
      </c>
      <c r="F163" s="235">
        <v>-91.160643467885734</v>
      </c>
      <c r="G163" s="245"/>
    </row>
    <row r="164" spans="1:7" ht="19" customHeight="1" x14ac:dyDescent="0.15">
      <c r="A164" s="245"/>
      <c r="B164" s="249"/>
      <c r="C164" s="85" t="s">
        <v>9</v>
      </c>
      <c r="D164" s="250">
        <v>1304</v>
      </c>
      <c r="E164" s="250">
        <v>0</v>
      </c>
      <c r="F164" s="235">
        <v>-100</v>
      </c>
      <c r="G164" s="245"/>
    </row>
    <row r="165" spans="1:7" ht="19" customHeight="1" x14ac:dyDescent="0.15">
      <c r="A165" s="245"/>
      <c r="B165" s="251" t="s">
        <v>222</v>
      </c>
      <c r="C165" s="251"/>
      <c r="D165" s="252">
        <v>42245770.18</v>
      </c>
      <c r="E165" s="252">
        <v>11731009.68</v>
      </c>
      <c r="F165" s="320">
        <v>-72.231516599137066</v>
      </c>
      <c r="G165" s="253"/>
    </row>
    <row r="166" spans="1:7" ht="19" customHeight="1" x14ac:dyDescent="0.15">
      <c r="A166" s="245"/>
      <c r="B166" s="249" t="s">
        <v>83</v>
      </c>
      <c r="C166" s="85" t="s">
        <v>3</v>
      </c>
      <c r="D166" s="250">
        <v>54356928.370000027</v>
      </c>
      <c r="E166" s="250">
        <v>12878986.880000005</v>
      </c>
      <c r="F166" s="235">
        <v>-76.306632353589706</v>
      </c>
      <c r="G166" s="245"/>
    </row>
    <row r="167" spans="1:7" ht="19" customHeight="1" x14ac:dyDescent="0.15">
      <c r="A167" s="245"/>
      <c r="B167" s="249"/>
      <c r="C167" s="85" t="s">
        <v>4</v>
      </c>
      <c r="D167" s="250">
        <v>30536259.120000001</v>
      </c>
      <c r="E167" s="250">
        <v>11387814.74</v>
      </c>
      <c r="F167" s="235">
        <v>-62.707237008800973</v>
      </c>
      <c r="G167" s="245"/>
    </row>
    <row r="168" spans="1:7" ht="19" customHeight="1" x14ac:dyDescent="0.15">
      <c r="A168" s="245"/>
      <c r="B168" s="249"/>
      <c r="C168" s="85" t="s">
        <v>5</v>
      </c>
      <c r="D168" s="250">
        <v>16905296.460000001</v>
      </c>
      <c r="E168" s="250">
        <v>2809992.8200000003</v>
      </c>
      <c r="F168" s="235">
        <v>-83.378032874792893</v>
      </c>
      <c r="G168" s="245"/>
    </row>
    <row r="169" spans="1:7" ht="19" customHeight="1" x14ac:dyDescent="0.15">
      <c r="A169" s="245"/>
      <c r="B169" s="249"/>
      <c r="C169" s="85" t="s">
        <v>6</v>
      </c>
      <c r="D169" s="250">
        <v>32081335.999999996</v>
      </c>
      <c r="E169" s="250">
        <v>14233539.110000001</v>
      </c>
      <c r="F169" s="235">
        <v>-55.63296020464982</v>
      </c>
      <c r="G169" s="245"/>
    </row>
    <row r="170" spans="1:7" ht="19" customHeight="1" x14ac:dyDescent="0.15">
      <c r="A170" s="245"/>
      <c r="B170" s="249"/>
      <c r="C170" s="85" t="s">
        <v>370</v>
      </c>
      <c r="D170" s="250">
        <v>65383718.290000029</v>
      </c>
      <c r="E170" s="250">
        <v>12464440.509999994</v>
      </c>
      <c r="F170" s="235">
        <v>-80.936476486828454</v>
      </c>
      <c r="G170" s="245"/>
    </row>
    <row r="171" spans="1:7" ht="19" customHeight="1" x14ac:dyDescent="0.15">
      <c r="A171" s="245"/>
      <c r="B171" s="249"/>
      <c r="C171" s="85" t="s">
        <v>7</v>
      </c>
      <c r="D171" s="250">
        <v>8991099.3599999994</v>
      </c>
      <c r="E171" s="250">
        <v>5079281.57</v>
      </c>
      <c r="F171" s="235">
        <v>-43.507669455896206</v>
      </c>
      <c r="G171" s="245"/>
    </row>
    <row r="172" spans="1:7" ht="19" customHeight="1" x14ac:dyDescent="0.15">
      <c r="A172" s="245"/>
      <c r="B172" s="249"/>
      <c r="C172" s="85" t="s">
        <v>8</v>
      </c>
      <c r="D172" s="250">
        <v>7586550.4800000004</v>
      </c>
      <c r="E172" s="250">
        <v>1931319.5299999998</v>
      </c>
      <c r="F172" s="235">
        <v>-74.542850072751392</v>
      </c>
      <c r="G172" s="245"/>
    </row>
    <row r="173" spans="1:7" ht="19" customHeight="1" x14ac:dyDescent="0.15">
      <c r="A173" s="245"/>
      <c r="B173" s="249"/>
      <c r="C173" s="85" t="s">
        <v>9</v>
      </c>
      <c r="D173" s="250">
        <v>1372741.95</v>
      </c>
      <c r="E173" s="250">
        <v>10351.51</v>
      </c>
      <c r="F173" s="235">
        <v>-99.245924552680847</v>
      </c>
      <c r="G173" s="245"/>
    </row>
    <row r="174" spans="1:7" ht="19" customHeight="1" x14ac:dyDescent="0.15">
      <c r="A174" s="245"/>
      <c r="B174" s="251" t="s">
        <v>223</v>
      </c>
      <c r="C174" s="251"/>
      <c r="D174" s="252">
        <v>217213930.03</v>
      </c>
      <c r="E174" s="252">
        <v>60795726.670000002</v>
      </c>
      <c r="F174" s="320">
        <v>-72.01112900005846</v>
      </c>
      <c r="G174" s="253"/>
    </row>
    <row r="175" spans="1:7" ht="19" customHeight="1" x14ac:dyDescent="0.15">
      <c r="A175" s="245"/>
      <c r="B175" s="249" t="s">
        <v>84</v>
      </c>
      <c r="C175" s="85" t="s">
        <v>3</v>
      </c>
      <c r="D175" s="250">
        <v>1347712.2999999998</v>
      </c>
      <c r="E175" s="250">
        <v>460552.7</v>
      </c>
      <c r="F175" s="235">
        <v>-65.827076001309763</v>
      </c>
      <c r="G175" s="245"/>
    </row>
    <row r="176" spans="1:7" ht="19" customHeight="1" x14ac:dyDescent="0.15">
      <c r="A176" s="245"/>
      <c r="B176" s="249"/>
      <c r="C176" s="85" t="s">
        <v>4</v>
      </c>
      <c r="D176" s="250">
        <v>423636.39999999997</v>
      </c>
      <c r="E176" s="250">
        <v>106125.08</v>
      </c>
      <c r="F176" s="235">
        <v>-74.949017600942696</v>
      </c>
      <c r="G176" s="245"/>
    </row>
    <row r="177" spans="1:7" ht="19" customHeight="1" x14ac:dyDescent="0.15">
      <c r="A177" s="245"/>
      <c r="B177" s="249"/>
      <c r="C177" s="85" t="s">
        <v>5</v>
      </c>
      <c r="D177" s="250">
        <v>198911.24999999997</v>
      </c>
      <c r="E177" s="250">
        <v>34607</v>
      </c>
      <c r="F177" s="235">
        <v>-82.601788486071044</v>
      </c>
      <c r="G177" s="245"/>
    </row>
    <row r="178" spans="1:7" ht="19" customHeight="1" x14ac:dyDescent="0.15">
      <c r="A178" s="245"/>
      <c r="B178" s="249"/>
      <c r="C178" s="85" t="s">
        <v>6</v>
      </c>
      <c r="D178" s="250">
        <v>226951.54</v>
      </c>
      <c r="E178" s="250">
        <v>159789.78999999998</v>
      </c>
      <c r="F178" s="235">
        <v>-29.592991525856149</v>
      </c>
      <c r="G178" s="245"/>
    </row>
    <row r="179" spans="1:7" ht="19" customHeight="1" x14ac:dyDescent="0.15">
      <c r="A179" s="245"/>
      <c r="B179" s="249"/>
      <c r="C179" s="85" t="s">
        <v>370</v>
      </c>
      <c r="D179" s="250">
        <v>1767227.5200000005</v>
      </c>
      <c r="E179" s="250">
        <v>274190.48</v>
      </c>
      <c r="F179" s="235">
        <v>-84.484709699405329</v>
      </c>
      <c r="G179" s="245"/>
    </row>
    <row r="180" spans="1:7" ht="19" customHeight="1" x14ac:dyDescent="0.15">
      <c r="A180" s="245"/>
      <c r="B180" s="249"/>
      <c r="C180" s="85" t="s">
        <v>7</v>
      </c>
      <c r="D180" s="250">
        <v>16077</v>
      </c>
      <c r="E180" s="250">
        <v>2694.5</v>
      </c>
      <c r="F180" s="235">
        <v>-83.24003234434285</v>
      </c>
      <c r="G180" s="245"/>
    </row>
    <row r="181" spans="1:7" ht="19" customHeight="1" x14ac:dyDescent="0.15">
      <c r="A181" s="245"/>
      <c r="B181" s="249"/>
      <c r="C181" s="85" t="s">
        <v>8</v>
      </c>
      <c r="D181" s="250">
        <v>110433.79999999999</v>
      </c>
      <c r="E181" s="250">
        <v>0</v>
      </c>
      <c r="F181" s="235">
        <v>-100</v>
      </c>
      <c r="G181" s="245"/>
    </row>
    <row r="182" spans="1:7" ht="19" customHeight="1" x14ac:dyDescent="0.15">
      <c r="A182" s="245"/>
      <c r="B182" s="249"/>
      <c r="C182" s="85" t="s">
        <v>9</v>
      </c>
      <c r="D182" s="250">
        <v>69673.36</v>
      </c>
      <c r="E182" s="250">
        <v>1700</v>
      </c>
      <c r="F182" s="235">
        <v>-97.560043035099781</v>
      </c>
      <c r="G182" s="245"/>
    </row>
    <row r="183" spans="1:7" ht="19" customHeight="1" x14ac:dyDescent="0.15">
      <c r="A183" s="245"/>
      <c r="B183" s="251" t="s">
        <v>224</v>
      </c>
      <c r="C183" s="251"/>
      <c r="D183" s="252">
        <v>4160623.17</v>
      </c>
      <c r="E183" s="252">
        <v>1039659.55</v>
      </c>
      <c r="F183" s="320">
        <v>-75.011927119561761</v>
      </c>
      <c r="G183" s="253"/>
    </row>
    <row r="184" spans="1:7" ht="19" customHeight="1" x14ac:dyDescent="0.15">
      <c r="A184" s="245"/>
      <c r="B184" s="249" t="s">
        <v>85</v>
      </c>
      <c r="C184" s="85" t="s">
        <v>3</v>
      </c>
      <c r="D184" s="250">
        <v>35713949.469999991</v>
      </c>
      <c r="E184" s="250">
        <v>12942612.019999998</v>
      </c>
      <c r="F184" s="235">
        <v>-63.760345153447972</v>
      </c>
      <c r="G184" s="245"/>
    </row>
    <row r="185" spans="1:7" ht="19" customHeight="1" x14ac:dyDescent="0.15">
      <c r="A185" s="245"/>
      <c r="B185" s="249"/>
      <c r="C185" s="85" t="s">
        <v>4</v>
      </c>
      <c r="D185" s="250">
        <v>14616702.590000002</v>
      </c>
      <c r="E185" s="250">
        <v>4100959.5400000005</v>
      </c>
      <c r="F185" s="235">
        <v>-71.943333219315363</v>
      </c>
      <c r="G185" s="245"/>
    </row>
    <row r="186" spans="1:7" ht="19" customHeight="1" x14ac:dyDescent="0.15">
      <c r="A186" s="245"/>
      <c r="B186" s="249"/>
      <c r="C186" s="85" t="s">
        <v>5</v>
      </c>
      <c r="D186" s="250">
        <v>17728755.689999998</v>
      </c>
      <c r="E186" s="250">
        <v>3034164.43</v>
      </c>
      <c r="F186" s="235">
        <v>-82.885632341860088</v>
      </c>
      <c r="G186" s="245"/>
    </row>
    <row r="187" spans="1:7" ht="19" customHeight="1" x14ac:dyDescent="0.15">
      <c r="A187" s="245"/>
      <c r="B187" s="249"/>
      <c r="C187" s="85" t="s">
        <v>6</v>
      </c>
      <c r="D187" s="250">
        <v>16172048.760000002</v>
      </c>
      <c r="E187" s="250">
        <v>17404040.32</v>
      </c>
      <c r="F187" s="235">
        <v>7.6180302093029217</v>
      </c>
      <c r="G187" s="245"/>
    </row>
    <row r="188" spans="1:7" ht="19" customHeight="1" x14ac:dyDescent="0.15">
      <c r="A188" s="245"/>
      <c r="B188" s="249"/>
      <c r="C188" s="85" t="s">
        <v>370</v>
      </c>
      <c r="D188" s="250">
        <v>77106986.74999997</v>
      </c>
      <c r="E188" s="250">
        <v>20769190.819999993</v>
      </c>
      <c r="F188" s="235">
        <v>-73.06445019393783</v>
      </c>
      <c r="G188" s="245"/>
    </row>
    <row r="189" spans="1:7" ht="19" customHeight="1" x14ac:dyDescent="0.15">
      <c r="A189" s="245"/>
      <c r="B189" s="249"/>
      <c r="C189" s="85" t="s">
        <v>7</v>
      </c>
      <c r="D189" s="250">
        <v>6718566.2199999997</v>
      </c>
      <c r="E189" s="250">
        <v>2223884.88</v>
      </c>
      <c r="F189" s="235">
        <v>-66.899412654743472</v>
      </c>
      <c r="G189" s="245"/>
    </row>
    <row r="190" spans="1:7" ht="19" customHeight="1" x14ac:dyDescent="0.15">
      <c r="A190" s="245"/>
      <c r="B190" s="249"/>
      <c r="C190" s="85" t="s">
        <v>8</v>
      </c>
      <c r="D190" s="250">
        <v>2179748.21</v>
      </c>
      <c r="E190" s="250">
        <v>304998.56999999995</v>
      </c>
      <c r="F190" s="235">
        <v>-86.007623788804494</v>
      </c>
      <c r="G190" s="245"/>
    </row>
    <row r="191" spans="1:7" ht="19" customHeight="1" x14ac:dyDescent="0.15">
      <c r="A191" s="245"/>
      <c r="B191" s="249"/>
      <c r="C191" s="85" t="s">
        <v>9</v>
      </c>
      <c r="D191" s="250">
        <v>2020487.4000000004</v>
      </c>
      <c r="E191" s="250">
        <v>527094</v>
      </c>
      <c r="F191" s="235">
        <v>-73.91253219396468</v>
      </c>
      <c r="G191" s="245"/>
    </row>
    <row r="192" spans="1:7" ht="19" customHeight="1" x14ac:dyDescent="0.15">
      <c r="A192" s="245"/>
      <c r="B192" s="251" t="s">
        <v>225</v>
      </c>
      <c r="C192" s="251"/>
      <c r="D192" s="252">
        <v>172257245.09</v>
      </c>
      <c r="E192" s="252">
        <v>61306944.579999998</v>
      </c>
      <c r="F192" s="320">
        <v>-64.409656878020598</v>
      </c>
      <c r="G192" s="253"/>
    </row>
    <row r="193" spans="1:7" ht="19" customHeight="1" x14ac:dyDescent="0.15">
      <c r="A193" s="253"/>
      <c r="B193" s="254" t="s">
        <v>51</v>
      </c>
      <c r="C193" s="254"/>
      <c r="D193" s="255">
        <v>516110274.70000005</v>
      </c>
      <c r="E193" s="255">
        <v>152097672.94999999</v>
      </c>
      <c r="F193" s="321">
        <v>-70.530004844718505</v>
      </c>
      <c r="G193" s="245"/>
    </row>
    <row r="194" spans="1:7" ht="10" customHeight="1" x14ac:dyDescent="0.15">
      <c r="A194" s="245"/>
      <c r="B194" s="245"/>
      <c r="C194" s="245"/>
      <c r="D194" s="245"/>
      <c r="E194" s="245"/>
      <c r="F194" s="256"/>
      <c r="G194" s="245"/>
    </row>
    <row r="195" spans="1:7" ht="17.25" customHeight="1" x14ac:dyDescent="0.15">
      <c r="A195" s="93"/>
      <c r="B195" s="93"/>
      <c r="C195" s="93"/>
      <c r="D195" s="93"/>
      <c r="E195" s="93"/>
      <c r="F195" s="93"/>
      <c r="G195" s="93"/>
    </row>
    <row r="196" spans="1:7" ht="17.25" customHeight="1" x14ac:dyDescent="0.15">
      <c r="A196" s="93"/>
      <c r="B196" s="93"/>
      <c r="C196" s="93"/>
      <c r="D196" s="93"/>
      <c r="E196" s="93"/>
      <c r="F196" s="93"/>
      <c r="G196" s="93"/>
    </row>
    <row r="197" spans="1:7" ht="18" customHeight="1" x14ac:dyDescent="0.25">
      <c r="A197" s="239"/>
      <c r="B197" s="240" t="s">
        <v>273</v>
      </c>
      <c r="C197" s="239" t="s" vm="1">
        <v>274</v>
      </c>
      <c r="D197" s="239"/>
      <c r="E197" s="239"/>
      <c r="F197" s="251" t="s">
        <v>454</v>
      </c>
      <c r="G197" s="239"/>
    </row>
    <row r="198" spans="1:7" ht="10" customHeight="1" x14ac:dyDescent="0.15">
      <c r="A198" s="241"/>
      <c r="B198" s="242"/>
      <c r="C198" s="242"/>
      <c r="D198" s="243"/>
      <c r="E198" s="243"/>
      <c r="F198" s="244"/>
      <c r="G198" s="245"/>
    </row>
    <row r="199" spans="1:7" ht="52" customHeight="1" x14ac:dyDescent="0.15">
      <c r="A199" s="241"/>
      <c r="B199" s="241"/>
      <c r="C199" s="241"/>
      <c r="D199" s="246"/>
      <c r="E199" s="246"/>
      <c r="F199" s="247"/>
      <c r="G199" s="248"/>
    </row>
    <row r="200" spans="1:7" ht="29.5" customHeight="1" x14ac:dyDescent="0.15">
      <c r="A200" s="245"/>
      <c r="B200" s="206" t="s">
        <v>64</v>
      </c>
      <c r="C200" s="206" t="s">
        <v>201</v>
      </c>
      <c r="D200" s="207">
        <v>2019</v>
      </c>
      <c r="E200" s="207">
        <v>2020</v>
      </c>
      <c r="F200" s="209" t="s">
        <v>382</v>
      </c>
      <c r="G200" s="245"/>
    </row>
    <row r="201" spans="1:7" ht="19" customHeight="1" x14ac:dyDescent="0.15">
      <c r="A201" s="245"/>
      <c r="B201" s="249" t="s">
        <v>87</v>
      </c>
      <c r="C201" s="85" t="s">
        <v>3</v>
      </c>
      <c r="D201" s="250">
        <v>14444440.960000005</v>
      </c>
      <c r="E201" s="250">
        <v>4154445.5200000009</v>
      </c>
      <c r="F201" s="81">
        <v>-71.238447154136182</v>
      </c>
      <c r="G201" s="245"/>
    </row>
    <row r="202" spans="1:7" ht="19" customHeight="1" x14ac:dyDescent="0.15">
      <c r="A202" s="245"/>
      <c r="B202" s="249"/>
      <c r="C202" s="85" t="s">
        <v>4</v>
      </c>
      <c r="D202" s="250">
        <v>6771845.4500000011</v>
      </c>
      <c r="E202" s="250">
        <v>2385395.8199999998</v>
      </c>
      <c r="F202" s="81">
        <v>-64.774804185762974</v>
      </c>
      <c r="G202" s="245"/>
    </row>
    <row r="203" spans="1:7" ht="19" customHeight="1" x14ac:dyDescent="0.15">
      <c r="A203" s="245"/>
      <c r="B203" s="249"/>
      <c r="C203" s="85" t="s">
        <v>5</v>
      </c>
      <c r="D203" s="250">
        <v>8548223.8099999987</v>
      </c>
      <c r="E203" s="250">
        <v>524857.52</v>
      </c>
      <c r="F203" s="81">
        <v>-93.860040030935977</v>
      </c>
      <c r="G203" s="245"/>
    </row>
    <row r="204" spans="1:7" ht="19" customHeight="1" x14ac:dyDescent="0.15">
      <c r="A204" s="245"/>
      <c r="B204" s="249"/>
      <c r="C204" s="85" t="s">
        <v>6</v>
      </c>
      <c r="D204" s="250">
        <v>15689949.510000002</v>
      </c>
      <c r="E204" s="250">
        <v>1467917.31</v>
      </c>
      <c r="F204" s="81">
        <v>-90.644219032926628</v>
      </c>
      <c r="G204" s="245"/>
    </row>
    <row r="205" spans="1:7" ht="19" customHeight="1" x14ac:dyDescent="0.15">
      <c r="A205" s="245"/>
      <c r="B205" s="249"/>
      <c r="C205" s="85" t="s">
        <v>370</v>
      </c>
      <c r="D205" s="250">
        <v>37030126.600000016</v>
      </c>
      <c r="E205" s="250">
        <v>16260276.009999998</v>
      </c>
      <c r="F205" s="81">
        <v>-56.089061791109316</v>
      </c>
      <c r="G205" s="245"/>
    </row>
    <row r="206" spans="1:7" ht="19" customHeight="1" x14ac:dyDescent="0.15">
      <c r="A206" s="245"/>
      <c r="B206" s="249"/>
      <c r="C206" s="85" t="s">
        <v>7</v>
      </c>
      <c r="D206" s="250">
        <v>3709014.68</v>
      </c>
      <c r="E206" s="250">
        <v>2296011.08</v>
      </c>
      <c r="F206" s="81">
        <v>-38.096468251239166</v>
      </c>
      <c r="G206" s="245"/>
    </row>
    <row r="207" spans="1:7" ht="19" customHeight="1" x14ac:dyDescent="0.15">
      <c r="A207" s="245"/>
      <c r="B207" s="249"/>
      <c r="C207" s="85" t="s">
        <v>8</v>
      </c>
      <c r="D207" s="250">
        <v>854322.46</v>
      </c>
      <c r="E207" s="250">
        <v>46779.570000000007</v>
      </c>
      <c r="F207" s="81">
        <v>-94.524366127515819</v>
      </c>
      <c r="G207" s="245"/>
    </row>
    <row r="208" spans="1:7" ht="19" customHeight="1" x14ac:dyDescent="0.15">
      <c r="A208" s="245"/>
      <c r="B208" s="249"/>
      <c r="C208" s="85" t="s">
        <v>9</v>
      </c>
      <c r="D208" s="250">
        <v>245754</v>
      </c>
      <c r="E208" s="250">
        <v>190076.06</v>
      </c>
      <c r="F208" s="81">
        <v>-22.655964907997429</v>
      </c>
      <c r="G208" s="245"/>
    </row>
    <row r="209" spans="1:7" ht="19" customHeight="1" x14ac:dyDescent="0.15">
      <c r="A209" s="245"/>
      <c r="B209" s="251" t="s">
        <v>226</v>
      </c>
      <c r="C209" s="251"/>
      <c r="D209" s="252">
        <v>87293677.470000029</v>
      </c>
      <c r="E209" s="252">
        <v>27325758.890000004</v>
      </c>
      <c r="F209" s="97">
        <v>-68.696749086563614</v>
      </c>
      <c r="G209" s="253"/>
    </row>
    <row r="210" spans="1:7" ht="19" customHeight="1" x14ac:dyDescent="0.15">
      <c r="A210" s="253"/>
      <c r="B210" s="249" t="s">
        <v>88</v>
      </c>
      <c r="C210" s="85" t="s">
        <v>3</v>
      </c>
      <c r="D210" s="250">
        <v>43069694.969999991</v>
      </c>
      <c r="E210" s="250">
        <v>11634991.380000001</v>
      </c>
      <c r="F210" s="81">
        <v>-72.985665702753863</v>
      </c>
      <c r="G210" s="245"/>
    </row>
    <row r="211" spans="1:7" ht="19" customHeight="1" x14ac:dyDescent="0.15">
      <c r="A211" s="245"/>
      <c r="B211" s="249"/>
      <c r="C211" s="85" t="s">
        <v>4</v>
      </c>
      <c r="D211" s="250">
        <v>25539453.140000004</v>
      </c>
      <c r="E211" s="250">
        <v>5800173.4900000002</v>
      </c>
      <c r="F211" s="81">
        <v>-77.289359101758762</v>
      </c>
      <c r="G211" s="245"/>
    </row>
    <row r="212" spans="1:7" ht="19" customHeight="1" x14ac:dyDescent="0.15">
      <c r="A212" s="245"/>
      <c r="B212" s="249"/>
      <c r="C212" s="85" t="s">
        <v>5</v>
      </c>
      <c r="D212" s="250">
        <v>20932209.310000006</v>
      </c>
      <c r="E212" s="250">
        <v>2308486.11</v>
      </c>
      <c r="F212" s="81">
        <v>-88.971607937738511</v>
      </c>
      <c r="G212" s="245"/>
    </row>
    <row r="213" spans="1:7" ht="19" customHeight="1" x14ac:dyDescent="0.15">
      <c r="A213" s="245"/>
      <c r="B213" s="249"/>
      <c r="C213" s="85" t="s">
        <v>6</v>
      </c>
      <c r="D213" s="250">
        <v>17742649.440000001</v>
      </c>
      <c r="E213" s="250">
        <v>3958440.8400000008</v>
      </c>
      <c r="F213" s="81">
        <v>-77.689685785732351</v>
      </c>
      <c r="G213" s="245"/>
    </row>
    <row r="214" spans="1:7" ht="19" customHeight="1" x14ac:dyDescent="0.15">
      <c r="A214" s="245"/>
      <c r="B214" s="249"/>
      <c r="C214" s="85" t="s">
        <v>370</v>
      </c>
      <c r="D214" s="250">
        <v>67947887.150000006</v>
      </c>
      <c r="E214" s="250">
        <v>24029006.490000006</v>
      </c>
      <c r="F214" s="81">
        <v>-64.636124097642366</v>
      </c>
      <c r="G214" s="245"/>
    </row>
    <row r="215" spans="1:7" ht="19" customHeight="1" x14ac:dyDescent="0.15">
      <c r="A215" s="245"/>
      <c r="B215" s="249"/>
      <c r="C215" s="85" t="s">
        <v>7</v>
      </c>
      <c r="D215" s="250">
        <v>15509737.339999998</v>
      </c>
      <c r="E215" s="250">
        <v>1056698.7999999998</v>
      </c>
      <c r="F215" s="81">
        <v>-93.186868501797605</v>
      </c>
      <c r="G215" s="245"/>
    </row>
    <row r="216" spans="1:7" ht="19" customHeight="1" x14ac:dyDescent="0.15">
      <c r="A216" s="245"/>
      <c r="B216" s="249"/>
      <c r="C216" s="85" t="s">
        <v>8</v>
      </c>
      <c r="D216" s="250">
        <v>4466945.6999999993</v>
      </c>
      <c r="E216" s="250">
        <v>754748.07000000007</v>
      </c>
      <c r="F216" s="81">
        <v>-83.103710662970443</v>
      </c>
      <c r="G216" s="245"/>
    </row>
    <row r="217" spans="1:7" ht="19" customHeight="1" x14ac:dyDescent="0.15">
      <c r="A217" s="245"/>
      <c r="B217" s="249"/>
      <c r="C217" s="85" t="s">
        <v>9</v>
      </c>
      <c r="D217" s="250">
        <v>714347.31</v>
      </c>
      <c r="E217" s="250">
        <v>88344.639999999999</v>
      </c>
      <c r="F217" s="81">
        <v>-87.632816871669888</v>
      </c>
      <c r="G217" s="245"/>
    </row>
    <row r="218" spans="1:7" ht="19" customHeight="1" x14ac:dyDescent="0.15">
      <c r="A218" s="245"/>
      <c r="B218" s="251" t="s">
        <v>227</v>
      </c>
      <c r="C218" s="251"/>
      <c r="D218" s="252">
        <v>195922924.35999972</v>
      </c>
      <c r="E218" s="252">
        <v>49630889.819999985</v>
      </c>
      <c r="F218" s="97">
        <v>-74.668155866842085</v>
      </c>
      <c r="G218" s="253"/>
    </row>
    <row r="219" spans="1:7" ht="19" customHeight="1" x14ac:dyDescent="0.15">
      <c r="A219" s="253"/>
      <c r="B219" s="254" t="s">
        <v>51</v>
      </c>
      <c r="C219" s="254"/>
      <c r="D219" s="255">
        <v>283216601.82999974</v>
      </c>
      <c r="E219" s="255">
        <v>76956648.709999993</v>
      </c>
      <c r="F219" s="218">
        <v>-72.827635028191935</v>
      </c>
      <c r="G219" s="245"/>
    </row>
    <row r="220" spans="1:7" ht="10" customHeight="1" x14ac:dyDescent="0.15">
      <c r="A220" s="245"/>
      <c r="B220" s="245"/>
      <c r="C220" s="245"/>
      <c r="D220" s="245"/>
      <c r="E220" s="245"/>
      <c r="F220" s="256"/>
      <c r="G220" s="245"/>
    </row>
  </sheetData>
  <mergeCells count="1">
    <mergeCell ref="A1:B1"/>
  </mergeCells>
  <conditionalFormatting sqref="F7:F15 F43">
    <cfRule type="iconSet" priority="3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:F15"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:F23"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5:F32"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4:F41"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"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4"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33"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2"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51:F59"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0:F67"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9:F76"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8:F85"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68"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77"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5:F103"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04:F111"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3:F120"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2:F129"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12"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21"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9:F147"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48:F156"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57:F165"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66:F174"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75:F183"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84:F192"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3"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01:F209"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0:F217"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49"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93"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7"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99"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7"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86"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1"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130"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9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F218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28"/>
  <sheetViews>
    <sheetView showGridLines="0" topLeftCell="A16" zoomScaleNormal="100" workbookViewId="0"/>
  </sheetViews>
  <sheetFormatPr baseColWidth="10" defaultColWidth="7.1640625" defaultRowHeight="31.5" customHeight="1" x14ac:dyDescent="0.15"/>
  <cols>
    <col min="1" max="1" width="41.33203125" style="6" customWidth="1"/>
    <col min="2" max="2" width="33.33203125" style="6" customWidth="1"/>
    <col min="3" max="12" width="7.33203125" style="6" customWidth="1"/>
    <col min="13" max="21" width="10.5" style="6" customWidth="1"/>
    <col min="22" max="16384" width="7.1640625" style="1"/>
  </cols>
  <sheetData>
    <row r="1" spans="1:21" ht="50" customHeight="1" x14ac:dyDescent="0.15">
      <c r="A1" s="110" t="s">
        <v>448</v>
      </c>
      <c r="B1" s="34" t="s">
        <v>247</v>
      </c>
    </row>
    <row r="2" spans="1:21" ht="24.75" customHeight="1" x14ac:dyDescent="0.15">
      <c r="A2" s="47"/>
      <c r="B2" s="48"/>
      <c r="C2" s="28"/>
      <c r="D2" s="28"/>
      <c r="E2" s="28"/>
      <c r="F2" s="28"/>
    </row>
    <row r="3" spans="1:21" s="16" customFormat="1" ht="33" customHeight="1" x14ac:dyDescent="0.15">
      <c r="A3" s="322" t="s">
        <v>244</v>
      </c>
      <c r="B3" s="322" t="s">
        <v>52</v>
      </c>
      <c r="C3" s="323" t="s">
        <v>437</v>
      </c>
      <c r="D3" s="323" t="s">
        <v>368</v>
      </c>
      <c r="E3" s="323" t="s">
        <v>271</v>
      </c>
      <c r="F3" s="323" t="s">
        <v>272</v>
      </c>
      <c r="G3" s="323" t="s">
        <v>260</v>
      </c>
      <c r="H3" s="323" t="s">
        <v>261</v>
      </c>
      <c r="I3" s="323" t="s">
        <v>262</v>
      </c>
      <c r="J3" s="323" t="s">
        <v>263</v>
      </c>
      <c r="K3" s="324" t="s">
        <v>245</v>
      </c>
      <c r="L3" s="323" t="s">
        <v>246</v>
      </c>
      <c r="M3" s="325" t="s">
        <v>438</v>
      </c>
      <c r="N3" s="325" t="s">
        <v>439</v>
      </c>
      <c r="O3" s="325" t="s">
        <v>440</v>
      </c>
      <c r="P3" s="325" t="s">
        <v>441</v>
      </c>
      <c r="Q3" s="325" t="s">
        <v>442</v>
      </c>
      <c r="R3" s="325" t="s">
        <v>443</v>
      </c>
      <c r="S3" s="325" t="s">
        <v>444</v>
      </c>
      <c r="T3" s="325" t="s">
        <v>445</v>
      </c>
      <c r="U3" s="325" t="s">
        <v>446</v>
      </c>
    </row>
    <row r="4" spans="1:21" s="16" customFormat="1" ht="23.25" customHeight="1" x14ac:dyDescent="0.15">
      <c r="A4" s="475" t="s">
        <v>3</v>
      </c>
      <c r="B4" s="326"/>
      <c r="C4" s="327"/>
      <c r="D4" s="327"/>
      <c r="E4" s="327"/>
      <c r="F4" s="327"/>
      <c r="G4" s="327"/>
      <c r="H4" s="327"/>
      <c r="I4" s="327"/>
      <c r="J4" s="327"/>
      <c r="K4" s="328"/>
      <c r="L4" s="327"/>
      <c r="M4" s="329"/>
      <c r="N4" s="329"/>
      <c r="O4" s="329"/>
      <c r="P4" s="329"/>
      <c r="Q4" s="329"/>
      <c r="R4" s="329"/>
      <c r="S4" s="329"/>
      <c r="T4" s="329"/>
      <c r="U4" s="329"/>
    </row>
    <row r="5" spans="1:21" s="16" customFormat="1" ht="23.25" customHeight="1" x14ac:dyDescent="0.15">
      <c r="A5" s="475"/>
      <c r="B5" s="326" t="s">
        <v>11</v>
      </c>
      <c r="C5" s="330">
        <v>6.2541877924834877</v>
      </c>
      <c r="D5" s="330">
        <v>6.3952202344726565</v>
      </c>
      <c r="E5" s="330">
        <v>6.3203551911581952</v>
      </c>
      <c r="F5" s="330">
        <v>6.2177305716072206</v>
      </c>
      <c r="G5" s="330">
        <v>6.1060024199411105</v>
      </c>
      <c r="H5" s="330">
        <v>6.2234769107017165</v>
      </c>
      <c r="I5" s="330">
        <v>6.1074098285059115</v>
      </c>
      <c r="J5" s="330">
        <v>6.0841684923130002</v>
      </c>
      <c r="K5" s="331">
        <v>6.361737315532106</v>
      </c>
      <c r="L5" s="330">
        <v>6.2184260571561385</v>
      </c>
      <c r="M5" s="332">
        <f t="shared" ref="M5:U5" si="0">($C5-D5)/D5*100</f>
        <v>-2.2052788929605684</v>
      </c>
      <c r="N5" s="332">
        <f t="shared" si="0"/>
        <v>-1.046893674065531</v>
      </c>
      <c r="O5" s="332">
        <f t="shared" si="0"/>
        <v>0.58634288598393203</v>
      </c>
      <c r="P5" s="332">
        <f t="shared" si="0"/>
        <v>2.4268803441418609</v>
      </c>
      <c r="Q5" s="332">
        <f t="shared" si="0"/>
        <v>0.49346823684621688</v>
      </c>
      <c r="R5" s="332">
        <f t="shared" si="0"/>
        <v>2.4032768079931395</v>
      </c>
      <c r="S5" s="332">
        <f t="shared" si="0"/>
        <v>2.7944541704474029</v>
      </c>
      <c r="T5" s="332">
        <f t="shared" si="0"/>
        <v>-1.6905684361728897</v>
      </c>
      <c r="U5" s="332">
        <f t="shared" si="0"/>
        <v>0.57509303799141764</v>
      </c>
    </row>
    <row r="6" spans="1:21" s="16" customFormat="1" ht="23.25" customHeight="1" x14ac:dyDescent="0.15">
      <c r="A6" s="475"/>
      <c r="B6" s="333"/>
      <c r="C6" s="334"/>
      <c r="D6" s="334"/>
      <c r="E6" s="334"/>
      <c r="F6" s="334"/>
      <c r="G6" s="334"/>
      <c r="H6" s="334"/>
      <c r="I6" s="334"/>
      <c r="J6" s="334"/>
      <c r="K6" s="335"/>
      <c r="L6" s="334"/>
      <c r="M6" s="336"/>
      <c r="N6" s="336"/>
      <c r="O6" s="336"/>
      <c r="P6" s="336"/>
      <c r="Q6" s="336"/>
      <c r="R6" s="336"/>
      <c r="S6" s="336"/>
      <c r="T6" s="336"/>
      <c r="U6" s="336"/>
    </row>
    <row r="7" spans="1:21" s="16" customFormat="1" ht="23.25" customHeight="1" x14ac:dyDescent="0.15">
      <c r="A7" s="476" t="s">
        <v>4</v>
      </c>
      <c r="B7" s="337" t="s">
        <v>30</v>
      </c>
      <c r="C7" s="338">
        <v>10.512228679956088</v>
      </c>
      <c r="D7" s="338">
        <v>14.00429571397869</v>
      </c>
      <c r="E7" s="338">
        <v>13.527002650344258</v>
      </c>
      <c r="F7" s="338">
        <v>13.604845060537929</v>
      </c>
      <c r="G7" s="338">
        <v>14.015471099700829</v>
      </c>
      <c r="H7" s="338">
        <v>13.061413657352704</v>
      </c>
      <c r="I7" s="338">
        <v>12.530917324255119</v>
      </c>
      <c r="J7" s="338">
        <v>12.341970582901327</v>
      </c>
      <c r="K7" s="339">
        <v>12.198163510663845</v>
      </c>
      <c r="L7" s="338">
        <v>12.954681103894334</v>
      </c>
      <c r="M7" s="340">
        <f>($C7-D7)/D7*100</f>
        <v>-24.935684773757814</v>
      </c>
      <c r="N7" s="340">
        <f t="shared" ref="N7:U20" si="1">($C7-E7)/E7*100</f>
        <v>-22.287080503465745</v>
      </c>
      <c r="O7" s="340">
        <f t="shared" si="1"/>
        <v>-22.73172804850422</v>
      </c>
      <c r="P7" s="340">
        <f t="shared" si="1"/>
        <v>-24.995538108023496</v>
      </c>
      <c r="Q7" s="340">
        <f t="shared" si="1"/>
        <v>-19.516914816962363</v>
      </c>
      <c r="R7" s="340">
        <f t="shared" si="1"/>
        <v>-16.109663738596478</v>
      </c>
      <c r="S7" s="340">
        <f t="shared" si="1"/>
        <v>-14.825362697592062</v>
      </c>
      <c r="T7" s="340">
        <f t="shared" si="1"/>
        <v>-13.821218491077639</v>
      </c>
      <c r="U7" s="340">
        <f t="shared" si="1"/>
        <v>-18.853821289387163</v>
      </c>
    </row>
    <row r="8" spans="1:21" s="16" customFormat="1" ht="23.25" customHeight="1" x14ac:dyDescent="0.15">
      <c r="A8" s="476"/>
      <c r="B8" s="341" t="s">
        <v>31</v>
      </c>
      <c r="C8" s="342">
        <v>35.371923024049089</v>
      </c>
      <c r="D8" s="342">
        <v>45.380672648166062</v>
      </c>
      <c r="E8" s="342">
        <v>44.530424203764746</v>
      </c>
      <c r="F8" s="342">
        <v>44.172775593165383</v>
      </c>
      <c r="G8" s="342">
        <v>44.224257891683138</v>
      </c>
      <c r="H8" s="342">
        <v>41.588499022296674</v>
      </c>
      <c r="I8" s="342">
        <v>46.450112833392971</v>
      </c>
      <c r="J8" s="342">
        <v>47.493208328345148</v>
      </c>
      <c r="K8" s="343">
        <v>47.679918974109633</v>
      </c>
      <c r="L8" s="342">
        <v>45.703448590211153</v>
      </c>
      <c r="M8" s="344">
        <f t="shared" ref="M8:M20" si="2">($C8-D8)/D8*100</f>
        <v>-22.055093148826323</v>
      </c>
      <c r="N8" s="344">
        <f t="shared" si="1"/>
        <v>-20.5668401850557</v>
      </c>
      <c r="O8" s="344">
        <f t="shared" si="1"/>
        <v>-19.92370289377515</v>
      </c>
      <c r="P8" s="344">
        <f t="shared" si="1"/>
        <v>-20.016921232043622</v>
      </c>
      <c r="Q8" s="344">
        <f t="shared" si="1"/>
        <v>-14.947824865991718</v>
      </c>
      <c r="R8" s="344">
        <f t="shared" si="1"/>
        <v>-23.849651020394884</v>
      </c>
      <c r="S8" s="344">
        <f t="shared" si="1"/>
        <v>-25.522144599066326</v>
      </c>
      <c r="T8" s="344">
        <f t="shared" si="1"/>
        <v>-25.813793762409347</v>
      </c>
      <c r="U8" s="344">
        <f t="shared" si="1"/>
        <v>-22.605571099890458</v>
      </c>
    </row>
    <row r="9" spans="1:21" s="16" customFormat="1" ht="23.25" customHeight="1" x14ac:dyDescent="0.15">
      <c r="A9" s="476"/>
      <c r="B9" s="341" t="s">
        <v>32</v>
      </c>
      <c r="C9" s="342">
        <v>24.56204014689628</v>
      </c>
      <c r="D9" s="342">
        <v>27.094155135802062</v>
      </c>
      <c r="E9" s="342">
        <v>24.954604670903837</v>
      </c>
      <c r="F9" s="342">
        <v>23.675267342100664</v>
      </c>
      <c r="G9" s="342">
        <v>26.751246868693812</v>
      </c>
      <c r="H9" s="342">
        <v>20.740782154608304</v>
      </c>
      <c r="I9" s="342">
        <v>25.07950378514192</v>
      </c>
      <c r="J9" s="342">
        <v>22.664433485688569</v>
      </c>
      <c r="K9" s="343">
        <v>20.949415801589119</v>
      </c>
      <c r="L9" s="342">
        <v>24.115943790933152</v>
      </c>
      <c r="M9" s="344">
        <f t="shared" si="2"/>
        <v>-9.3456133849320882</v>
      </c>
      <c r="N9" s="344">
        <f t="shared" si="1"/>
        <v>-1.5731145781895453</v>
      </c>
      <c r="O9" s="344">
        <f t="shared" si="1"/>
        <v>3.7455661724195504</v>
      </c>
      <c r="P9" s="344">
        <f t="shared" si="1"/>
        <v>-8.1835689100514255</v>
      </c>
      <c r="Q9" s="344">
        <f t="shared" si="1"/>
        <v>18.423885675106742</v>
      </c>
      <c r="R9" s="344">
        <f t="shared" si="1"/>
        <v>-2.0632929689470423</v>
      </c>
      <c r="S9" s="344">
        <f t="shared" si="1"/>
        <v>8.3726189865100853</v>
      </c>
      <c r="T9" s="344">
        <f t="shared" si="1"/>
        <v>17.244511157361845</v>
      </c>
      <c r="U9" s="344">
        <f t="shared" si="1"/>
        <v>1.8497984562845373</v>
      </c>
    </row>
    <row r="10" spans="1:21" s="16" customFormat="1" ht="23.25" customHeight="1" x14ac:dyDescent="0.15">
      <c r="A10" s="476"/>
      <c r="B10" s="341" t="s">
        <v>33</v>
      </c>
      <c r="C10" s="342">
        <v>20.084192904646276</v>
      </c>
      <c r="D10" s="342">
        <v>16.848169120868778</v>
      </c>
      <c r="E10" s="342">
        <v>15.913475877572353</v>
      </c>
      <c r="F10" s="342">
        <v>16.349317498273365</v>
      </c>
      <c r="G10" s="342">
        <v>16.173484589974876</v>
      </c>
      <c r="H10" s="342">
        <v>15.385816003211964</v>
      </c>
      <c r="I10" s="342">
        <v>16.672930488010934</v>
      </c>
      <c r="J10" s="342">
        <v>15.345983028720633</v>
      </c>
      <c r="K10" s="343">
        <v>15.749197651871853</v>
      </c>
      <c r="L10" s="342">
        <v>15.765778408382836</v>
      </c>
      <c r="M10" s="344">
        <f t="shared" si="2"/>
        <v>19.206975906772186</v>
      </c>
      <c r="N10" s="344">
        <f t="shared" si="1"/>
        <v>26.208711780887047</v>
      </c>
      <c r="O10" s="344">
        <f t="shared" si="1"/>
        <v>22.844228248471822</v>
      </c>
      <c r="P10" s="344">
        <f t="shared" si="1"/>
        <v>24.179751079093059</v>
      </c>
      <c r="Q10" s="344">
        <f t="shared" si="1"/>
        <v>30.53706674025916</v>
      </c>
      <c r="R10" s="344">
        <f t="shared" si="1"/>
        <v>20.459885075921662</v>
      </c>
      <c r="S10" s="344">
        <f t="shared" si="1"/>
        <v>30.875896754596234</v>
      </c>
      <c r="T10" s="344">
        <f t="shared" si="1"/>
        <v>27.525181590817056</v>
      </c>
      <c r="U10" s="344">
        <f t="shared" si="1"/>
        <v>27.39106426846195</v>
      </c>
    </row>
    <row r="11" spans="1:21" s="16" customFormat="1" ht="23.25" customHeight="1" x14ac:dyDescent="0.15">
      <c r="A11" s="476"/>
      <c r="B11" s="341" t="s">
        <v>34</v>
      </c>
      <c r="C11" s="342">
        <v>5.5054139741168724</v>
      </c>
      <c r="D11" s="342">
        <v>5.2801898724294611</v>
      </c>
      <c r="E11" s="342">
        <v>5.6709934766971744</v>
      </c>
      <c r="F11" s="342">
        <v>5.521048518930229</v>
      </c>
      <c r="G11" s="342">
        <v>5.2078097854894363</v>
      </c>
      <c r="H11" s="342">
        <v>5.2817612406013081</v>
      </c>
      <c r="I11" s="342">
        <v>6.8605502320816765</v>
      </c>
      <c r="J11" s="342">
        <v>5.2483560070101802</v>
      </c>
      <c r="K11" s="343">
        <v>5.3126535513572035</v>
      </c>
      <c r="L11" s="342">
        <v>4.9829771637874378</v>
      </c>
      <c r="M11" s="344">
        <f t="shared" si="2"/>
        <v>4.2654545978245988</v>
      </c>
      <c r="N11" s="344">
        <f t="shared" si="1"/>
        <v>-2.9197618241087557</v>
      </c>
      <c r="O11" s="344">
        <f t="shared" si="1"/>
        <v>-0.28318071757112473</v>
      </c>
      <c r="P11" s="344">
        <f t="shared" si="1"/>
        <v>5.7145748574890947</v>
      </c>
      <c r="Q11" s="344">
        <f t="shared" si="1"/>
        <v>4.2344347524899151</v>
      </c>
      <c r="R11" s="344">
        <f t="shared" si="1"/>
        <v>-19.752588526031666</v>
      </c>
      <c r="S11" s="344">
        <f t="shared" si="1"/>
        <v>4.8978759589353738</v>
      </c>
      <c r="T11" s="344">
        <f t="shared" si="1"/>
        <v>3.6283266148688558</v>
      </c>
      <c r="U11" s="344">
        <f t="shared" si="1"/>
        <v>10.484431157463769</v>
      </c>
    </row>
    <row r="12" spans="1:21" s="16" customFormat="1" ht="23.25" customHeight="1" x14ac:dyDescent="0.15">
      <c r="A12" s="476"/>
      <c r="B12" s="341" t="s">
        <v>35</v>
      </c>
      <c r="C12" s="342">
        <v>10.004627031088571</v>
      </c>
      <c r="D12" s="342">
        <v>10.997014654341733</v>
      </c>
      <c r="E12" s="342">
        <v>13.112750908114755</v>
      </c>
      <c r="F12" s="342">
        <v>11.285871614619651</v>
      </c>
      <c r="G12" s="342">
        <v>11.511804236952623</v>
      </c>
      <c r="H12" s="342">
        <v>11.552152408747023</v>
      </c>
      <c r="I12" s="342">
        <v>11.626561788736433</v>
      </c>
      <c r="J12" s="342">
        <v>10.429612328419104</v>
      </c>
      <c r="K12" s="343">
        <v>10.968603076901189</v>
      </c>
      <c r="L12" s="342">
        <v>12.988702096850856</v>
      </c>
      <c r="M12" s="344">
        <f t="shared" si="2"/>
        <v>-9.0241547769635577</v>
      </c>
      <c r="N12" s="344">
        <f t="shared" si="1"/>
        <v>-23.703065045662832</v>
      </c>
      <c r="O12" s="344">
        <f t="shared" si="1"/>
        <v>-11.352641845326007</v>
      </c>
      <c r="P12" s="344">
        <f t="shared" si="1"/>
        <v>-13.092449930880928</v>
      </c>
      <c r="Q12" s="344">
        <f t="shared" si="1"/>
        <v>-13.395991698366979</v>
      </c>
      <c r="R12" s="344">
        <f t="shared" si="1"/>
        <v>-13.950252767066171</v>
      </c>
      <c r="S12" s="344">
        <f t="shared" si="1"/>
        <v>-4.0747947665563071</v>
      </c>
      <c r="T12" s="344">
        <f t="shared" si="1"/>
        <v>-8.7885033222020592</v>
      </c>
      <c r="U12" s="344">
        <f t="shared" si="1"/>
        <v>-22.974389923730577</v>
      </c>
    </row>
    <row r="13" spans="1:21" s="16" customFormat="1" ht="23.25" customHeight="1" x14ac:dyDescent="0.15">
      <c r="A13" s="476"/>
      <c r="B13" s="345" t="s">
        <v>26</v>
      </c>
      <c r="C13" s="346">
        <v>9.0317350870528355</v>
      </c>
      <c r="D13" s="346">
        <v>9.4673915286233861</v>
      </c>
      <c r="E13" s="346">
        <v>10.124759344682209</v>
      </c>
      <c r="F13" s="346">
        <v>9.7538919429188198</v>
      </c>
      <c r="G13" s="346">
        <v>10.221737650999762</v>
      </c>
      <c r="H13" s="346">
        <v>13.065846572687633</v>
      </c>
      <c r="I13" s="346">
        <v>11.048069668068024</v>
      </c>
      <c r="J13" s="346">
        <v>9.9383298051034288</v>
      </c>
      <c r="K13" s="347">
        <v>11.513549571297908</v>
      </c>
      <c r="L13" s="346">
        <v>8.4480054570908258</v>
      </c>
      <c r="M13" s="348">
        <f t="shared" si="2"/>
        <v>-4.6016523163048859</v>
      </c>
      <c r="N13" s="348">
        <f t="shared" si="1"/>
        <v>-10.795557903343736</v>
      </c>
      <c r="O13" s="348">
        <f t="shared" si="1"/>
        <v>-7.4037815888483305</v>
      </c>
      <c r="P13" s="348">
        <f t="shared" si="1"/>
        <v>-11.641881298240277</v>
      </c>
      <c r="Q13" s="348">
        <f t="shared" si="1"/>
        <v>-30.875239986879659</v>
      </c>
      <c r="R13" s="348">
        <f t="shared" si="1"/>
        <v>-18.250559976490308</v>
      </c>
      <c r="S13" s="348">
        <f t="shared" si="1"/>
        <v>-9.1222039903027596</v>
      </c>
      <c r="T13" s="348">
        <f t="shared" si="1"/>
        <v>-21.555598200853542</v>
      </c>
      <c r="U13" s="348">
        <f t="shared" si="1"/>
        <v>6.9096739215770349</v>
      </c>
    </row>
    <row r="14" spans="1:21" s="16" customFormat="1" ht="23.25" customHeight="1" x14ac:dyDescent="0.15">
      <c r="A14" s="477" t="s">
        <v>5</v>
      </c>
      <c r="B14" s="349" t="s">
        <v>36</v>
      </c>
      <c r="C14" s="350">
        <v>14.112451395461752</v>
      </c>
      <c r="D14" s="350">
        <v>14.550939664196081</v>
      </c>
      <c r="E14" s="350">
        <v>14.526586078428654</v>
      </c>
      <c r="F14" s="350">
        <v>14.050336162280495</v>
      </c>
      <c r="G14" s="350">
        <v>14.12364298790253</v>
      </c>
      <c r="H14" s="350">
        <v>14.667497392519374</v>
      </c>
      <c r="I14" s="350">
        <v>12.842196185282599</v>
      </c>
      <c r="J14" s="350">
        <v>13.760175186023101</v>
      </c>
      <c r="K14" s="351">
        <v>13.377620155753194</v>
      </c>
      <c r="L14" s="350">
        <v>13.798620913020027</v>
      </c>
      <c r="M14" s="352">
        <f t="shared" si="2"/>
        <v>-3.0134704620710449</v>
      </c>
      <c r="N14" s="352">
        <f t="shared" si="1"/>
        <v>-2.8508741195694522</v>
      </c>
      <c r="O14" s="352">
        <f t="shared" si="1"/>
        <v>0.44209072625616042</v>
      </c>
      <c r="P14" s="352">
        <f t="shared" si="1"/>
        <v>-7.9240125584904314E-2</v>
      </c>
      <c r="Q14" s="352">
        <f t="shared" si="1"/>
        <v>-3.7841901873505916</v>
      </c>
      <c r="R14" s="352">
        <f t="shared" si="1"/>
        <v>9.8912615245271631</v>
      </c>
      <c r="S14" s="352">
        <f t="shared" si="1"/>
        <v>2.5601142767170271</v>
      </c>
      <c r="T14" s="352">
        <f t="shared" si="1"/>
        <v>5.4929892697882909</v>
      </c>
      <c r="U14" s="352">
        <f t="shared" si="1"/>
        <v>2.2743612163850564</v>
      </c>
    </row>
    <row r="15" spans="1:21" s="16" customFormat="1" ht="23.25" customHeight="1" x14ac:dyDescent="0.15">
      <c r="A15" s="477"/>
      <c r="B15" s="353" t="s">
        <v>37</v>
      </c>
      <c r="C15" s="354">
        <v>22.623692974734595</v>
      </c>
      <c r="D15" s="354">
        <v>33.75781165998383</v>
      </c>
      <c r="E15" s="354">
        <v>34.490051533325229</v>
      </c>
      <c r="F15" s="354">
        <v>32.66242337593814</v>
      </c>
      <c r="G15" s="354">
        <v>30.594958412490637</v>
      </c>
      <c r="H15" s="354">
        <v>30.137643384280256</v>
      </c>
      <c r="I15" s="354">
        <v>28.798392553994344</v>
      </c>
      <c r="J15" s="354">
        <v>28.421441685729601</v>
      </c>
      <c r="K15" s="355">
        <v>25.695473383454651</v>
      </c>
      <c r="L15" s="354">
        <v>26.454584915615364</v>
      </c>
      <c r="M15" s="356">
        <f t="shared" si="2"/>
        <v>-32.982347307919568</v>
      </c>
      <c r="N15" s="356">
        <f t="shared" si="1"/>
        <v>-34.405163318254353</v>
      </c>
      <c r="O15" s="356">
        <f t="shared" si="1"/>
        <v>-30.734799698294612</v>
      </c>
      <c r="P15" s="356">
        <f t="shared" si="1"/>
        <v>-26.05417967981845</v>
      </c>
      <c r="Q15" s="356">
        <f t="shared" si="1"/>
        <v>-24.932110031751602</v>
      </c>
      <c r="R15" s="356">
        <f t="shared" si="1"/>
        <v>-21.441125811736725</v>
      </c>
      <c r="S15" s="356">
        <f t="shared" si="1"/>
        <v>-20.399206961784959</v>
      </c>
      <c r="T15" s="356">
        <f t="shared" si="1"/>
        <v>-11.954558543754944</v>
      </c>
      <c r="U15" s="356">
        <f t="shared" si="1"/>
        <v>-14.481013227387685</v>
      </c>
    </row>
    <row r="16" spans="1:21" s="16" customFormat="1" ht="23.25" customHeight="1" x14ac:dyDescent="0.15">
      <c r="A16" s="477"/>
      <c r="B16" s="357" t="s">
        <v>27</v>
      </c>
      <c r="C16" s="358">
        <v>12.205398205558398</v>
      </c>
      <c r="D16" s="358">
        <v>15.331993753617439</v>
      </c>
      <c r="E16" s="358">
        <v>14.871255354038446</v>
      </c>
      <c r="F16" s="358">
        <v>14.834689256380727</v>
      </c>
      <c r="G16" s="358">
        <v>16.104884579259078</v>
      </c>
      <c r="H16" s="358">
        <v>16.086045735760514</v>
      </c>
      <c r="I16" s="358">
        <v>14.798541788577014</v>
      </c>
      <c r="J16" s="358">
        <v>14.990703168426908</v>
      </c>
      <c r="K16" s="359">
        <v>15.115270748842821</v>
      </c>
      <c r="L16" s="358">
        <v>15.100528874341252</v>
      </c>
      <c r="M16" s="360">
        <f t="shared" si="2"/>
        <v>-20.392622109706711</v>
      </c>
      <c r="N16" s="360">
        <f t="shared" si="1"/>
        <v>-17.926241497535088</v>
      </c>
      <c r="O16" s="360">
        <f t="shared" si="1"/>
        <v>-17.723937491251551</v>
      </c>
      <c r="P16" s="360">
        <f t="shared" si="1"/>
        <v>-24.213066256449263</v>
      </c>
      <c r="Q16" s="360">
        <f t="shared" si="1"/>
        <v>-24.124309938862972</v>
      </c>
      <c r="R16" s="360">
        <f t="shared" si="1"/>
        <v>-17.522966925161924</v>
      </c>
      <c r="S16" s="360">
        <f t="shared" si="1"/>
        <v>-18.580215561434496</v>
      </c>
      <c r="T16" s="360">
        <f t="shared" si="1"/>
        <v>-19.251210194214977</v>
      </c>
      <c r="U16" s="360">
        <f t="shared" si="1"/>
        <v>-19.172379278067851</v>
      </c>
    </row>
    <row r="17" spans="1:21" s="16" customFormat="1" ht="23.25" customHeight="1" x14ac:dyDescent="0.15">
      <c r="A17" s="478" t="s">
        <v>6</v>
      </c>
      <c r="B17" s="337" t="s">
        <v>38</v>
      </c>
      <c r="C17" s="338">
        <v>10.648246688347887</v>
      </c>
      <c r="D17" s="338">
        <v>16.811597792154508</v>
      </c>
      <c r="E17" s="338">
        <v>16.361195556334991</v>
      </c>
      <c r="F17" s="338">
        <v>15.100172006890919</v>
      </c>
      <c r="G17" s="338">
        <v>13.627200439112995</v>
      </c>
      <c r="H17" s="338">
        <v>13.469447406875863</v>
      </c>
      <c r="I17" s="338">
        <v>12.773714321655884</v>
      </c>
      <c r="J17" s="338">
        <v>12.985437674192836</v>
      </c>
      <c r="K17" s="339">
        <v>12.276676178516059</v>
      </c>
      <c r="L17" s="338">
        <v>12.576584464273406</v>
      </c>
      <c r="M17" s="340">
        <f t="shared" si="2"/>
        <v>-36.66130477308279</v>
      </c>
      <c r="N17" s="340">
        <f t="shared" si="1"/>
        <v>-34.917673640145885</v>
      </c>
      <c r="O17" s="340">
        <f t="shared" si="1"/>
        <v>-29.482613287526849</v>
      </c>
      <c r="P17" s="340">
        <f t="shared" si="1"/>
        <v>-21.860350290400589</v>
      </c>
      <c r="Q17" s="340">
        <f t="shared" si="1"/>
        <v>-20.945185302017762</v>
      </c>
      <c r="R17" s="340">
        <f t="shared" si="1"/>
        <v>-16.63938600618765</v>
      </c>
      <c r="S17" s="340">
        <f t="shared" si="1"/>
        <v>-17.998553799151988</v>
      </c>
      <c r="T17" s="340">
        <f t="shared" si="1"/>
        <v>-13.264416740240254</v>
      </c>
      <c r="U17" s="340">
        <f t="shared" si="1"/>
        <v>-15.332762097717326</v>
      </c>
    </row>
    <row r="18" spans="1:21" s="16" customFormat="1" ht="23.25" customHeight="1" x14ac:dyDescent="0.15">
      <c r="A18" s="478"/>
      <c r="B18" s="341" t="s">
        <v>39</v>
      </c>
      <c r="C18" s="342">
        <v>7.7686798648095445</v>
      </c>
      <c r="D18" s="342">
        <v>9.7970872235619542</v>
      </c>
      <c r="E18" s="342">
        <v>10.808976316461715</v>
      </c>
      <c r="F18" s="342">
        <v>10.210578171028603</v>
      </c>
      <c r="G18" s="342">
        <v>10.144840599899844</v>
      </c>
      <c r="H18" s="342">
        <v>9.9249865038865277</v>
      </c>
      <c r="I18" s="342">
        <v>10.406466742821724</v>
      </c>
      <c r="J18" s="342">
        <v>8.9705135954134931</v>
      </c>
      <c r="K18" s="343">
        <v>8.8914994823623896</v>
      </c>
      <c r="L18" s="342">
        <v>8.6131291452138967</v>
      </c>
      <c r="M18" s="344">
        <f t="shared" si="2"/>
        <v>-20.704188014924458</v>
      </c>
      <c r="N18" s="344">
        <f t="shared" si="1"/>
        <v>-28.127515156286346</v>
      </c>
      <c r="O18" s="344">
        <f t="shared" si="1"/>
        <v>-23.915377418564574</v>
      </c>
      <c r="P18" s="344">
        <f t="shared" si="1"/>
        <v>-23.422356533761192</v>
      </c>
      <c r="Q18" s="344">
        <f t="shared" si="1"/>
        <v>-21.726041020132314</v>
      </c>
      <c r="R18" s="344">
        <f t="shared" si="1"/>
        <v>-25.347574188248846</v>
      </c>
      <c r="S18" s="344">
        <f t="shared" si="1"/>
        <v>-13.397602242288897</v>
      </c>
      <c r="T18" s="344">
        <f t="shared" si="1"/>
        <v>-12.628011954340487</v>
      </c>
      <c r="U18" s="344">
        <f t="shared" si="1"/>
        <v>-9.8042101327784188</v>
      </c>
    </row>
    <row r="19" spans="1:21" s="16" customFormat="1" ht="23.25" customHeight="1" x14ac:dyDescent="0.15">
      <c r="A19" s="478"/>
      <c r="B19" s="341" t="s">
        <v>40</v>
      </c>
      <c r="C19" s="342">
        <v>92.336041601545844</v>
      </c>
      <c r="D19" s="342">
        <v>29.504394200371255</v>
      </c>
      <c r="E19" s="342">
        <v>36.886648369659007</v>
      </c>
      <c r="F19" s="342">
        <v>31.727745635252433</v>
      </c>
      <c r="G19" s="342">
        <v>32.583413547749416</v>
      </c>
      <c r="H19" s="342">
        <v>30.708638708992144</v>
      </c>
      <c r="I19" s="342">
        <v>25.776979092383925</v>
      </c>
      <c r="J19" s="342">
        <v>23.186741066633285</v>
      </c>
      <c r="K19" s="343">
        <v>23.303876947759072</v>
      </c>
      <c r="L19" s="342">
        <v>23.238184574082304</v>
      </c>
      <c r="M19" s="344">
        <f t="shared" si="2"/>
        <v>212.95691405988597</v>
      </c>
      <c r="N19" s="344">
        <f t="shared" si="1"/>
        <v>150.32375041560175</v>
      </c>
      <c r="O19" s="344">
        <f t="shared" si="1"/>
        <v>191.02616575112742</v>
      </c>
      <c r="P19" s="344">
        <f t="shared" si="1"/>
        <v>183.38357325954152</v>
      </c>
      <c r="Q19" s="344">
        <f t="shared" si="1"/>
        <v>200.68425525651153</v>
      </c>
      <c r="R19" s="344">
        <f t="shared" si="1"/>
        <v>258.21126001854691</v>
      </c>
      <c r="S19" s="344">
        <f t="shared" si="1"/>
        <v>298.22776877610181</v>
      </c>
      <c r="T19" s="344">
        <f t="shared" si="1"/>
        <v>296.22609494779783</v>
      </c>
      <c r="U19" s="344">
        <f t="shared" si="1"/>
        <v>297.34619245829049</v>
      </c>
    </row>
    <row r="20" spans="1:21" s="16" customFormat="1" ht="23.25" customHeight="1" x14ac:dyDescent="0.15">
      <c r="A20" s="478"/>
      <c r="B20" s="345" t="s">
        <v>41</v>
      </c>
      <c r="C20" s="346">
        <v>10.393988134319503</v>
      </c>
      <c r="D20" s="346">
        <v>13.092541951123579</v>
      </c>
      <c r="E20" s="346">
        <v>12.472121344268851</v>
      </c>
      <c r="F20" s="346">
        <v>10.010222809394294</v>
      </c>
      <c r="G20" s="346">
        <v>9.4672802920571115</v>
      </c>
      <c r="H20" s="346">
        <v>9.9809282387247755</v>
      </c>
      <c r="I20" s="346">
        <v>9.8161734104708547</v>
      </c>
      <c r="J20" s="346">
        <v>9.6991525349784951</v>
      </c>
      <c r="K20" s="347">
        <v>9.8471328472242394</v>
      </c>
      <c r="L20" s="346">
        <v>9.4218340012341049</v>
      </c>
      <c r="M20" s="348">
        <f t="shared" si="2"/>
        <v>-20.611381860590413</v>
      </c>
      <c r="N20" s="348">
        <f t="shared" si="1"/>
        <v>-16.662227319527204</v>
      </c>
      <c r="O20" s="348">
        <f t="shared" si="1"/>
        <v>3.833734095958949</v>
      </c>
      <c r="P20" s="348">
        <f t="shared" si="1"/>
        <v>9.7885328592191794</v>
      </c>
      <c r="Q20" s="348">
        <f t="shared" si="1"/>
        <v>4.1384917886906161</v>
      </c>
      <c r="R20" s="348">
        <f t="shared" si="1"/>
        <v>5.8863540779780541</v>
      </c>
      <c r="S20" s="348">
        <f t="shared" si="1"/>
        <v>7.1638794918957194</v>
      </c>
      <c r="T20" s="348">
        <f t="shared" si="1"/>
        <v>5.5534468314745471</v>
      </c>
      <c r="U20" s="348">
        <f t="shared" si="1"/>
        <v>10.318098715792088</v>
      </c>
    </row>
    <row r="21" spans="1:21" s="16" customFormat="1" ht="23.25" customHeight="1" x14ac:dyDescent="0.15">
      <c r="A21" s="479" t="s">
        <v>370</v>
      </c>
      <c r="B21" s="361"/>
      <c r="C21" s="362"/>
      <c r="D21" s="362"/>
      <c r="E21" s="362"/>
      <c r="F21" s="362"/>
      <c r="G21" s="362"/>
      <c r="H21" s="362"/>
      <c r="I21" s="362"/>
      <c r="J21" s="362"/>
      <c r="K21" s="363"/>
      <c r="L21" s="362"/>
      <c r="M21" s="364"/>
      <c r="N21" s="364"/>
      <c r="O21" s="364"/>
      <c r="P21" s="364"/>
      <c r="Q21" s="364"/>
      <c r="R21" s="364"/>
      <c r="S21" s="364"/>
      <c r="T21" s="364"/>
      <c r="U21" s="364"/>
    </row>
    <row r="22" spans="1:21" s="16" customFormat="1" ht="23.25" customHeight="1" x14ac:dyDescent="0.15">
      <c r="A22" s="479"/>
      <c r="B22" s="326" t="s">
        <v>42</v>
      </c>
      <c r="C22" s="330">
        <v>10.539458119187891</v>
      </c>
      <c r="D22" s="330">
        <v>10.37062171623546</v>
      </c>
      <c r="E22" s="330">
        <v>9.9261146645974829</v>
      </c>
      <c r="F22" s="330">
        <v>9.8447216405598201</v>
      </c>
      <c r="G22" s="330">
        <v>9.7634517739306954</v>
      </c>
      <c r="H22" s="330">
        <v>9.7066797197850967</v>
      </c>
      <c r="I22" s="330">
        <v>9.5515497249860761</v>
      </c>
      <c r="J22" s="330">
        <v>9.4944891534742766</v>
      </c>
      <c r="K22" s="331">
        <v>9.7286043312693256</v>
      </c>
      <c r="L22" s="330">
        <v>9.6681734270700534</v>
      </c>
      <c r="M22" s="332">
        <f>($C22-D22)/D22*100</f>
        <v>1.6280258558473277</v>
      </c>
      <c r="N22" s="332">
        <f t="shared" ref="N22:U22" si="3">($C22-E22)/E22*100</f>
        <v>6.1790889518731973</v>
      </c>
      <c r="O22" s="332">
        <f t="shared" si="3"/>
        <v>7.0569438526914512</v>
      </c>
      <c r="P22" s="332">
        <f t="shared" si="3"/>
        <v>7.9480737266424919</v>
      </c>
      <c r="Q22" s="332">
        <f t="shared" si="3"/>
        <v>8.5794362587790438</v>
      </c>
      <c r="R22" s="332">
        <f t="shared" si="3"/>
        <v>10.342912120506762</v>
      </c>
      <c r="S22" s="332">
        <f t="shared" si="3"/>
        <v>11.006057817562874</v>
      </c>
      <c r="T22" s="332">
        <f t="shared" si="3"/>
        <v>8.3347390880349508</v>
      </c>
      <c r="U22" s="332">
        <f t="shared" si="3"/>
        <v>9.0118852199973549</v>
      </c>
    </row>
    <row r="23" spans="1:21" ht="23.25" customHeight="1" x14ac:dyDescent="0.15">
      <c r="A23" s="479"/>
      <c r="B23" s="333"/>
      <c r="C23" s="365"/>
      <c r="D23" s="365"/>
      <c r="E23" s="365"/>
      <c r="F23" s="365"/>
      <c r="G23" s="365"/>
      <c r="H23" s="365"/>
      <c r="I23" s="365"/>
      <c r="J23" s="365"/>
      <c r="K23" s="366"/>
      <c r="L23" s="365"/>
      <c r="M23" s="367"/>
      <c r="N23" s="367"/>
      <c r="O23" s="367"/>
      <c r="P23" s="367"/>
      <c r="Q23" s="367"/>
      <c r="R23" s="367"/>
      <c r="S23" s="367"/>
      <c r="T23" s="367"/>
      <c r="U23" s="367"/>
    </row>
    <row r="24" spans="1:21" ht="23.25" customHeight="1" x14ac:dyDescent="0.15">
      <c r="A24" s="473" t="s">
        <v>7</v>
      </c>
      <c r="B24" s="368"/>
      <c r="C24" s="369"/>
      <c r="D24" s="369"/>
      <c r="E24" s="369"/>
      <c r="F24" s="369"/>
      <c r="G24" s="369"/>
      <c r="H24" s="369"/>
      <c r="I24" s="369"/>
      <c r="J24" s="369"/>
      <c r="K24" s="370"/>
      <c r="L24" s="369"/>
      <c r="M24" s="371"/>
      <c r="N24" s="371"/>
      <c r="O24" s="371"/>
      <c r="P24" s="371"/>
      <c r="Q24" s="371"/>
      <c r="R24" s="371"/>
      <c r="S24" s="371"/>
      <c r="T24" s="371"/>
      <c r="U24" s="371"/>
    </row>
    <row r="25" spans="1:21" ht="23.25" customHeight="1" x14ac:dyDescent="0.15">
      <c r="A25" s="473"/>
      <c r="B25" s="368" t="s">
        <v>43</v>
      </c>
      <c r="C25" s="372">
        <v>12.997437487241234</v>
      </c>
      <c r="D25" s="372">
        <v>13.643366610295123</v>
      </c>
      <c r="E25" s="372">
        <v>14.810262546940905</v>
      </c>
      <c r="F25" s="372">
        <v>13.769301255004557</v>
      </c>
      <c r="G25" s="372">
        <v>14.503487634345529</v>
      </c>
      <c r="H25" s="372">
        <v>15.512270909861517</v>
      </c>
      <c r="I25" s="372">
        <v>12.650375951219948</v>
      </c>
      <c r="J25" s="372">
        <v>11.146317282271676</v>
      </c>
      <c r="K25" s="373">
        <v>11.351997572239686</v>
      </c>
      <c r="L25" s="372">
        <v>14.488276466448582</v>
      </c>
      <c r="M25" s="374">
        <f>($C25-D25)/D25*100</f>
        <v>-4.7343822203420007</v>
      </c>
      <c r="N25" s="374">
        <f t="shared" ref="N25:U25" si="4">($C25-E25)/E25*100</f>
        <v>-12.240330338195891</v>
      </c>
      <c r="O25" s="374">
        <f t="shared" si="4"/>
        <v>-5.605685818536239</v>
      </c>
      <c r="P25" s="374">
        <f t="shared" si="4"/>
        <v>-10.384055098153333</v>
      </c>
      <c r="Q25" s="374">
        <f t="shared" si="4"/>
        <v>-16.211897260133227</v>
      </c>
      <c r="R25" s="374">
        <f t="shared" si="4"/>
        <v>2.7434879197231843</v>
      </c>
      <c r="S25" s="374">
        <f t="shared" si="4"/>
        <v>16.60746018699631</v>
      </c>
      <c r="T25" s="374">
        <f t="shared" si="4"/>
        <v>14.494716938852479</v>
      </c>
      <c r="U25" s="374">
        <f t="shared" si="4"/>
        <v>-10.289967772631742</v>
      </c>
    </row>
    <row r="26" spans="1:21" ht="23.25" customHeight="1" x14ac:dyDescent="0.15">
      <c r="A26" s="473"/>
      <c r="B26" s="375"/>
      <c r="C26" s="376"/>
      <c r="D26" s="369"/>
      <c r="E26" s="369"/>
      <c r="F26" s="369"/>
      <c r="G26" s="369"/>
      <c r="H26" s="369"/>
      <c r="I26" s="369"/>
      <c r="J26" s="369"/>
      <c r="K26" s="370"/>
      <c r="L26" s="369"/>
      <c r="M26" s="371"/>
      <c r="N26" s="371"/>
      <c r="O26" s="371"/>
      <c r="P26" s="371"/>
      <c r="Q26" s="371"/>
      <c r="R26" s="371"/>
      <c r="S26" s="371"/>
      <c r="T26" s="371"/>
      <c r="U26" s="371"/>
    </row>
    <row r="27" spans="1:21" ht="23.25" customHeight="1" x14ac:dyDescent="0.15">
      <c r="A27" s="474" t="s">
        <v>8</v>
      </c>
      <c r="B27" s="349" t="s">
        <v>253</v>
      </c>
      <c r="C27" s="350">
        <v>6.9652664612650517</v>
      </c>
      <c r="D27" s="350">
        <v>6.3288581313485386</v>
      </c>
      <c r="E27" s="350">
        <v>6.050853623313893</v>
      </c>
      <c r="F27" s="350">
        <v>5.5446712550963264</v>
      </c>
      <c r="G27" s="350">
        <v>5.4117736244540691</v>
      </c>
      <c r="H27" s="350">
        <v>5.3309463895282061</v>
      </c>
      <c r="I27" s="350">
        <v>5.7299315211205082</v>
      </c>
      <c r="J27" s="350">
        <v>5.147041637982297</v>
      </c>
      <c r="K27" s="351">
        <v>5.0110763209285825</v>
      </c>
      <c r="L27" s="350">
        <v>5.5171655620604625</v>
      </c>
      <c r="M27" s="352">
        <f>($C27-D27)/D27*100</f>
        <v>10.055658014582619</v>
      </c>
      <c r="N27" s="352">
        <f t="shared" ref="N27:U28" si="5">($C27-E27)/E27*100</f>
        <v>15.112129541986159</v>
      </c>
      <c r="O27" s="352">
        <f t="shared" si="5"/>
        <v>25.620909532968255</v>
      </c>
      <c r="P27" s="352">
        <f t="shared" si="5"/>
        <v>28.705798590525788</v>
      </c>
      <c r="Q27" s="352">
        <f t="shared" si="5"/>
        <v>30.657222044986359</v>
      </c>
      <c r="R27" s="352">
        <f t="shared" si="5"/>
        <v>21.559331653285962</v>
      </c>
      <c r="S27" s="352">
        <f t="shared" si="5"/>
        <v>35.325628801315098</v>
      </c>
      <c r="T27" s="352">
        <f t="shared" si="5"/>
        <v>38.99741323385684</v>
      </c>
      <c r="U27" s="352">
        <f t="shared" si="5"/>
        <v>26.247189483720618</v>
      </c>
    </row>
    <row r="28" spans="1:21" ht="23.25" customHeight="1" x14ac:dyDescent="0.15">
      <c r="A28" s="474"/>
      <c r="B28" s="357" t="s">
        <v>254</v>
      </c>
      <c r="C28" s="358">
        <v>8.1018751907278368</v>
      </c>
      <c r="D28" s="358">
        <v>8.2290290936212731</v>
      </c>
      <c r="E28" s="358">
        <v>8.2608456216468156</v>
      </c>
      <c r="F28" s="358">
        <v>8.1019294199330858</v>
      </c>
      <c r="G28" s="358">
        <v>7.7134958405331151</v>
      </c>
      <c r="H28" s="358">
        <v>7.3379293235353096</v>
      </c>
      <c r="I28" s="358">
        <v>7.2910022123855871</v>
      </c>
      <c r="J28" s="358">
        <v>7.2671265270471199</v>
      </c>
      <c r="K28" s="359">
        <v>7.1776733431142183</v>
      </c>
      <c r="L28" s="358">
        <v>6.81625895836806</v>
      </c>
      <c r="M28" s="360">
        <f>($C28-D28)/D28*100</f>
        <v>-1.5451871836496431</v>
      </c>
      <c r="N28" s="360">
        <f t="shared" si="5"/>
        <v>-1.9243844782961543</v>
      </c>
      <c r="O28" s="360">
        <f t="shared" si="5"/>
        <v>-6.6933692504876315E-4</v>
      </c>
      <c r="P28" s="360">
        <f t="shared" si="5"/>
        <v>5.0350626774678986</v>
      </c>
      <c r="Q28" s="360">
        <f t="shared" si="5"/>
        <v>10.410918850666565</v>
      </c>
      <c r="R28" s="360">
        <f t="shared" si="5"/>
        <v>11.121557156638625</v>
      </c>
      <c r="S28" s="360">
        <f t="shared" si="5"/>
        <v>11.486640016159228</v>
      </c>
      <c r="T28" s="360">
        <f t="shared" si="5"/>
        <v>12.87606447708067</v>
      </c>
      <c r="U28" s="360">
        <f>($C28-L28)/L28*100</f>
        <v>18.861023916667296</v>
      </c>
    </row>
  </sheetData>
  <mergeCells count="7">
    <mergeCell ref="A24:A26"/>
    <mergeCell ref="A27:A28"/>
    <mergeCell ref="A4:A6"/>
    <mergeCell ref="A7:A13"/>
    <mergeCell ref="A14:A16"/>
    <mergeCell ref="A17:A20"/>
    <mergeCell ref="A21:A23"/>
  </mergeCells>
  <conditionalFormatting sqref="M5:M20 N7:U20 M22:U22 M27:U27 M28:T28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M25:U25"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N5:N6"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5:O6"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P5:P6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Q5:Q6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R5:R6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S5:S6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T5:T6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U5:U6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U28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7" right="0.7" top="0.75" bottom="0.75" header="0.3" footer="0.3"/>
  <pageSetup paperSize="9" orientation="portrait"/>
  <ignoredErrors>
    <ignoredError sqref="C3:L3" numberStoredAsText="1"/>
  </ignoredErrors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1">
    <tabColor rgb="FFFF0000"/>
  </sheetPr>
  <dimension ref="A1:W34"/>
  <sheetViews>
    <sheetView showGridLines="0" topLeftCell="A10" zoomScaleNormal="100" workbookViewId="0">
      <selection sqref="A1:C1"/>
    </sheetView>
  </sheetViews>
  <sheetFormatPr baseColWidth="10" defaultColWidth="9.1640625" defaultRowHeight="13" x14ac:dyDescent="0.15"/>
  <cols>
    <col min="1" max="1" width="43" style="3" bestFit="1" customWidth="1"/>
    <col min="2" max="9" width="7.6640625" style="3" customWidth="1"/>
    <col min="10" max="10" width="7.6640625" style="2" customWidth="1"/>
    <col min="11" max="21" width="7.6640625" style="3" customWidth="1"/>
    <col min="22" max="23" width="10.5" style="3" customWidth="1"/>
    <col min="24" max="16384" width="9.1640625" style="3"/>
  </cols>
  <sheetData>
    <row r="1" spans="1:23" ht="50" customHeight="1" x14ac:dyDescent="0.15">
      <c r="A1" s="480" t="s">
        <v>418</v>
      </c>
      <c r="B1" s="480"/>
      <c r="C1" s="480"/>
      <c r="D1" s="481" t="s">
        <v>257</v>
      </c>
      <c r="E1" s="482"/>
      <c r="F1" s="482"/>
      <c r="G1" s="482"/>
      <c r="H1" s="482"/>
      <c r="I1" s="482"/>
      <c r="J1" s="482"/>
      <c r="K1" s="483"/>
    </row>
    <row r="4" spans="1:23" ht="55.5" customHeight="1" x14ac:dyDescent="0.3">
      <c r="A4" s="377" t="s">
        <v>269</v>
      </c>
      <c r="B4" s="484" t="s">
        <v>199</v>
      </c>
      <c r="C4" s="484" t="s">
        <v>81</v>
      </c>
      <c r="D4" s="484" t="s">
        <v>82</v>
      </c>
      <c r="E4" s="484" t="s">
        <v>83</v>
      </c>
      <c r="F4" s="484" t="s">
        <v>70</v>
      </c>
      <c r="G4" s="484" t="s">
        <v>71</v>
      </c>
      <c r="H4" s="484" t="s">
        <v>75</v>
      </c>
      <c r="I4" s="484" t="s">
        <v>65</v>
      </c>
      <c r="J4" s="484" t="s">
        <v>66</v>
      </c>
      <c r="K4" s="484" t="s">
        <v>76</v>
      </c>
      <c r="L4" s="484" t="s">
        <v>84</v>
      </c>
      <c r="M4" s="484" t="s">
        <v>67</v>
      </c>
      <c r="N4" s="484" t="s">
        <v>85</v>
      </c>
      <c r="O4" s="484" t="s">
        <v>87</v>
      </c>
      <c r="P4" s="484" t="s">
        <v>88</v>
      </c>
      <c r="Q4" s="484" t="s">
        <v>77</v>
      </c>
      <c r="R4" s="484" t="s">
        <v>72</v>
      </c>
      <c r="S4" s="484" t="s">
        <v>78</v>
      </c>
      <c r="T4" s="484" t="s">
        <v>68</v>
      </c>
      <c r="U4" s="484" t="s">
        <v>73</v>
      </c>
      <c r="V4" s="486" t="s">
        <v>12</v>
      </c>
      <c r="W4" s="488" t="s">
        <v>447</v>
      </c>
    </row>
    <row r="5" spans="1:23" ht="54" customHeight="1" x14ac:dyDescent="0.3">
      <c r="A5" s="378" t="s">
        <v>270</v>
      </c>
      <c r="B5" s="485"/>
      <c r="C5" s="485"/>
      <c r="D5" s="485"/>
      <c r="E5" s="485"/>
      <c r="F5" s="485"/>
      <c r="G5" s="485"/>
      <c r="H5" s="485"/>
      <c r="I5" s="485"/>
      <c r="J5" s="485"/>
      <c r="K5" s="485"/>
      <c r="L5" s="485"/>
      <c r="M5" s="485"/>
      <c r="N5" s="485"/>
      <c r="O5" s="485"/>
      <c r="P5" s="485"/>
      <c r="Q5" s="485"/>
      <c r="R5" s="485"/>
      <c r="S5" s="485"/>
      <c r="T5" s="485"/>
      <c r="U5" s="485"/>
      <c r="V5" s="487"/>
      <c r="W5" s="489"/>
    </row>
    <row r="6" spans="1:23" ht="22" customHeight="1" x14ac:dyDescent="0.15">
      <c r="A6" s="379" t="s">
        <v>3</v>
      </c>
      <c r="B6" s="380">
        <v>127</v>
      </c>
      <c r="C6" s="380">
        <v>37</v>
      </c>
      <c r="D6" s="380">
        <v>72</v>
      </c>
      <c r="E6" s="380">
        <v>317</v>
      </c>
      <c r="F6" s="380">
        <v>515</v>
      </c>
      <c r="G6" s="380">
        <v>174</v>
      </c>
      <c r="H6" s="380">
        <v>528</v>
      </c>
      <c r="I6" s="380">
        <v>149</v>
      </c>
      <c r="J6" s="380">
        <v>985</v>
      </c>
      <c r="K6" s="380">
        <v>205</v>
      </c>
      <c r="L6" s="380">
        <v>13</v>
      </c>
      <c r="M6" s="380">
        <v>386</v>
      </c>
      <c r="N6" s="380">
        <v>318</v>
      </c>
      <c r="O6" s="380">
        <v>111</v>
      </c>
      <c r="P6" s="380">
        <v>316</v>
      </c>
      <c r="Q6" s="380">
        <v>384</v>
      </c>
      <c r="R6" s="380">
        <v>115</v>
      </c>
      <c r="S6" s="380">
        <v>93</v>
      </c>
      <c r="T6" s="380">
        <v>23</v>
      </c>
      <c r="U6" s="380">
        <v>457</v>
      </c>
      <c r="V6" s="381">
        <v>5325</v>
      </c>
      <c r="W6" s="382">
        <v>-1.1142061281337047E-2</v>
      </c>
    </row>
    <row r="7" spans="1:23" ht="22" customHeight="1" x14ac:dyDescent="0.15">
      <c r="A7" s="383" t="s">
        <v>4</v>
      </c>
      <c r="B7" s="384">
        <v>188</v>
      </c>
      <c r="C7" s="384">
        <v>47</v>
      </c>
      <c r="D7" s="384">
        <v>111</v>
      </c>
      <c r="E7" s="384">
        <v>454</v>
      </c>
      <c r="F7" s="384">
        <v>886</v>
      </c>
      <c r="G7" s="384">
        <v>264</v>
      </c>
      <c r="H7" s="384">
        <v>544</v>
      </c>
      <c r="I7" s="384">
        <v>178</v>
      </c>
      <c r="J7" s="384">
        <v>1169</v>
      </c>
      <c r="K7" s="384">
        <v>415</v>
      </c>
      <c r="L7" s="384">
        <v>16</v>
      </c>
      <c r="M7" s="384">
        <v>671</v>
      </c>
      <c r="N7" s="384">
        <v>484</v>
      </c>
      <c r="O7" s="384">
        <v>268</v>
      </c>
      <c r="P7" s="384">
        <v>573</v>
      </c>
      <c r="Q7" s="384">
        <v>748</v>
      </c>
      <c r="R7" s="384">
        <v>296</v>
      </c>
      <c r="S7" s="384">
        <v>156</v>
      </c>
      <c r="T7" s="384">
        <v>39</v>
      </c>
      <c r="U7" s="384">
        <v>704</v>
      </c>
      <c r="V7" s="385">
        <v>8211</v>
      </c>
      <c r="W7" s="386">
        <v>-0.46175024582104229</v>
      </c>
    </row>
    <row r="8" spans="1:23" ht="18" customHeight="1" x14ac:dyDescent="0.15">
      <c r="A8" s="387" t="s">
        <v>30</v>
      </c>
      <c r="B8" s="388">
        <v>105</v>
      </c>
      <c r="C8" s="388">
        <v>31</v>
      </c>
      <c r="D8" s="388">
        <v>88</v>
      </c>
      <c r="E8" s="388">
        <v>288</v>
      </c>
      <c r="F8" s="388">
        <v>527</v>
      </c>
      <c r="G8" s="388">
        <v>182</v>
      </c>
      <c r="H8" s="388">
        <v>355</v>
      </c>
      <c r="I8" s="388">
        <v>113</v>
      </c>
      <c r="J8" s="388">
        <v>786</v>
      </c>
      <c r="K8" s="388">
        <v>243</v>
      </c>
      <c r="L8" s="388">
        <v>9</v>
      </c>
      <c r="M8" s="388">
        <v>425</v>
      </c>
      <c r="N8" s="388">
        <v>298</v>
      </c>
      <c r="O8" s="388">
        <v>151</v>
      </c>
      <c r="P8" s="388">
        <v>325</v>
      </c>
      <c r="Q8" s="388">
        <v>468</v>
      </c>
      <c r="R8" s="388">
        <v>203</v>
      </c>
      <c r="S8" s="388">
        <v>99</v>
      </c>
      <c r="T8" s="388">
        <v>12</v>
      </c>
      <c r="U8" s="388">
        <v>475</v>
      </c>
      <c r="V8" s="389">
        <v>5183</v>
      </c>
      <c r="W8" s="390">
        <v>-0.37365558912386709</v>
      </c>
    </row>
    <row r="9" spans="1:23" ht="18" customHeight="1" x14ac:dyDescent="0.15">
      <c r="A9" s="387" t="s">
        <v>31</v>
      </c>
      <c r="B9" s="388">
        <v>4</v>
      </c>
      <c r="C9" s="388">
        <v>3</v>
      </c>
      <c r="D9" s="388">
        <v>1</v>
      </c>
      <c r="E9" s="388">
        <v>7</v>
      </c>
      <c r="F9" s="388">
        <v>40</v>
      </c>
      <c r="G9" s="388">
        <v>9</v>
      </c>
      <c r="H9" s="388">
        <v>10</v>
      </c>
      <c r="I9" s="388">
        <v>14</v>
      </c>
      <c r="J9" s="388">
        <v>33</v>
      </c>
      <c r="K9" s="388">
        <v>16</v>
      </c>
      <c r="L9" s="388"/>
      <c r="M9" s="388">
        <v>12</v>
      </c>
      <c r="N9" s="388">
        <v>10</v>
      </c>
      <c r="O9" s="388">
        <v>3</v>
      </c>
      <c r="P9" s="388">
        <v>16</v>
      </c>
      <c r="Q9" s="388">
        <v>37</v>
      </c>
      <c r="R9" s="388">
        <v>12</v>
      </c>
      <c r="S9" s="388">
        <v>11</v>
      </c>
      <c r="T9" s="388">
        <v>2</v>
      </c>
      <c r="U9" s="388">
        <v>11</v>
      </c>
      <c r="V9" s="389">
        <v>251</v>
      </c>
      <c r="W9" s="390">
        <v>-0.54280510018214934</v>
      </c>
    </row>
    <row r="10" spans="1:23" ht="18" customHeight="1" x14ac:dyDescent="0.15">
      <c r="A10" s="387" t="s">
        <v>32</v>
      </c>
      <c r="B10" s="388">
        <v>7</v>
      </c>
      <c r="C10" s="388">
        <v>1</v>
      </c>
      <c r="D10" s="388">
        <v>5</v>
      </c>
      <c r="E10" s="388">
        <v>40</v>
      </c>
      <c r="F10" s="388">
        <v>30</v>
      </c>
      <c r="G10" s="388">
        <v>7</v>
      </c>
      <c r="H10" s="388">
        <v>21</v>
      </c>
      <c r="I10" s="388">
        <v>8</v>
      </c>
      <c r="J10" s="388">
        <v>55</v>
      </c>
      <c r="K10" s="388">
        <v>12</v>
      </c>
      <c r="L10" s="388">
        <v>2</v>
      </c>
      <c r="M10" s="388">
        <v>12</v>
      </c>
      <c r="N10" s="388">
        <v>22</v>
      </c>
      <c r="O10" s="388">
        <v>5</v>
      </c>
      <c r="P10" s="388">
        <v>23</v>
      </c>
      <c r="Q10" s="388">
        <v>17</v>
      </c>
      <c r="R10" s="388">
        <v>10</v>
      </c>
      <c r="S10" s="388">
        <v>3</v>
      </c>
      <c r="T10" s="388">
        <v>1</v>
      </c>
      <c r="U10" s="388">
        <v>21</v>
      </c>
      <c r="V10" s="389">
        <v>302</v>
      </c>
      <c r="W10" s="390">
        <v>-0.49072512647554806</v>
      </c>
    </row>
    <row r="11" spans="1:23" ht="18" customHeight="1" x14ac:dyDescent="0.15">
      <c r="A11" s="387" t="s">
        <v>33</v>
      </c>
      <c r="B11" s="388">
        <v>13</v>
      </c>
      <c r="C11" s="388">
        <v>7</v>
      </c>
      <c r="D11" s="388">
        <v>5</v>
      </c>
      <c r="E11" s="388">
        <v>45</v>
      </c>
      <c r="F11" s="388">
        <v>106</v>
      </c>
      <c r="G11" s="388">
        <v>31</v>
      </c>
      <c r="H11" s="388">
        <v>75</v>
      </c>
      <c r="I11" s="388">
        <v>14</v>
      </c>
      <c r="J11" s="388">
        <v>90</v>
      </c>
      <c r="K11" s="388">
        <v>52</v>
      </c>
      <c r="L11" s="388">
        <v>1</v>
      </c>
      <c r="M11" s="388">
        <v>83</v>
      </c>
      <c r="N11" s="388">
        <v>45</v>
      </c>
      <c r="O11" s="388">
        <v>74</v>
      </c>
      <c r="P11" s="388">
        <v>75</v>
      </c>
      <c r="Q11" s="388">
        <v>117</v>
      </c>
      <c r="R11" s="388">
        <v>39</v>
      </c>
      <c r="S11" s="388">
        <v>22</v>
      </c>
      <c r="T11" s="388">
        <v>5</v>
      </c>
      <c r="U11" s="388">
        <v>75</v>
      </c>
      <c r="V11" s="389">
        <v>974</v>
      </c>
      <c r="W11" s="390">
        <v>-0.57962883038411739</v>
      </c>
    </row>
    <row r="12" spans="1:23" ht="18" customHeight="1" x14ac:dyDescent="0.15">
      <c r="A12" s="387" t="s">
        <v>34</v>
      </c>
      <c r="B12" s="388">
        <v>31</v>
      </c>
      <c r="C12" s="388">
        <v>1</v>
      </c>
      <c r="D12" s="388">
        <v>1</v>
      </c>
      <c r="E12" s="388">
        <v>5</v>
      </c>
      <c r="F12" s="388">
        <v>33</v>
      </c>
      <c r="G12" s="388">
        <v>9</v>
      </c>
      <c r="H12" s="388">
        <v>9</v>
      </c>
      <c r="I12" s="388">
        <v>4</v>
      </c>
      <c r="J12" s="388">
        <v>50</v>
      </c>
      <c r="K12" s="388">
        <v>28</v>
      </c>
      <c r="L12" s="388">
        <v>1</v>
      </c>
      <c r="M12" s="388">
        <v>13</v>
      </c>
      <c r="N12" s="388">
        <v>26</v>
      </c>
      <c r="O12" s="388">
        <v>5</v>
      </c>
      <c r="P12" s="388">
        <v>16</v>
      </c>
      <c r="Q12" s="388">
        <v>19</v>
      </c>
      <c r="R12" s="388">
        <v>7</v>
      </c>
      <c r="S12" s="388">
        <v>7</v>
      </c>
      <c r="T12" s="388"/>
      <c r="U12" s="388">
        <v>12</v>
      </c>
      <c r="V12" s="389">
        <v>277</v>
      </c>
      <c r="W12" s="390">
        <v>-0.51232394366197187</v>
      </c>
    </row>
    <row r="13" spans="1:23" ht="18" customHeight="1" x14ac:dyDescent="0.15">
      <c r="A13" s="387" t="s">
        <v>35</v>
      </c>
      <c r="B13" s="388">
        <v>13</v>
      </c>
      <c r="C13" s="388">
        <v>1</v>
      </c>
      <c r="D13" s="388">
        <v>4</v>
      </c>
      <c r="E13" s="388">
        <v>21</v>
      </c>
      <c r="F13" s="388">
        <v>103</v>
      </c>
      <c r="G13" s="388">
        <v>15</v>
      </c>
      <c r="H13" s="388">
        <v>37</v>
      </c>
      <c r="I13" s="388">
        <v>12</v>
      </c>
      <c r="J13" s="388">
        <v>81</v>
      </c>
      <c r="K13" s="388">
        <v>40</v>
      </c>
      <c r="L13" s="388">
        <v>1</v>
      </c>
      <c r="M13" s="388">
        <v>59</v>
      </c>
      <c r="N13" s="388">
        <v>34</v>
      </c>
      <c r="O13" s="388">
        <v>24</v>
      </c>
      <c r="P13" s="388">
        <v>42</v>
      </c>
      <c r="Q13" s="388">
        <v>56</v>
      </c>
      <c r="R13" s="388">
        <v>23</v>
      </c>
      <c r="S13" s="388">
        <v>13</v>
      </c>
      <c r="T13" s="388">
        <v>4</v>
      </c>
      <c r="U13" s="388">
        <v>59</v>
      </c>
      <c r="V13" s="389">
        <v>642</v>
      </c>
      <c r="W13" s="390">
        <v>-0.57256990679094544</v>
      </c>
    </row>
    <row r="14" spans="1:23" ht="18" customHeight="1" x14ac:dyDescent="0.15">
      <c r="A14" s="387" t="s">
        <v>26</v>
      </c>
      <c r="B14" s="388">
        <v>15</v>
      </c>
      <c r="C14" s="388">
        <v>3</v>
      </c>
      <c r="D14" s="388">
        <v>7</v>
      </c>
      <c r="E14" s="388">
        <v>48</v>
      </c>
      <c r="F14" s="388">
        <v>47</v>
      </c>
      <c r="G14" s="388">
        <v>11</v>
      </c>
      <c r="H14" s="388">
        <v>37</v>
      </c>
      <c r="I14" s="388">
        <v>13</v>
      </c>
      <c r="J14" s="388">
        <v>74</v>
      </c>
      <c r="K14" s="388">
        <v>24</v>
      </c>
      <c r="L14" s="388">
        <v>2</v>
      </c>
      <c r="M14" s="388">
        <v>67</v>
      </c>
      <c r="N14" s="388">
        <v>49</v>
      </c>
      <c r="O14" s="388">
        <v>6</v>
      </c>
      <c r="P14" s="388">
        <v>76</v>
      </c>
      <c r="Q14" s="388">
        <v>34</v>
      </c>
      <c r="R14" s="388">
        <v>2</v>
      </c>
      <c r="S14" s="388">
        <v>1</v>
      </c>
      <c r="T14" s="388">
        <v>15</v>
      </c>
      <c r="U14" s="388">
        <v>51</v>
      </c>
      <c r="V14" s="389">
        <v>582</v>
      </c>
      <c r="W14" s="390">
        <v>-0.59889731219848386</v>
      </c>
    </row>
    <row r="15" spans="1:23" ht="22" customHeight="1" x14ac:dyDescent="0.15">
      <c r="A15" s="391" t="s">
        <v>5</v>
      </c>
      <c r="B15" s="392">
        <v>151</v>
      </c>
      <c r="C15" s="392">
        <v>45</v>
      </c>
      <c r="D15" s="392">
        <v>70</v>
      </c>
      <c r="E15" s="392">
        <v>213</v>
      </c>
      <c r="F15" s="392">
        <v>605</v>
      </c>
      <c r="G15" s="392">
        <v>184</v>
      </c>
      <c r="H15" s="392">
        <v>290</v>
      </c>
      <c r="I15" s="392">
        <v>102</v>
      </c>
      <c r="J15" s="392">
        <v>577</v>
      </c>
      <c r="K15" s="392">
        <v>304</v>
      </c>
      <c r="L15" s="392">
        <v>10</v>
      </c>
      <c r="M15" s="392">
        <v>393</v>
      </c>
      <c r="N15" s="392">
        <v>337</v>
      </c>
      <c r="O15" s="392">
        <v>113</v>
      </c>
      <c r="P15" s="392">
        <v>298</v>
      </c>
      <c r="Q15" s="392">
        <v>457</v>
      </c>
      <c r="R15" s="392">
        <v>188</v>
      </c>
      <c r="S15" s="392">
        <v>142</v>
      </c>
      <c r="T15" s="392">
        <v>25</v>
      </c>
      <c r="U15" s="392">
        <v>349</v>
      </c>
      <c r="V15" s="392">
        <v>4853</v>
      </c>
      <c r="W15" s="393">
        <v>-0.5111804995970991</v>
      </c>
    </row>
    <row r="16" spans="1:23" ht="18" customHeight="1" x14ac:dyDescent="0.15">
      <c r="A16" s="387" t="s">
        <v>36</v>
      </c>
      <c r="B16" s="388">
        <v>61</v>
      </c>
      <c r="C16" s="388">
        <v>29</v>
      </c>
      <c r="D16" s="388">
        <v>30</v>
      </c>
      <c r="E16" s="388">
        <v>62</v>
      </c>
      <c r="F16" s="388">
        <v>198</v>
      </c>
      <c r="G16" s="388">
        <v>77</v>
      </c>
      <c r="H16" s="388">
        <v>126</v>
      </c>
      <c r="I16" s="388">
        <v>45</v>
      </c>
      <c r="J16" s="388">
        <v>213</v>
      </c>
      <c r="K16" s="388">
        <v>107</v>
      </c>
      <c r="L16" s="388">
        <v>5</v>
      </c>
      <c r="M16" s="388">
        <v>135</v>
      </c>
      <c r="N16" s="388">
        <v>116</v>
      </c>
      <c r="O16" s="388">
        <v>36</v>
      </c>
      <c r="P16" s="388">
        <v>125</v>
      </c>
      <c r="Q16" s="388">
        <v>201</v>
      </c>
      <c r="R16" s="388">
        <v>90</v>
      </c>
      <c r="S16" s="388">
        <v>54</v>
      </c>
      <c r="T16" s="388">
        <v>9</v>
      </c>
      <c r="U16" s="388">
        <v>153</v>
      </c>
      <c r="V16" s="389">
        <v>1872</v>
      </c>
      <c r="W16" s="390">
        <v>-0.44664498965415311</v>
      </c>
    </row>
    <row r="17" spans="1:23" ht="18" customHeight="1" x14ac:dyDescent="0.15">
      <c r="A17" s="387" t="s">
        <v>37</v>
      </c>
      <c r="B17" s="388">
        <v>63</v>
      </c>
      <c r="C17" s="388">
        <v>12</v>
      </c>
      <c r="D17" s="388">
        <v>29</v>
      </c>
      <c r="E17" s="388">
        <v>120</v>
      </c>
      <c r="F17" s="388">
        <v>317</v>
      </c>
      <c r="G17" s="388">
        <v>80</v>
      </c>
      <c r="H17" s="388">
        <v>124</v>
      </c>
      <c r="I17" s="388">
        <v>49</v>
      </c>
      <c r="J17" s="388">
        <v>298</v>
      </c>
      <c r="K17" s="388">
        <v>143</v>
      </c>
      <c r="L17" s="388">
        <v>4</v>
      </c>
      <c r="M17" s="388">
        <v>209</v>
      </c>
      <c r="N17" s="388">
        <v>165</v>
      </c>
      <c r="O17" s="388">
        <v>50</v>
      </c>
      <c r="P17" s="388">
        <v>110</v>
      </c>
      <c r="Q17" s="388">
        <v>188</v>
      </c>
      <c r="R17" s="388">
        <v>76</v>
      </c>
      <c r="S17" s="388">
        <v>68</v>
      </c>
      <c r="T17" s="388">
        <v>14</v>
      </c>
      <c r="U17" s="388">
        <v>156</v>
      </c>
      <c r="V17" s="389">
        <v>2275</v>
      </c>
      <c r="W17" s="390">
        <v>-0.55392156862745101</v>
      </c>
    </row>
    <row r="18" spans="1:23" ht="18" customHeight="1" x14ac:dyDescent="0.15">
      <c r="A18" s="387" t="s">
        <v>27</v>
      </c>
      <c r="B18" s="388">
        <v>27</v>
      </c>
      <c r="C18" s="388">
        <v>4</v>
      </c>
      <c r="D18" s="388">
        <v>11</v>
      </c>
      <c r="E18" s="388">
        <v>31</v>
      </c>
      <c r="F18" s="388">
        <v>90</v>
      </c>
      <c r="G18" s="388">
        <v>27</v>
      </c>
      <c r="H18" s="388">
        <v>40</v>
      </c>
      <c r="I18" s="388">
        <v>8</v>
      </c>
      <c r="J18" s="388">
        <v>66</v>
      </c>
      <c r="K18" s="388">
        <v>54</v>
      </c>
      <c r="L18" s="388">
        <v>1</v>
      </c>
      <c r="M18" s="388">
        <v>49</v>
      </c>
      <c r="N18" s="388">
        <v>56</v>
      </c>
      <c r="O18" s="388">
        <v>27</v>
      </c>
      <c r="P18" s="388">
        <v>63</v>
      </c>
      <c r="Q18" s="388">
        <v>68</v>
      </c>
      <c r="R18" s="388">
        <v>22</v>
      </c>
      <c r="S18" s="388">
        <v>20</v>
      </c>
      <c r="T18" s="388">
        <v>2</v>
      </c>
      <c r="U18" s="388">
        <v>40</v>
      </c>
      <c r="V18" s="389">
        <v>706</v>
      </c>
      <c r="W18" s="390">
        <v>-0.51141868512110722</v>
      </c>
    </row>
    <row r="19" spans="1:23" ht="22" customHeight="1" x14ac:dyDescent="0.15">
      <c r="A19" s="394" t="s">
        <v>6</v>
      </c>
      <c r="B19" s="395">
        <v>142</v>
      </c>
      <c r="C19" s="395">
        <v>36</v>
      </c>
      <c r="D19" s="395">
        <v>31</v>
      </c>
      <c r="E19" s="395">
        <v>134</v>
      </c>
      <c r="F19" s="395">
        <v>753</v>
      </c>
      <c r="G19" s="395">
        <v>284</v>
      </c>
      <c r="H19" s="395">
        <v>200</v>
      </c>
      <c r="I19" s="395">
        <v>166</v>
      </c>
      <c r="J19" s="395">
        <v>1827</v>
      </c>
      <c r="K19" s="395">
        <v>484</v>
      </c>
      <c r="L19" s="395">
        <v>25</v>
      </c>
      <c r="M19" s="395">
        <v>648</v>
      </c>
      <c r="N19" s="395">
        <v>108</v>
      </c>
      <c r="O19" s="395">
        <v>73</v>
      </c>
      <c r="P19" s="395">
        <v>112</v>
      </c>
      <c r="Q19" s="395">
        <v>857</v>
      </c>
      <c r="R19" s="395">
        <v>186</v>
      </c>
      <c r="S19" s="395">
        <v>184</v>
      </c>
      <c r="T19" s="395">
        <v>28</v>
      </c>
      <c r="U19" s="395">
        <v>724</v>
      </c>
      <c r="V19" s="395">
        <v>7002</v>
      </c>
      <c r="W19" s="396">
        <v>-0.30363003480855294</v>
      </c>
    </row>
    <row r="20" spans="1:23" ht="18" customHeight="1" x14ac:dyDescent="0.15">
      <c r="A20" s="387" t="s">
        <v>38</v>
      </c>
      <c r="B20" s="388">
        <v>82</v>
      </c>
      <c r="C20" s="388">
        <v>28</v>
      </c>
      <c r="D20" s="388">
        <v>25</v>
      </c>
      <c r="E20" s="388">
        <v>93</v>
      </c>
      <c r="F20" s="388">
        <v>364</v>
      </c>
      <c r="G20" s="388">
        <v>189</v>
      </c>
      <c r="H20" s="388">
        <v>88</v>
      </c>
      <c r="I20" s="388">
        <v>70</v>
      </c>
      <c r="J20" s="388">
        <v>872</v>
      </c>
      <c r="K20" s="388">
        <v>264</v>
      </c>
      <c r="L20" s="388">
        <v>17</v>
      </c>
      <c r="M20" s="388">
        <v>357</v>
      </c>
      <c r="N20" s="388">
        <v>60</v>
      </c>
      <c r="O20" s="388">
        <v>59</v>
      </c>
      <c r="P20" s="388">
        <v>69</v>
      </c>
      <c r="Q20" s="388">
        <v>566</v>
      </c>
      <c r="R20" s="388">
        <v>77</v>
      </c>
      <c r="S20" s="388">
        <v>103</v>
      </c>
      <c r="T20" s="388">
        <v>9</v>
      </c>
      <c r="U20" s="388">
        <v>423</v>
      </c>
      <c r="V20" s="389">
        <v>3815</v>
      </c>
      <c r="W20" s="390">
        <v>-0.28113811946485773</v>
      </c>
    </row>
    <row r="21" spans="1:23" ht="18" customHeight="1" x14ac:dyDescent="0.15">
      <c r="A21" s="387" t="s">
        <v>39</v>
      </c>
      <c r="B21" s="388">
        <v>26</v>
      </c>
      <c r="C21" s="388">
        <v>6</v>
      </c>
      <c r="D21" s="388">
        <v>6</v>
      </c>
      <c r="E21" s="388">
        <v>23</v>
      </c>
      <c r="F21" s="388">
        <v>138</v>
      </c>
      <c r="G21" s="388">
        <v>35</v>
      </c>
      <c r="H21" s="388">
        <v>44</v>
      </c>
      <c r="I21" s="388">
        <v>17</v>
      </c>
      <c r="J21" s="388">
        <v>308</v>
      </c>
      <c r="K21" s="388">
        <v>75</v>
      </c>
      <c r="L21" s="388">
        <v>3</v>
      </c>
      <c r="M21" s="388">
        <v>83</v>
      </c>
      <c r="N21" s="388">
        <v>30</v>
      </c>
      <c r="O21" s="388">
        <v>3</v>
      </c>
      <c r="P21" s="388">
        <v>18</v>
      </c>
      <c r="Q21" s="388">
        <v>91</v>
      </c>
      <c r="R21" s="388">
        <v>17</v>
      </c>
      <c r="S21" s="388">
        <v>26</v>
      </c>
      <c r="T21" s="388">
        <v>3</v>
      </c>
      <c r="U21" s="388">
        <v>101</v>
      </c>
      <c r="V21" s="389">
        <v>1053</v>
      </c>
      <c r="W21" s="390">
        <v>-0.25213068181818182</v>
      </c>
    </row>
    <row r="22" spans="1:23" ht="18" customHeight="1" x14ac:dyDescent="0.15">
      <c r="A22" s="387" t="s">
        <v>40</v>
      </c>
      <c r="B22" s="388">
        <v>18</v>
      </c>
      <c r="C22" s="388">
        <v>2</v>
      </c>
      <c r="D22" s="388"/>
      <c r="E22" s="388">
        <v>8</v>
      </c>
      <c r="F22" s="388">
        <v>129</v>
      </c>
      <c r="G22" s="388">
        <v>36</v>
      </c>
      <c r="H22" s="388">
        <v>22</v>
      </c>
      <c r="I22" s="388">
        <v>22</v>
      </c>
      <c r="J22" s="388">
        <v>274</v>
      </c>
      <c r="K22" s="388">
        <v>59</v>
      </c>
      <c r="L22" s="388">
        <v>4</v>
      </c>
      <c r="M22" s="388">
        <v>80</v>
      </c>
      <c r="N22" s="388">
        <v>4</v>
      </c>
      <c r="O22" s="388">
        <v>4</v>
      </c>
      <c r="P22" s="388">
        <v>7</v>
      </c>
      <c r="Q22" s="388">
        <v>113</v>
      </c>
      <c r="R22" s="388">
        <v>22</v>
      </c>
      <c r="S22" s="388">
        <v>23</v>
      </c>
      <c r="T22" s="388">
        <v>4</v>
      </c>
      <c r="U22" s="388">
        <v>101</v>
      </c>
      <c r="V22" s="389">
        <v>932</v>
      </c>
      <c r="W22" s="390">
        <v>-0.30706319702602231</v>
      </c>
    </row>
    <row r="23" spans="1:23" ht="18" customHeight="1" x14ac:dyDescent="0.15">
      <c r="A23" s="387" t="s">
        <v>41</v>
      </c>
      <c r="B23" s="388">
        <v>16</v>
      </c>
      <c r="C23" s="388"/>
      <c r="D23" s="388"/>
      <c r="E23" s="388">
        <v>10</v>
      </c>
      <c r="F23" s="388">
        <v>122</v>
      </c>
      <c r="G23" s="388">
        <v>24</v>
      </c>
      <c r="H23" s="388">
        <v>46</v>
      </c>
      <c r="I23" s="388">
        <v>57</v>
      </c>
      <c r="J23" s="388">
        <v>373</v>
      </c>
      <c r="K23" s="388">
        <v>86</v>
      </c>
      <c r="L23" s="388">
        <v>1</v>
      </c>
      <c r="M23" s="388">
        <v>128</v>
      </c>
      <c r="N23" s="388">
        <v>14</v>
      </c>
      <c r="O23" s="388">
        <v>7</v>
      </c>
      <c r="P23" s="388">
        <v>18</v>
      </c>
      <c r="Q23" s="388">
        <v>87</v>
      </c>
      <c r="R23" s="388">
        <v>70</v>
      </c>
      <c r="S23" s="388">
        <v>32</v>
      </c>
      <c r="T23" s="388">
        <v>12</v>
      </c>
      <c r="U23" s="388">
        <v>99</v>
      </c>
      <c r="V23" s="389">
        <v>1202</v>
      </c>
      <c r="W23" s="390">
        <v>-0.39749373433583962</v>
      </c>
    </row>
    <row r="24" spans="1:23" ht="22" customHeight="1" x14ac:dyDescent="0.15">
      <c r="A24" s="397" t="s">
        <v>370</v>
      </c>
      <c r="B24" s="398">
        <v>775</v>
      </c>
      <c r="C24" s="398">
        <v>253</v>
      </c>
      <c r="D24" s="398">
        <v>245</v>
      </c>
      <c r="E24" s="398">
        <v>1881</v>
      </c>
      <c r="F24" s="398">
        <v>3117</v>
      </c>
      <c r="G24" s="398">
        <v>868</v>
      </c>
      <c r="H24" s="398">
        <v>1710</v>
      </c>
      <c r="I24" s="398">
        <v>1014</v>
      </c>
      <c r="J24" s="398">
        <v>3980</v>
      </c>
      <c r="K24" s="398">
        <v>1440</v>
      </c>
      <c r="L24" s="398">
        <v>150</v>
      </c>
      <c r="M24" s="398">
        <v>2279</v>
      </c>
      <c r="N24" s="398">
        <v>1668</v>
      </c>
      <c r="O24" s="398">
        <v>526</v>
      </c>
      <c r="P24" s="398">
        <v>2458</v>
      </c>
      <c r="Q24" s="398">
        <v>2115</v>
      </c>
      <c r="R24" s="398">
        <v>724</v>
      </c>
      <c r="S24" s="398">
        <v>659</v>
      </c>
      <c r="T24" s="398">
        <v>146</v>
      </c>
      <c r="U24" s="398">
        <v>2143</v>
      </c>
      <c r="V24" s="398">
        <v>28151</v>
      </c>
      <c r="W24" s="399">
        <v>-0.53692920121068566</v>
      </c>
    </row>
    <row r="25" spans="1:23" ht="18" customHeight="1" x14ac:dyDescent="0.15">
      <c r="A25" s="387" t="s">
        <v>42</v>
      </c>
      <c r="B25" s="388">
        <v>180</v>
      </c>
      <c r="C25" s="388">
        <v>83</v>
      </c>
      <c r="D25" s="388">
        <v>72</v>
      </c>
      <c r="E25" s="388">
        <v>448</v>
      </c>
      <c r="F25" s="388">
        <v>581</v>
      </c>
      <c r="G25" s="388">
        <v>134</v>
      </c>
      <c r="H25" s="388">
        <v>405</v>
      </c>
      <c r="I25" s="388">
        <v>153</v>
      </c>
      <c r="J25" s="388">
        <v>870</v>
      </c>
      <c r="K25" s="388">
        <v>363</v>
      </c>
      <c r="L25" s="388">
        <v>23</v>
      </c>
      <c r="M25" s="388">
        <v>728</v>
      </c>
      <c r="N25" s="388">
        <v>535</v>
      </c>
      <c r="O25" s="388">
        <v>108</v>
      </c>
      <c r="P25" s="388">
        <v>685</v>
      </c>
      <c r="Q25" s="388">
        <v>552</v>
      </c>
      <c r="R25" s="388">
        <v>222</v>
      </c>
      <c r="S25" s="388">
        <v>168</v>
      </c>
      <c r="T25" s="388">
        <v>45</v>
      </c>
      <c r="U25" s="388">
        <v>363</v>
      </c>
      <c r="V25" s="389">
        <v>6718</v>
      </c>
      <c r="W25" s="390">
        <v>-0.67816422343585325</v>
      </c>
    </row>
    <row r="26" spans="1:23" ht="18" customHeight="1" x14ac:dyDescent="0.15">
      <c r="A26" s="387" t="s">
        <v>371</v>
      </c>
      <c r="B26" s="388">
        <v>595</v>
      </c>
      <c r="C26" s="388">
        <v>170</v>
      </c>
      <c r="D26" s="388">
        <v>173</v>
      </c>
      <c r="E26" s="388">
        <v>1433</v>
      </c>
      <c r="F26" s="388">
        <v>2536</v>
      </c>
      <c r="G26" s="388">
        <v>734</v>
      </c>
      <c r="H26" s="388">
        <v>1305</v>
      </c>
      <c r="I26" s="388">
        <v>861</v>
      </c>
      <c r="J26" s="388">
        <v>3110</v>
      </c>
      <c r="K26" s="388">
        <v>1077</v>
      </c>
      <c r="L26" s="388">
        <v>127</v>
      </c>
      <c r="M26" s="388">
        <v>1551</v>
      </c>
      <c r="N26" s="388">
        <v>1133</v>
      </c>
      <c r="O26" s="388">
        <v>418</v>
      </c>
      <c r="P26" s="388">
        <v>1773</v>
      </c>
      <c r="Q26" s="388">
        <v>1563</v>
      </c>
      <c r="R26" s="388">
        <v>502</v>
      </c>
      <c r="S26" s="388">
        <v>491</v>
      </c>
      <c r="T26" s="388">
        <v>101</v>
      </c>
      <c r="U26" s="388">
        <v>1780</v>
      </c>
      <c r="V26" s="389">
        <v>21433</v>
      </c>
      <c r="W26" s="390">
        <v>-0.46307430231975549</v>
      </c>
    </row>
    <row r="27" spans="1:23" ht="22" customHeight="1" x14ac:dyDescent="0.15">
      <c r="A27" s="400" t="s">
        <v>7</v>
      </c>
      <c r="B27" s="401">
        <v>5</v>
      </c>
      <c r="C27" s="401">
        <v>7</v>
      </c>
      <c r="D27" s="401">
        <v>14</v>
      </c>
      <c r="E27" s="401">
        <v>24</v>
      </c>
      <c r="F27" s="401">
        <v>40</v>
      </c>
      <c r="G27" s="401">
        <v>4</v>
      </c>
      <c r="H27" s="401">
        <v>34</v>
      </c>
      <c r="I27" s="401">
        <v>3</v>
      </c>
      <c r="J27" s="401">
        <v>36</v>
      </c>
      <c r="K27" s="401">
        <v>10</v>
      </c>
      <c r="L27" s="401">
        <v>1</v>
      </c>
      <c r="M27" s="401">
        <v>20</v>
      </c>
      <c r="N27" s="401">
        <v>8</v>
      </c>
      <c r="O27" s="401">
        <v>5</v>
      </c>
      <c r="P27" s="401">
        <v>8</v>
      </c>
      <c r="Q27" s="401">
        <v>21</v>
      </c>
      <c r="R27" s="401">
        <v>0</v>
      </c>
      <c r="S27" s="401">
        <v>12</v>
      </c>
      <c r="T27" s="401">
        <v>0</v>
      </c>
      <c r="U27" s="401">
        <v>26</v>
      </c>
      <c r="V27" s="401">
        <v>278</v>
      </c>
      <c r="W27" s="402">
        <v>-0.40851063829787232</v>
      </c>
    </row>
    <row r="28" spans="1:23" ht="18" customHeight="1" x14ac:dyDescent="0.15">
      <c r="A28" s="387" t="s">
        <v>28</v>
      </c>
      <c r="B28" s="388">
        <v>1</v>
      </c>
      <c r="C28" s="388">
        <v>3</v>
      </c>
      <c r="D28" s="388">
        <v>11</v>
      </c>
      <c r="E28" s="388">
        <v>11</v>
      </c>
      <c r="F28" s="388">
        <v>16</v>
      </c>
      <c r="G28" s="388">
        <v>2</v>
      </c>
      <c r="H28" s="388">
        <v>4</v>
      </c>
      <c r="I28" s="388">
        <v>2</v>
      </c>
      <c r="J28" s="388">
        <v>19</v>
      </c>
      <c r="K28" s="388">
        <v>9</v>
      </c>
      <c r="L28" s="388">
        <v>1</v>
      </c>
      <c r="M28" s="388">
        <v>6</v>
      </c>
      <c r="N28" s="388"/>
      <c r="O28" s="388">
        <v>1</v>
      </c>
      <c r="P28" s="388">
        <v>2</v>
      </c>
      <c r="Q28" s="388">
        <v>11</v>
      </c>
      <c r="R28" s="388"/>
      <c r="S28" s="388">
        <v>6</v>
      </c>
      <c r="T28" s="388"/>
      <c r="U28" s="388">
        <v>10</v>
      </c>
      <c r="V28" s="389">
        <v>115</v>
      </c>
      <c r="W28" s="390">
        <v>-0.53629032258064513</v>
      </c>
    </row>
    <row r="29" spans="1:23" ht="18" customHeight="1" x14ac:dyDescent="0.15">
      <c r="A29" s="387" t="s">
        <v>43</v>
      </c>
      <c r="B29" s="388">
        <v>4</v>
      </c>
      <c r="C29" s="388">
        <v>4</v>
      </c>
      <c r="D29" s="388">
        <v>3</v>
      </c>
      <c r="E29" s="388">
        <v>13</v>
      </c>
      <c r="F29" s="388">
        <v>24</v>
      </c>
      <c r="G29" s="388">
        <v>2</v>
      </c>
      <c r="H29" s="388">
        <v>30</v>
      </c>
      <c r="I29" s="388">
        <v>1</v>
      </c>
      <c r="J29" s="388">
        <v>17</v>
      </c>
      <c r="K29" s="388">
        <v>1</v>
      </c>
      <c r="L29" s="388"/>
      <c r="M29" s="388">
        <v>14</v>
      </c>
      <c r="N29" s="388">
        <v>8</v>
      </c>
      <c r="O29" s="388">
        <v>4</v>
      </c>
      <c r="P29" s="388">
        <v>6</v>
      </c>
      <c r="Q29" s="388">
        <v>10</v>
      </c>
      <c r="R29" s="388"/>
      <c r="S29" s="388">
        <v>6</v>
      </c>
      <c r="T29" s="388"/>
      <c r="U29" s="388">
        <v>16</v>
      </c>
      <c r="V29" s="389">
        <v>163</v>
      </c>
      <c r="W29" s="390">
        <v>-0.26576576576576577</v>
      </c>
    </row>
    <row r="30" spans="1:23" ht="22" customHeight="1" x14ac:dyDescent="0.15">
      <c r="A30" s="403" t="s">
        <v>8</v>
      </c>
      <c r="B30" s="404">
        <v>8</v>
      </c>
      <c r="C30" s="404">
        <v>6</v>
      </c>
      <c r="D30" s="404">
        <v>9</v>
      </c>
      <c r="E30" s="404">
        <v>33</v>
      </c>
      <c r="F30" s="404">
        <v>92</v>
      </c>
      <c r="G30" s="404">
        <v>23</v>
      </c>
      <c r="H30" s="404">
        <v>75</v>
      </c>
      <c r="I30" s="404">
        <v>15</v>
      </c>
      <c r="J30" s="404">
        <v>142</v>
      </c>
      <c r="K30" s="404">
        <v>37</v>
      </c>
      <c r="L30" s="404">
        <v>0</v>
      </c>
      <c r="M30" s="404">
        <v>56</v>
      </c>
      <c r="N30" s="404">
        <v>19</v>
      </c>
      <c r="O30" s="404">
        <v>8</v>
      </c>
      <c r="P30" s="404">
        <v>35</v>
      </c>
      <c r="Q30" s="404">
        <v>66</v>
      </c>
      <c r="R30" s="404">
        <v>18</v>
      </c>
      <c r="S30" s="404">
        <v>26</v>
      </c>
      <c r="T30" s="404">
        <v>8</v>
      </c>
      <c r="U30" s="404">
        <v>85</v>
      </c>
      <c r="V30" s="404">
        <v>761</v>
      </c>
      <c r="W30" s="405">
        <v>-0.53308823529411764</v>
      </c>
    </row>
    <row r="31" spans="1:23" ht="18" customHeight="1" x14ac:dyDescent="0.15">
      <c r="A31" s="387" t="s">
        <v>253</v>
      </c>
      <c r="B31" s="388">
        <v>4</v>
      </c>
      <c r="C31" s="388">
        <v>1</v>
      </c>
      <c r="D31" s="388">
        <v>3</v>
      </c>
      <c r="E31" s="388">
        <v>9</v>
      </c>
      <c r="F31" s="388">
        <v>28</v>
      </c>
      <c r="G31" s="388">
        <v>4</v>
      </c>
      <c r="H31" s="388">
        <v>19</v>
      </c>
      <c r="I31" s="388">
        <v>6</v>
      </c>
      <c r="J31" s="388">
        <v>35</v>
      </c>
      <c r="K31" s="388">
        <v>9</v>
      </c>
      <c r="L31" s="388"/>
      <c r="M31" s="388">
        <v>14</v>
      </c>
      <c r="N31" s="388">
        <v>4</v>
      </c>
      <c r="O31" s="388"/>
      <c r="P31" s="388">
        <v>4</v>
      </c>
      <c r="Q31" s="388">
        <v>14</v>
      </c>
      <c r="R31" s="388">
        <v>5</v>
      </c>
      <c r="S31" s="388">
        <v>3</v>
      </c>
      <c r="T31" s="388"/>
      <c r="U31" s="388">
        <v>26</v>
      </c>
      <c r="V31" s="389">
        <v>188</v>
      </c>
      <c r="W31" s="390">
        <v>-0.69230769230769229</v>
      </c>
    </row>
    <row r="32" spans="1:23" ht="18" customHeight="1" x14ac:dyDescent="0.15">
      <c r="A32" s="387" t="s">
        <v>254</v>
      </c>
      <c r="B32" s="388">
        <v>4</v>
      </c>
      <c r="C32" s="388">
        <v>5</v>
      </c>
      <c r="D32" s="388">
        <v>6</v>
      </c>
      <c r="E32" s="388">
        <v>24</v>
      </c>
      <c r="F32" s="388">
        <v>64</v>
      </c>
      <c r="G32" s="388">
        <v>19</v>
      </c>
      <c r="H32" s="388">
        <v>56</v>
      </c>
      <c r="I32" s="388">
        <v>9</v>
      </c>
      <c r="J32" s="388">
        <v>107</v>
      </c>
      <c r="K32" s="388">
        <v>28</v>
      </c>
      <c r="L32" s="388"/>
      <c r="M32" s="388">
        <v>42</v>
      </c>
      <c r="N32" s="388">
        <v>15</v>
      </c>
      <c r="O32" s="388">
        <v>8</v>
      </c>
      <c r="P32" s="388">
        <v>31</v>
      </c>
      <c r="Q32" s="388">
        <v>52</v>
      </c>
      <c r="R32" s="388">
        <v>13</v>
      </c>
      <c r="S32" s="388">
        <v>23</v>
      </c>
      <c r="T32" s="388">
        <v>8</v>
      </c>
      <c r="U32" s="388">
        <v>59</v>
      </c>
      <c r="V32" s="389">
        <v>573</v>
      </c>
      <c r="W32" s="390">
        <v>-0.43780607247796277</v>
      </c>
    </row>
    <row r="33" spans="1:23" ht="22" customHeight="1" x14ac:dyDescent="0.15">
      <c r="A33" s="406" t="s">
        <v>9</v>
      </c>
      <c r="B33" s="407">
        <v>32</v>
      </c>
      <c r="C33" s="407">
        <v>3</v>
      </c>
      <c r="D33" s="407"/>
      <c r="E33" s="407">
        <v>10</v>
      </c>
      <c r="F33" s="407">
        <v>361</v>
      </c>
      <c r="G33" s="407">
        <v>97</v>
      </c>
      <c r="H33" s="407">
        <v>72</v>
      </c>
      <c r="I33" s="407">
        <v>30</v>
      </c>
      <c r="J33" s="407">
        <v>251</v>
      </c>
      <c r="K33" s="407">
        <v>162</v>
      </c>
      <c r="L33" s="407">
        <v>2</v>
      </c>
      <c r="M33" s="407">
        <v>260</v>
      </c>
      <c r="N33" s="407">
        <v>73</v>
      </c>
      <c r="O33" s="407">
        <v>5</v>
      </c>
      <c r="P33" s="407">
        <v>25</v>
      </c>
      <c r="Q33" s="407">
        <v>186</v>
      </c>
      <c r="R33" s="407">
        <v>189</v>
      </c>
      <c r="S33" s="407">
        <v>62</v>
      </c>
      <c r="T33" s="407">
        <v>12</v>
      </c>
      <c r="U33" s="407">
        <v>232</v>
      </c>
      <c r="V33" s="408">
        <v>2064</v>
      </c>
      <c r="W33" s="409">
        <v>-0.84601611459265891</v>
      </c>
    </row>
    <row r="34" spans="1:23" ht="22" customHeight="1" x14ac:dyDescent="0.15">
      <c r="A34" s="410" t="s">
        <v>12</v>
      </c>
      <c r="B34" s="411">
        <v>1428</v>
      </c>
      <c r="C34" s="411">
        <v>434</v>
      </c>
      <c r="D34" s="411">
        <v>552</v>
      </c>
      <c r="E34" s="411">
        <v>3066</v>
      </c>
      <c r="F34" s="411">
        <v>6369</v>
      </c>
      <c r="G34" s="411">
        <v>1898</v>
      </c>
      <c r="H34" s="411">
        <v>3453</v>
      </c>
      <c r="I34" s="411">
        <v>1657</v>
      </c>
      <c r="J34" s="411">
        <v>8967</v>
      </c>
      <c r="K34" s="411">
        <v>3057</v>
      </c>
      <c r="L34" s="411">
        <v>217</v>
      </c>
      <c r="M34" s="411">
        <v>4713</v>
      </c>
      <c r="N34" s="411">
        <v>3015</v>
      </c>
      <c r="O34" s="411">
        <v>1109</v>
      </c>
      <c r="P34" s="411">
        <v>3825</v>
      </c>
      <c r="Q34" s="411">
        <v>4834</v>
      </c>
      <c r="R34" s="411">
        <v>1716</v>
      </c>
      <c r="S34" s="411">
        <v>1334</v>
      </c>
      <c r="T34" s="411">
        <v>281</v>
      </c>
      <c r="U34" s="411">
        <v>4720</v>
      </c>
      <c r="V34" s="389">
        <v>56645</v>
      </c>
      <c r="W34" s="390">
        <v>-0.51551902566690333</v>
      </c>
    </row>
  </sheetData>
  <mergeCells count="24">
    <mergeCell ref="V4:V5"/>
    <mergeCell ref="W4:W5"/>
    <mergeCell ref="N4:N5"/>
    <mergeCell ref="O4:O5"/>
    <mergeCell ref="P4:P5"/>
    <mergeCell ref="Q4:Q5"/>
    <mergeCell ref="R4:R5"/>
    <mergeCell ref="S4:S5"/>
    <mergeCell ref="J4:J5"/>
    <mergeCell ref="K4:K5"/>
    <mergeCell ref="L4:L5"/>
    <mergeCell ref="M4:M5"/>
    <mergeCell ref="T4:T5"/>
    <mergeCell ref="U4:U5"/>
    <mergeCell ref="A1:C1"/>
    <mergeCell ref="D1:K1"/>
    <mergeCell ref="B4:B5"/>
    <mergeCell ref="C4:C5"/>
    <mergeCell ref="D4:D5"/>
    <mergeCell ref="E4:E5"/>
    <mergeCell ref="F4:F5"/>
    <mergeCell ref="G4:G5"/>
    <mergeCell ref="H4:H5"/>
    <mergeCell ref="I4:I5"/>
  </mergeCells>
  <phoneticPr fontId="6" type="noConversion"/>
  <conditionalFormatting sqref="W6:W34">
    <cfRule type="iconSet" priority="1">
      <iconSet iconSet="5Arrows">
        <cfvo type="percent" val="0"/>
        <cfvo type="num" val="-0.02"/>
        <cfvo type="num" val="-6.0000000000000001E-3"/>
        <cfvo type="num" val="6.0000000000000001E-3" gte="0"/>
        <cfvo type="num" val="0.02"/>
      </iconSet>
    </cfRule>
  </conditionalFormatting>
  <printOptions horizontalCentered="1" verticalCentered="1"/>
  <pageMargins left="0.19685039370078741" right="0.19685039370078741" top="0.19685039370078741" bottom="0.19685039370078741" header="0.11811023622047245" footer="0.19685039370078741"/>
  <pageSetup paperSize="9" orientation="landscape"/>
  <headerFooter alignWithMargins="0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4"/>
  <sheetViews>
    <sheetView showGridLines="0" zoomScaleNormal="100" workbookViewId="0">
      <selection activeCell="N10" sqref="N10"/>
    </sheetView>
  </sheetViews>
  <sheetFormatPr baseColWidth="10" defaultColWidth="9.1640625" defaultRowHeight="13" x14ac:dyDescent="0.15"/>
  <cols>
    <col min="1" max="1" width="43" style="3" bestFit="1" customWidth="1"/>
    <col min="2" max="9" width="7.6640625" style="3" customWidth="1"/>
    <col min="10" max="10" width="7.6640625" style="2" customWidth="1"/>
    <col min="11" max="21" width="7.6640625" style="3" customWidth="1"/>
    <col min="22" max="23" width="10.5" style="3" customWidth="1"/>
    <col min="24" max="16384" width="9.1640625" style="3"/>
  </cols>
  <sheetData>
    <row r="1" spans="1:23" ht="50" customHeight="1" x14ac:dyDescent="0.15">
      <c r="A1" s="480" t="s">
        <v>419</v>
      </c>
      <c r="B1" s="480"/>
      <c r="C1" s="480"/>
      <c r="D1" s="481" t="s">
        <v>257</v>
      </c>
      <c r="E1" s="482"/>
      <c r="F1" s="482"/>
      <c r="G1" s="482"/>
      <c r="H1" s="482"/>
      <c r="I1" s="482"/>
      <c r="J1" s="482"/>
      <c r="K1" s="483"/>
    </row>
    <row r="4" spans="1:23" ht="52.5" customHeight="1" x14ac:dyDescent="0.3">
      <c r="A4" s="377" t="s">
        <v>269</v>
      </c>
      <c r="B4" s="484" t="s">
        <v>199</v>
      </c>
      <c r="C4" s="484" t="s">
        <v>81</v>
      </c>
      <c r="D4" s="484" t="s">
        <v>82</v>
      </c>
      <c r="E4" s="484" t="s">
        <v>83</v>
      </c>
      <c r="F4" s="484" t="s">
        <v>70</v>
      </c>
      <c r="G4" s="484" t="s">
        <v>71</v>
      </c>
      <c r="H4" s="484" t="s">
        <v>75</v>
      </c>
      <c r="I4" s="484" t="s">
        <v>65</v>
      </c>
      <c r="J4" s="484" t="s">
        <v>66</v>
      </c>
      <c r="K4" s="484" t="s">
        <v>76</v>
      </c>
      <c r="L4" s="484" t="s">
        <v>84</v>
      </c>
      <c r="M4" s="484" t="s">
        <v>67</v>
      </c>
      <c r="N4" s="484" t="s">
        <v>85</v>
      </c>
      <c r="O4" s="484" t="s">
        <v>87</v>
      </c>
      <c r="P4" s="484" t="s">
        <v>88</v>
      </c>
      <c r="Q4" s="484" t="s">
        <v>77</v>
      </c>
      <c r="R4" s="484" t="s">
        <v>72</v>
      </c>
      <c r="S4" s="484" t="s">
        <v>78</v>
      </c>
      <c r="T4" s="484" t="s">
        <v>68</v>
      </c>
      <c r="U4" s="484" t="s">
        <v>73</v>
      </c>
      <c r="V4" s="486" t="s">
        <v>12</v>
      </c>
      <c r="W4" s="488" t="s">
        <v>447</v>
      </c>
    </row>
    <row r="5" spans="1:23" ht="54" customHeight="1" x14ac:dyDescent="0.3">
      <c r="A5" s="378" t="s">
        <v>270</v>
      </c>
      <c r="B5" s="485"/>
      <c r="C5" s="485"/>
      <c r="D5" s="485"/>
      <c r="E5" s="485"/>
      <c r="F5" s="485"/>
      <c r="G5" s="485"/>
      <c r="H5" s="485"/>
      <c r="I5" s="485"/>
      <c r="J5" s="485"/>
      <c r="K5" s="485"/>
      <c r="L5" s="485"/>
      <c r="M5" s="485"/>
      <c r="N5" s="485"/>
      <c r="O5" s="485"/>
      <c r="P5" s="485"/>
      <c r="Q5" s="485"/>
      <c r="R5" s="485"/>
      <c r="S5" s="485"/>
      <c r="T5" s="485"/>
      <c r="U5" s="485"/>
      <c r="V5" s="487"/>
      <c r="W5" s="489"/>
    </row>
    <row r="6" spans="1:23" ht="22" customHeight="1" x14ac:dyDescent="0.15">
      <c r="A6" s="379" t="s">
        <v>3</v>
      </c>
      <c r="B6" s="380">
        <v>26</v>
      </c>
      <c r="C6" s="380">
        <v>16</v>
      </c>
      <c r="D6" s="380">
        <v>37</v>
      </c>
      <c r="E6" s="380">
        <v>96</v>
      </c>
      <c r="F6" s="380">
        <v>214</v>
      </c>
      <c r="G6" s="380">
        <v>41</v>
      </c>
      <c r="H6" s="380">
        <v>131</v>
      </c>
      <c r="I6" s="380">
        <v>53</v>
      </c>
      <c r="J6" s="380">
        <v>344</v>
      </c>
      <c r="K6" s="380">
        <v>54</v>
      </c>
      <c r="L6" s="380">
        <v>6</v>
      </c>
      <c r="M6" s="380">
        <v>137</v>
      </c>
      <c r="N6" s="380">
        <v>101</v>
      </c>
      <c r="O6" s="380">
        <v>37</v>
      </c>
      <c r="P6" s="380">
        <v>113</v>
      </c>
      <c r="Q6" s="380">
        <v>160</v>
      </c>
      <c r="R6" s="380">
        <v>46</v>
      </c>
      <c r="S6" s="380">
        <v>23</v>
      </c>
      <c r="T6" s="380">
        <v>7</v>
      </c>
      <c r="U6" s="380">
        <v>173</v>
      </c>
      <c r="V6" s="381">
        <v>1729</v>
      </c>
      <c r="W6" s="412">
        <v>-8.7598944591029029E-2</v>
      </c>
    </row>
    <row r="7" spans="1:23" ht="22" customHeight="1" x14ac:dyDescent="0.15">
      <c r="A7" s="383" t="s">
        <v>4</v>
      </c>
      <c r="B7" s="384">
        <v>106</v>
      </c>
      <c r="C7" s="384">
        <v>27</v>
      </c>
      <c r="D7" s="384">
        <v>67</v>
      </c>
      <c r="E7" s="384">
        <v>259</v>
      </c>
      <c r="F7" s="384">
        <v>496</v>
      </c>
      <c r="G7" s="384">
        <v>110</v>
      </c>
      <c r="H7" s="384">
        <v>399</v>
      </c>
      <c r="I7" s="384">
        <v>109</v>
      </c>
      <c r="J7" s="384">
        <v>750</v>
      </c>
      <c r="K7" s="384">
        <v>218</v>
      </c>
      <c r="L7" s="384">
        <v>14</v>
      </c>
      <c r="M7" s="384">
        <v>342</v>
      </c>
      <c r="N7" s="384">
        <v>277</v>
      </c>
      <c r="O7" s="384">
        <v>102</v>
      </c>
      <c r="P7" s="384">
        <v>368</v>
      </c>
      <c r="Q7" s="384">
        <v>375</v>
      </c>
      <c r="R7" s="384">
        <v>166</v>
      </c>
      <c r="S7" s="384">
        <v>111</v>
      </c>
      <c r="T7" s="384">
        <v>18</v>
      </c>
      <c r="U7" s="384">
        <v>382</v>
      </c>
      <c r="V7" s="385">
        <v>4387</v>
      </c>
      <c r="W7" s="413">
        <v>-0.51163308471557389</v>
      </c>
    </row>
    <row r="8" spans="1:23" ht="18" customHeight="1" x14ac:dyDescent="0.15">
      <c r="A8" s="387" t="s">
        <v>30</v>
      </c>
      <c r="B8" s="388">
        <v>82</v>
      </c>
      <c r="C8" s="388">
        <v>16</v>
      </c>
      <c r="D8" s="388">
        <v>61</v>
      </c>
      <c r="E8" s="388">
        <v>198</v>
      </c>
      <c r="F8" s="388">
        <v>356</v>
      </c>
      <c r="G8" s="388">
        <v>84</v>
      </c>
      <c r="H8" s="388">
        <v>334</v>
      </c>
      <c r="I8" s="388">
        <v>88</v>
      </c>
      <c r="J8" s="388">
        <v>601</v>
      </c>
      <c r="K8" s="388">
        <v>154</v>
      </c>
      <c r="L8" s="388">
        <v>9</v>
      </c>
      <c r="M8" s="388">
        <v>266</v>
      </c>
      <c r="N8" s="388">
        <v>222</v>
      </c>
      <c r="O8" s="388">
        <v>71</v>
      </c>
      <c r="P8" s="388">
        <v>300</v>
      </c>
      <c r="Q8" s="388">
        <v>271</v>
      </c>
      <c r="R8" s="388">
        <v>138</v>
      </c>
      <c r="S8" s="388">
        <v>89</v>
      </c>
      <c r="T8" s="388">
        <v>10</v>
      </c>
      <c r="U8" s="388">
        <v>293</v>
      </c>
      <c r="V8" s="389">
        <v>3443</v>
      </c>
      <c r="W8" s="414">
        <v>-0.4191970310391363</v>
      </c>
    </row>
    <row r="9" spans="1:23" ht="18" customHeight="1" x14ac:dyDescent="0.15">
      <c r="A9" s="387" t="s">
        <v>31</v>
      </c>
      <c r="B9" s="388">
        <v>4</v>
      </c>
      <c r="C9" s="388">
        <v>3</v>
      </c>
      <c r="D9" s="388">
        <v>1</v>
      </c>
      <c r="E9" s="388">
        <v>5</v>
      </c>
      <c r="F9" s="388">
        <v>30</v>
      </c>
      <c r="G9" s="388">
        <v>7</v>
      </c>
      <c r="H9" s="388">
        <v>10</v>
      </c>
      <c r="I9" s="388">
        <v>7</v>
      </c>
      <c r="J9" s="388">
        <v>31</v>
      </c>
      <c r="K9" s="388">
        <v>10</v>
      </c>
      <c r="L9" s="388"/>
      <c r="M9" s="388">
        <v>7</v>
      </c>
      <c r="N9" s="388">
        <v>10</v>
      </c>
      <c r="O9" s="388">
        <v>2</v>
      </c>
      <c r="P9" s="388">
        <v>12</v>
      </c>
      <c r="Q9" s="388">
        <v>16</v>
      </c>
      <c r="R9" s="388">
        <v>6</v>
      </c>
      <c r="S9" s="388">
        <v>6</v>
      </c>
      <c r="T9" s="388">
        <v>2</v>
      </c>
      <c r="U9" s="388">
        <v>9</v>
      </c>
      <c r="V9" s="389">
        <v>178</v>
      </c>
      <c r="W9" s="414">
        <v>-0.5400516795865633</v>
      </c>
    </row>
    <row r="10" spans="1:23" ht="18" customHeight="1" x14ac:dyDescent="0.15">
      <c r="A10" s="387" t="s">
        <v>32</v>
      </c>
      <c r="B10" s="388">
        <v>9</v>
      </c>
      <c r="C10" s="388">
        <v>1</v>
      </c>
      <c r="D10" s="388">
        <v>4</v>
      </c>
      <c r="E10" s="388">
        <v>29</v>
      </c>
      <c r="F10" s="388">
        <v>26</v>
      </c>
      <c r="G10" s="388">
        <v>7</v>
      </c>
      <c r="H10" s="388">
        <v>23</v>
      </c>
      <c r="I10" s="388">
        <v>7</v>
      </c>
      <c r="J10" s="388">
        <v>55</v>
      </c>
      <c r="K10" s="388">
        <v>8</v>
      </c>
      <c r="L10" s="388">
        <v>2</v>
      </c>
      <c r="M10" s="388">
        <v>13</v>
      </c>
      <c r="N10" s="388">
        <v>18</v>
      </c>
      <c r="O10" s="388">
        <v>4</v>
      </c>
      <c r="P10" s="388">
        <v>25</v>
      </c>
      <c r="Q10" s="388">
        <v>19</v>
      </c>
      <c r="R10" s="388">
        <v>9</v>
      </c>
      <c r="S10" s="388">
        <v>3</v>
      </c>
      <c r="T10" s="388">
        <v>1</v>
      </c>
      <c r="U10" s="388">
        <v>16</v>
      </c>
      <c r="V10" s="389">
        <v>259</v>
      </c>
      <c r="W10" s="414">
        <v>-0.51407129455909939</v>
      </c>
    </row>
    <row r="11" spans="1:23" ht="18" customHeight="1" x14ac:dyDescent="0.15">
      <c r="A11" s="387" t="s">
        <v>33</v>
      </c>
      <c r="B11" s="388">
        <v>9</v>
      </c>
      <c r="C11" s="388">
        <v>4</v>
      </c>
      <c r="D11" s="388">
        <v>5</v>
      </c>
      <c r="E11" s="388">
        <v>34</v>
      </c>
      <c r="F11" s="388">
        <v>67</v>
      </c>
      <c r="G11" s="388">
        <v>19</v>
      </c>
      <c r="H11" s="388">
        <v>49</v>
      </c>
      <c r="I11" s="388">
        <v>14</v>
      </c>
      <c r="J11" s="388">
        <v>84</v>
      </c>
      <c r="K11" s="388">
        <v>26</v>
      </c>
      <c r="L11" s="388">
        <v>1</v>
      </c>
      <c r="M11" s="388">
        <v>49</v>
      </c>
      <c r="N11" s="388">
        <v>27</v>
      </c>
      <c r="O11" s="388">
        <v>14</v>
      </c>
      <c r="P11" s="388">
        <v>31</v>
      </c>
      <c r="Q11" s="388">
        <v>82</v>
      </c>
      <c r="R11" s="388">
        <v>18</v>
      </c>
      <c r="S11" s="388">
        <v>17</v>
      </c>
      <c r="T11" s="388">
        <v>5</v>
      </c>
      <c r="U11" s="388">
        <v>38</v>
      </c>
      <c r="V11" s="389">
        <v>561</v>
      </c>
      <c r="W11" s="414">
        <v>-0.76339097427245883</v>
      </c>
    </row>
    <row r="12" spans="1:23" ht="18" customHeight="1" x14ac:dyDescent="0.15">
      <c r="A12" s="387" t="s">
        <v>34</v>
      </c>
      <c r="B12" s="388">
        <v>6</v>
      </c>
      <c r="C12" s="388">
        <v>1</v>
      </c>
      <c r="D12" s="388">
        <v>1</v>
      </c>
      <c r="E12" s="388">
        <v>4</v>
      </c>
      <c r="F12" s="388">
        <v>18</v>
      </c>
      <c r="G12" s="388">
        <v>6</v>
      </c>
      <c r="H12" s="388">
        <v>9</v>
      </c>
      <c r="I12" s="388">
        <v>3</v>
      </c>
      <c r="J12" s="388">
        <v>29</v>
      </c>
      <c r="K12" s="388">
        <v>8</v>
      </c>
      <c r="L12" s="388">
        <v>1</v>
      </c>
      <c r="M12" s="388">
        <v>10</v>
      </c>
      <c r="N12" s="388">
        <v>8</v>
      </c>
      <c r="O12" s="388">
        <v>4</v>
      </c>
      <c r="P12" s="388">
        <v>12</v>
      </c>
      <c r="Q12" s="388">
        <v>11</v>
      </c>
      <c r="R12" s="388">
        <v>6</v>
      </c>
      <c r="S12" s="388">
        <v>5</v>
      </c>
      <c r="T12" s="388"/>
      <c r="U12" s="388">
        <v>10</v>
      </c>
      <c r="V12" s="389">
        <v>141</v>
      </c>
      <c r="W12" s="414">
        <v>-0.436</v>
      </c>
    </row>
    <row r="13" spans="1:23" ht="18" customHeight="1" x14ac:dyDescent="0.15">
      <c r="A13" s="387" t="s">
        <v>35</v>
      </c>
      <c r="B13" s="388">
        <v>13</v>
      </c>
      <c r="C13" s="388">
        <v>1</v>
      </c>
      <c r="D13" s="388">
        <v>4</v>
      </c>
      <c r="E13" s="388">
        <v>18</v>
      </c>
      <c r="F13" s="388">
        <v>95</v>
      </c>
      <c r="G13" s="388">
        <v>15</v>
      </c>
      <c r="H13" s="388">
        <v>34</v>
      </c>
      <c r="I13" s="388">
        <v>12</v>
      </c>
      <c r="J13" s="388">
        <v>81</v>
      </c>
      <c r="K13" s="388">
        <v>38</v>
      </c>
      <c r="L13" s="388">
        <v>1</v>
      </c>
      <c r="M13" s="388">
        <v>49</v>
      </c>
      <c r="N13" s="388">
        <v>32</v>
      </c>
      <c r="O13" s="388">
        <v>21</v>
      </c>
      <c r="P13" s="388">
        <v>41</v>
      </c>
      <c r="Q13" s="388">
        <v>53</v>
      </c>
      <c r="R13" s="388">
        <v>19</v>
      </c>
      <c r="S13" s="388">
        <v>13</v>
      </c>
      <c r="T13" s="388">
        <v>4</v>
      </c>
      <c r="U13" s="388">
        <v>52</v>
      </c>
      <c r="V13" s="389">
        <v>593</v>
      </c>
      <c r="W13" s="414">
        <v>-0.58002832861189801</v>
      </c>
    </row>
    <row r="14" spans="1:23" ht="18" customHeight="1" x14ac:dyDescent="0.15">
      <c r="A14" s="387" t="s">
        <v>26</v>
      </c>
      <c r="B14" s="388">
        <v>6</v>
      </c>
      <c r="C14" s="388">
        <v>3</v>
      </c>
      <c r="D14" s="388">
        <v>4</v>
      </c>
      <c r="E14" s="388">
        <v>12</v>
      </c>
      <c r="F14" s="388">
        <v>20</v>
      </c>
      <c r="G14" s="388">
        <v>3</v>
      </c>
      <c r="H14" s="388">
        <v>17</v>
      </c>
      <c r="I14" s="388">
        <v>4</v>
      </c>
      <c r="J14" s="388">
        <v>20</v>
      </c>
      <c r="K14" s="388">
        <v>6</v>
      </c>
      <c r="L14" s="388">
        <v>2</v>
      </c>
      <c r="M14" s="388">
        <v>17</v>
      </c>
      <c r="N14" s="388">
        <v>11</v>
      </c>
      <c r="O14" s="388">
        <v>4</v>
      </c>
      <c r="P14" s="388">
        <v>14</v>
      </c>
      <c r="Q14" s="388">
        <v>11</v>
      </c>
      <c r="R14" s="388">
        <v>2</v>
      </c>
      <c r="S14" s="388">
        <v>1</v>
      </c>
      <c r="T14" s="388">
        <v>2</v>
      </c>
      <c r="U14" s="388">
        <v>16</v>
      </c>
      <c r="V14" s="389">
        <v>134</v>
      </c>
      <c r="W14" s="414">
        <v>-0.18787878787878787</v>
      </c>
    </row>
    <row r="15" spans="1:23" ht="22" customHeight="1" x14ac:dyDescent="0.15">
      <c r="A15" s="391" t="s">
        <v>5</v>
      </c>
      <c r="B15" s="392">
        <v>75</v>
      </c>
      <c r="C15" s="392">
        <v>22</v>
      </c>
      <c r="D15" s="392">
        <v>39</v>
      </c>
      <c r="E15" s="392">
        <v>159</v>
      </c>
      <c r="F15" s="392">
        <v>379</v>
      </c>
      <c r="G15" s="392">
        <v>90</v>
      </c>
      <c r="H15" s="392">
        <v>188</v>
      </c>
      <c r="I15" s="392">
        <v>74</v>
      </c>
      <c r="J15" s="392">
        <v>467</v>
      </c>
      <c r="K15" s="392">
        <v>151</v>
      </c>
      <c r="L15" s="392">
        <v>5</v>
      </c>
      <c r="M15" s="392">
        <v>259</v>
      </c>
      <c r="N15" s="392">
        <v>193</v>
      </c>
      <c r="O15" s="392">
        <v>62</v>
      </c>
      <c r="P15" s="392">
        <v>179</v>
      </c>
      <c r="Q15" s="392">
        <v>248</v>
      </c>
      <c r="R15" s="392">
        <v>121</v>
      </c>
      <c r="S15" s="392">
        <v>90</v>
      </c>
      <c r="T15" s="392">
        <v>18</v>
      </c>
      <c r="U15" s="392">
        <v>242</v>
      </c>
      <c r="V15" s="392">
        <v>2921</v>
      </c>
      <c r="W15" s="415">
        <v>-0.5215397215397215</v>
      </c>
    </row>
    <row r="16" spans="1:23" ht="18" customHeight="1" x14ac:dyDescent="0.15">
      <c r="A16" s="387" t="s">
        <v>36</v>
      </c>
      <c r="B16" s="388">
        <v>23</v>
      </c>
      <c r="C16" s="388">
        <v>14</v>
      </c>
      <c r="D16" s="388">
        <v>10</v>
      </c>
      <c r="E16" s="388">
        <v>39</v>
      </c>
      <c r="F16" s="388">
        <v>92</v>
      </c>
      <c r="G16" s="388">
        <v>37</v>
      </c>
      <c r="H16" s="388">
        <v>73</v>
      </c>
      <c r="I16" s="388">
        <v>26</v>
      </c>
      <c r="J16" s="388">
        <v>149</v>
      </c>
      <c r="K16" s="388">
        <v>41</v>
      </c>
      <c r="L16" s="388">
        <v>2</v>
      </c>
      <c r="M16" s="388">
        <v>78</v>
      </c>
      <c r="N16" s="388">
        <v>58</v>
      </c>
      <c r="O16" s="388">
        <v>18</v>
      </c>
      <c r="P16" s="388">
        <v>65</v>
      </c>
      <c r="Q16" s="388">
        <v>112</v>
      </c>
      <c r="R16" s="388">
        <v>55</v>
      </c>
      <c r="S16" s="388">
        <v>32</v>
      </c>
      <c r="T16" s="388">
        <v>8</v>
      </c>
      <c r="U16" s="388">
        <v>97</v>
      </c>
      <c r="V16" s="389">
        <v>990</v>
      </c>
      <c r="W16" s="414">
        <v>-0.3862368257904526</v>
      </c>
    </row>
    <row r="17" spans="1:23" ht="18" customHeight="1" x14ac:dyDescent="0.15">
      <c r="A17" s="387" t="s">
        <v>37</v>
      </c>
      <c r="B17" s="388">
        <v>55</v>
      </c>
      <c r="C17" s="388">
        <v>11</v>
      </c>
      <c r="D17" s="388">
        <v>28</v>
      </c>
      <c r="E17" s="388">
        <v>118</v>
      </c>
      <c r="F17" s="388">
        <v>288</v>
      </c>
      <c r="G17" s="388">
        <v>57</v>
      </c>
      <c r="H17" s="388">
        <v>122</v>
      </c>
      <c r="I17" s="388">
        <v>48</v>
      </c>
      <c r="J17" s="388">
        <v>304</v>
      </c>
      <c r="K17" s="388">
        <v>104</v>
      </c>
      <c r="L17" s="388">
        <v>4</v>
      </c>
      <c r="M17" s="388">
        <v>187</v>
      </c>
      <c r="N17" s="388">
        <v>136</v>
      </c>
      <c r="O17" s="388">
        <v>43</v>
      </c>
      <c r="P17" s="388">
        <v>105</v>
      </c>
      <c r="Q17" s="388">
        <v>145</v>
      </c>
      <c r="R17" s="388">
        <v>63</v>
      </c>
      <c r="S17" s="388">
        <v>59</v>
      </c>
      <c r="T17" s="388">
        <v>10</v>
      </c>
      <c r="U17" s="388">
        <v>143</v>
      </c>
      <c r="V17" s="389">
        <v>1937</v>
      </c>
      <c r="W17" s="414">
        <v>-0.57661202185792348</v>
      </c>
    </row>
    <row r="18" spans="1:23" ht="18" customHeight="1" x14ac:dyDescent="0.15">
      <c r="A18" s="387" t="s">
        <v>27</v>
      </c>
      <c r="B18" s="388">
        <v>15</v>
      </c>
      <c r="C18" s="388">
        <v>4</v>
      </c>
      <c r="D18" s="388">
        <v>6</v>
      </c>
      <c r="E18" s="388">
        <v>31</v>
      </c>
      <c r="F18" s="388">
        <v>50</v>
      </c>
      <c r="G18" s="388">
        <v>16</v>
      </c>
      <c r="H18" s="388">
        <v>25</v>
      </c>
      <c r="I18" s="388">
        <v>8</v>
      </c>
      <c r="J18" s="388">
        <v>66</v>
      </c>
      <c r="K18" s="388">
        <v>26</v>
      </c>
      <c r="L18" s="388">
        <v>1</v>
      </c>
      <c r="M18" s="388">
        <v>34</v>
      </c>
      <c r="N18" s="388">
        <v>40</v>
      </c>
      <c r="O18" s="388">
        <v>17</v>
      </c>
      <c r="P18" s="388">
        <v>43</v>
      </c>
      <c r="Q18" s="388">
        <v>39</v>
      </c>
      <c r="R18" s="388">
        <v>20</v>
      </c>
      <c r="S18" s="388">
        <v>12</v>
      </c>
      <c r="T18" s="388">
        <v>2</v>
      </c>
      <c r="U18" s="388">
        <v>35</v>
      </c>
      <c r="V18" s="389">
        <v>486</v>
      </c>
      <c r="W18" s="414">
        <v>-0.46710526315789475</v>
      </c>
    </row>
    <row r="19" spans="1:23" ht="22" customHeight="1" x14ac:dyDescent="0.15">
      <c r="A19" s="394" t="s">
        <v>6</v>
      </c>
      <c r="B19" s="395">
        <v>150</v>
      </c>
      <c r="C19" s="395">
        <v>27</v>
      </c>
      <c r="D19" s="395">
        <v>30</v>
      </c>
      <c r="E19" s="395">
        <v>133</v>
      </c>
      <c r="F19" s="395">
        <v>706</v>
      </c>
      <c r="G19" s="395">
        <v>277</v>
      </c>
      <c r="H19" s="395">
        <v>194</v>
      </c>
      <c r="I19" s="395">
        <v>159</v>
      </c>
      <c r="J19" s="395">
        <v>1717</v>
      </c>
      <c r="K19" s="395">
        <v>460</v>
      </c>
      <c r="L19" s="395">
        <v>27</v>
      </c>
      <c r="M19" s="395">
        <v>578</v>
      </c>
      <c r="N19" s="395">
        <v>107</v>
      </c>
      <c r="O19" s="395">
        <v>71</v>
      </c>
      <c r="P19" s="395">
        <v>100</v>
      </c>
      <c r="Q19" s="395">
        <v>753</v>
      </c>
      <c r="R19" s="395">
        <v>171</v>
      </c>
      <c r="S19" s="395">
        <v>172</v>
      </c>
      <c r="T19" s="395">
        <v>26</v>
      </c>
      <c r="U19" s="395">
        <v>656</v>
      </c>
      <c r="V19" s="395">
        <v>6490</v>
      </c>
      <c r="W19" s="416">
        <v>-0.28247650635710336</v>
      </c>
    </row>
    <row r="20" spans="1:23" ht="18" customHeight="1" x14ac:dyDescent="0.15">
      <c r="A20" s="387" t="s">
        <v>38</v>
      </c>
      <c r="B20" s="388">
        <v>84</v>
      </c>
      <c r="C20" s="388">
        <v>22</v>
      </c>
      <c r="D20" s="388">
        <v>24</v>
      </c>
      <c r="E20" s="388">
        <v>89</v>
      </c>
      <c r="F20" s="388">
        <v>328</v>
      </c>
      <c r="G20" s="388">
        <v>184</v>
      </c>
      <c r="H20" s="388">
        <v>85</v>
      </c>
      <c r="I20" s="388">
        <v>63</v>
      </c>
      <c r="J20" s="388">
        <v>786</v>
      </c>
      <c r="K20" s="388">
        <v>247</v>
      </c>
      <c r="L20" s="388">
        <v>18</v>
      </c>
      <c r="M20" s="388">
        <v>292</v>
      </c>
      <c r="N20" s="388">
        <v>55</v>
      </c>
      <c r="O20" s="388">
        <v>58</v>
      </c>
      <c r="P20" s="388">
        <v>64</v>
      </c>
      <c r="Q20" s="388">
        <v>464</v>
      </c>
      <c r="R20" s="388">
        <v>69</v>
      </c>
      <c r="S20" s="388">
        <v>86</v>
      </c>
      <c r="T20" s="388">
        <v>7</v>
      </c>
      <c r="U20" s="388">
        <v>369</v>
      </c>
      <c r="V20" s="389">
        <v>3386</v>
      </c>
      <c r="W20" s="414">
        <v>-0.26519097222222221</v>
      </c>
    </row>
    <row r="21" spans="1:23" ht="18" customHeight="1" x14ac:dyDescent="0.15">
      <c r="A21" s="387" t="s">
        <v>39</v>
      </c>
      <c r="B21" s="388">
        <v>32</v>
      </c>
      <c r="C21" s="388">
        <v>3</v>
      </c>
      <c r="D21" s="388">
        <v>6</v>
      </c>
      <c r="E21" s="388">
        <v>28</v>
      </c>
      <c r="F21" s="388">
        <v>143</v>
      </c>
      <c r="G21" s="388">
        <v>34</v>
      </c>
      <c r="H21" s="388">
        <v>44</v>
      </c>
      <c r="I21" s="388">
        <v>19</v>
      </c>
      <c r="J21" s="388">
        <v>299</v>
      </c>
      <c r="K21" s="388">
        <v>77</v>
      </c>
      <c r="L21" s="388">
        <v>4</v>
      </c>
      <c r="M21" s="388">
        <v>81</v>
      </c>
      <c r="N21" s="388">
        <v>36</v>
      </c>
      <c r="O21" s="388">
        <v>4</v>
      </c>
      <c r="P21" s="388">
        <v>15</v>
      </c>
      <c r="Q21" s="388">
        <v>92</v>
      </c>
      <c r="R21" s="388">
        <v>16</v>
      </c>
      <c r="S21" s="388">
        <v>35</v>
      </c>
      <c r="T21" s="388">
        <v>3</v>
      </c>
      <c r="U21" s="388">
        <v>99</v>
      </c>
      <c r="V21" s="389">
        <v>1067</v>
      </c>
      <c r="W21" s="414">
        <v>-0.22059897735573411</v>
      </c>
    </row>
    <row r="22" spans="1:23" ht="18" customHeight="1" x14ac:dyDescent="0.15">
      <c r="A22" s="387" t="s">
        <v>40</v>
      </c>
      <c r="B22" s="388">
        <v>18</v>
      </c>
      <c r="C22" s="388">
        <v>2</v>
      </c>
      <c r="D22" s="388"/>
      <c r="E22" s="388">
        <v>8</v>
      </c>
      <c r="F22" s="388">
        <v>129</v>
      </c>
      <c r="G22" s="388">
        <v>36</v>
      </c>
      <c r="H22" s="388">
        <v>21</v>
      </c>
      <c r="I22" s="388">
        <v>22</v>
      </c>
      <c r="J22" s="388">
        <v>274</v>
      </c>
      <c r="K22" s="388">
        <v>58</v>
      </c>
      <c r="L22" s="388">
        <v>4</v>
      </c>
      <c r="M22" s="388">
        <v>81</v>
      </c>
      <c r="N22" s="388">
        <v>4</v>
      </c>
      <c r="O22" s="388">
        <v>5</v>
      </c>
      <c r="P22" s="388">
        <v>6</v>
      </c>
      <c r="Q22" s="388">
        <v>113</v>
      </c>
      <c r="R22" s="388">
        <v>22</v>
      </c>
      <c r="S22" s="388">
        <v>21</v>
      </c>
      <c r="T22" s="388">
        <v>4</v>
      </c>
      <c r="U22" s="388">
        <v>100</v>
      </c>
      <c r="V22" s="389">
        <v>924</v>
      </c>
      <c r="W22" s="414">
        <v>-0.27925117004680189</v>
      </c>
    </row>
    <row r="23" spans="1:23" ht="18" customHeight="1" x14ac:dyDescent="0.15">
      <c r="A23" s="387" t="s">
        <v>41</v>
      </c>
      <c r="B23" s="388">
        <v>16</v>
      </c>
      <c r="C23" s="388"/>
      <c r="D23" s="388"/>
      <c r="E23" s="388">
        <v>8</v>
      </c>
      <c r="F23" s="388">
        <v>119</v>
      </c>
      <c r="G23" s="388">
        <v>24</v>
      </c>
      <c r="H23" s="388">
        <v>45</v>
      </c>
      <c r="I23" s="388">
        <v>56</v>
      </c>
      <c r="J23" s="388">
        <v>376</v>
      </c>
      <c r="K23" s="388">
        <v>86</v>
      </c>
      <c r="L23" s="388">
        <v>1</v>
      </c>
      <c r="M23" s="388">
        <v>126</v>
      </c>
      <c r="N23" s="388">
        <v>14</v>
      </c>
      <c r="O23" s="388">
        <v>6</v>
      </c>
      <c r="P23" s="388">
        <v>17</v>
      </c>
      <c r="Q23" s="388">
        <v>91</v>
      </c>
      <c r="R23" s="388">
        <v>71</v>
      </c>
      <c r="S23" s="388">
        <v>31</v>
      </c>
      <c r="T23" s="388">
        <v>12</v>
      </c>
      <c r="U23" s="388">
        <v>93</v>
      </c>
      <c r="V23" s="389">
        <v>1183</v>
      </c>
      <c r="W23" s="414">
        <v>-0.39333333333333331</v>
      </c>
    </row>
    <row r="24" spans="1:23" ht="22" customHeight="1" x14ac:dyDescent="0.15">
      <c r="A24" s="397" t="s">
        <v>370</v>
      </c>
      <c r="B24" s="398">
        <v>677</v>
      </c>
      <c r="C24" s="398">
        <v>227</v>
      </c>
      <c r="D24" s="398">
        <v>211</v>
      </c>
      <c r="E24" s="398">
        <v>1609</v>
      </c>
      <c r="F24" s="398">
        <v>2718</v>
      </c>
      <c r="G24" s="398">
        <v>771</v>
      </c>
      <c r="H24" s="398">
        <v>1450</v>
      </c>
      <c r="I24" s="398">
        <v>928</v>
      </c>
      <c r="J24" s="398">
        <v>3428</v>
      </c>
      <c r="K24" s="398">
        <v>1239</v>
      </c>
      <c r="L24" s="398">
        <v>140</v>
      </c>
      <c r="M24" s="398">
        <v>1969</v>
      </c>
      <c r="N24" s="398">
        <v>1356</v>
      </c>
      <c r="O24" s="398">
        <v>470</v>
      </c>
      <c r="P24" s="398">
        <v>2045</v>
      </c>
      <c r="Q24" s="398">
        <v>1875</v>
      </c>
      <c r="R24" s="398">
        <v>646</v>
      </c>
      <c r="S24" s="398">
        <v>604</v>
      </c>
      <c r="T24" s="398">
        <v>127</v>
      </c>
      <c r="U24" s="398">
        <v>1890</v>
      </c>
      <c r="V24" s="398">
        <v>24316</v>
      </c>
      <c r="W24" s="417">
        <v>-0.52683401439968869</v>
      </c>
    </row>
    <row r="25" spans="1:23" ht="18" customHeight="1" x14ac:dyDescent="0.15">
      <c r="A25" s="387" t="s">
        <v>42</v>
      </c>
      <c r="B25" s="388">
        <v>166</v>
      </c>
      <c r="C25" s="388">
        <v>83</v>
      </c>
      <c r="D25" s="388">
        <v>68</v>
      </c>
      <c r="E25" s="388">
        <v>421</v>
      </c>
      <c r="F25" s="388">
        <v>537</v>
      </c>
      <c r="G25" s="388">
        <v>128</v>
      </c>
      <c r="H25" s="388">
        <v>362</v>
      </c>
      <c r="I25" s="388">
        <v>152</v>
      </c>
      <c r="J25" s="388">
        <v>818</v>
      </c>
      <c r="K25" s="388">
        <v>334</v>
      </c>
      <c r="L25" s="388">
        <v>22</v>
      </c>
      <c r="M25" s="388">
        <v>712</v>
      </c>
      <c r="N25" s="388">
        <v>478</v>
      </c>
      <c r="O25" s="388">
        <v>115</v>
      </c>
      <c r="P25" s="388">
        <v>631</v>
      </c>
      <c r="Q25" s="388">
        <v>523</v>
      </c>
      <c r="R25" s="388">
        <v>215</v>
      </c>
      <c r="S25" s="388">
        <v>176</v>
      </c>
      <c r="T25" s="388">
        <v>44</v>
      </c>
      <c r="U25" s="388">
        <v>330</v>
      </c>
      <c r="V25" s="389">
        <v>6308</v>
      </c>
      <c r="W25" s="414">
        <v>-0.67924336418183662</v>
      </c>
    </row>
    <row r="26" spans="1:23" ht="18" customHeight="1" x14ac:dyDescent="0.15">
      <c r="A26" s="387" t="s">
        <v>371</v>
      </c>
      <c r="B26" s="388">
        <v>568</v>
      </c>
      <c r="C26" s="388">
        <v>164</v>
      </c>
      <c r="D26" s="388">
        <v>159</v>
      </c>
      <c r="E26" s="388">
        <v>1345</v>
      </c>
      <c r="F26" s="388">
        <v>2376</v>
      </c>
      <c r="G26" s="388">
        <v>694</v>
      </c>
      <c r="H26" s="388">
        <v>1216</v>
      </c>
      <c r="I26" s="388">
        <v>833</v>
      </c>
      <c r="J26" s="388">
        <v>2939</v>
      </c>
      <c r="K26" s="388">
        <v>1029</v>
      </c>
      <c r="L26" s="388">
        <v>124</v>
      </c>
      <c r="M26" s="388">
        <v>1485</v>
      </c>
      <c r="N26" s="388">
        <v>1048</v>
      </c>
      <c r="O26" s="388">
        <v>389</v>
      </c>
      <c r="P26" s="388">
        <v>1667</v>
      </c>
      <c r="Q26" s="388">
        <v>1504</v>
      </c>
      <c r="R26" s="388">
        <v>476</v>
      </c>
      <c r="S26" s="388">
        <v>472</v>
      </c>
      <c r="T26" s="388">
        <v>94</v>
      </c>
      <c r="U26" s="388">
        <v>1682</v>
      </c>
      <c r="V26" s="389">
        <v>20208</v>
      </c>
      <c r="W26" s="414">
        <v>-0.46579253463043246</v>
      </c>
    </row>
    <row r="27" spans="1:23" ht="22" customHeight="1" x14ac:dyDescent="0.15">
      <c r="A27" s="400" t="s">
        <v>7</v>
      </c>
      <c r="B27" s="401">
        <v>5</v>
      </c>
      <c r="C27" s="401">
        <v>7</v>
      </c>
      <c r="D27" s="401">
        <v>14</v>
      </c>
      <c r="E27" s="401">
        <v>20</v>
      </c>
      <c r="F27" s="401">
        <v>32</v>
      </c>
      <c r="G27" s="401">
        <v>5</v>
      </c>
      <c r="H27" s="401">
        <v>20</v>
      </c>
      <c r="I27" s="401">
        <v>3</v>
      </c>
      <c r="J27" s="401">
        <v>25</v>
      </c>
      <c r="K27" s="401">
        <v>8</v>
      </c>
      <c r="L27" s="401">
        <v>2</v>
      </c>
      <c r="M27" s="401">
        <v>17</v>
      </c>
      <c r="N27" s="401">
        <v>8</v>
      </c>
      <c r="O27" s="401">
        <v>5</v>
      </c>
      <c r="P27" s="401">
        <v>8</v>
      </c>
      <c r="Q27" s="401">
        <v>22</v>
      </c>
      <c r="R27" s="401"/>
      <c r="S27" s="401">
        <v>9</v>
      </c>
      <c r="T27" s="401"/>
      <c r="U27" s="401">
        <v>22</v>
      </c>
      <c r="V27" s="401">
        <v>226</v>
      </c>
      <c r="W27" s="418">
        <v>-0.30674846625766872</v>
      </c>
    </row>
    <row r="28" spans="1:23" ht="18" customHeight="1" x14ac:dyDescent="0.15">
      <c r="A28" s="387" t="s">
        <v>28</v>
      </c>
      <c r="B28" s="388">
        <v>1</v>
      </c>
      <c r="C28" s="388">
        <v>3</v>
      </c>
      <c r="D28" s="388">
        <v>11</v>
      </c>
      <c r="E28" s="388">
        <v>9</v>
      </c>
      <c r="F28" s="388">
        <v>14</v>
      </c>
      <c r="G28" s="388">
        <v>2</v>
      </c>
      <c r="H28" s="388">
        <v>4</v>
      </c>
      <c r="I28" s="388">
        <v>2</v>
      </c>
      <c r="J28" s="388">
        <v>11</v>
      </c>
      <c r="K28" s="388">
        <v>7</v>
      </c>
      <c r="L28" s="388">
        <v>2</v>
      </c>
      <c r="M28" s="388">
        <v>4</v>
      </c>
      <c r="N28" s="388"/>
      <c r="O28" s="388">
        <v>1</v>
      </c>
      <c r="P28" s="388">
        <v>2</v>
      </c>
      <c r="Q28" s="388">
        <v>12</v>
      </c>
      <c r="R28" s="388"/>
      <c r="S28" s="388">
        <v>6</v>
      </c>
      <c r="T28" s="388"/>
      <c r="U28" s="388">
        <v>10</v>
      </c>
      <c r="V28" s="389">
        <v>99</v>
      </c>
      <c r="W28" s="414">
        <v>-0.4107142857142857</v>
      </c>
    </row>
    <row r="29" spans="1:23" ht="18" customHeight="1" x14ac:dyDescent="0.15">
      <c r="A29" s="387" t="s">
        <v>43</v>
      </c>
      <c r="B29" s="388">
        <v>4</v>
      </c>
      <c r="C29" s="388">
        <v>4</v>
      </c>
      <c r="D29" s="388">
        <v>3</v>
      </c>
      <c r="E29" s="388">
        <v>11</v>
      </c>
      <c r="F29" s="388">
        <v>20</v>
      </c>
      <c r="G29" s="388">
        <v>3</v>
      </c>
      <c r="H29" s="388">
        <v>16</v>
      </c>
      <c r="I29" s="388">
        <v>1</v>
      </c>
      <c r="J29" s="388">
        <v>15</v>
      </c>
      <c r="K29" s="388">
        <v>1</v>
      </c>
      <c r="L29" s="388"/>
      <c r="M29" s="388">
        <v>13</v>
      </c>
      <c r="N29" s="388">
        <v>8</v>
      </c>
      <c r="O29" s="388">
        <v>4</v>
      </c>
      <c r="P29" s="388">
        <v>6</v>
      </c>
      <c r="Q29" s="388">
        <v>10</v>
      </c>
      <c r="R29" s="388"/>
      <c r="S29" s="388">
        <v>4</v>
      </c>
      <c r="T29" s="388"/>
      <c r="U29" s="388">
        <v>13</v>
      </c>
      <c r="V29" s="389">
        <v>132</v>
      </c>
      <c r="W29" s="414">
        <v>-0.20958083832335328</v>
      </c>
    </row>
    <row r="30" spans="1:23" ht="22" customHeight="1" x14ac:dyDescent="0.15">
      <c r="A30" s="403" t="s">
        <v>8</v>
      </c>
      <c r="B30" s="404">
        <v>7</v>
      </c>
      <c r="C30" s="404">
        <v>6</v>
      </c>
      <c r="D30" s="404">
        <v>9</v>
      </c>
      <c r="E30" s="404">
        <v>28</v>
      </c>
      <c r="F30" s="404">
        <v>80</v>
      </c>
      <c r="G30" s="404">
        <v>22</v>
      </c>
      <c r="H30" s="404">
        <v>62</v>
      </c>
      <c r="I30" s="404">
        <v>13</v>
      </c>
      <c r="J30" s="404">
        <v>109</v>
      </c>
      <c r="K30" s="404">
        <v>35</v>
      </c>
      <c r="L30" s="404"/>
      <c r="M30" s="404">
        <v>46</v>
      </c>
      <c r="N30" s="404">
        <v>11</v>
      </c>
      <c r="O30" s="404">
        <v>6</v>
      </c>
      <c r="P30" s="404">
        <v>28</v>
      </c>
      <c r="Q30" s="404">
        <v>64</v>
      </c>
      <c r="R30" s="404">
        <v>15</v>
      </c>
      <c r="S30" s="404">
        <v>21</v>
      </c>
      <c r="T30" s="404">
        <v>4</v>
      </c>
      <c r="U30" s="404">
        <v>67</v>
      </c>
      <c r="V30" s="404">
        <v>588</v>
      </c>
      <c r="W30" s="419">
        <v>-0.52195121951219514</v>
      </c>
    </row>
    <row r="31" spans="1:23" ht="18" customHeight="1" x14ac:dyDescent="0.15">
      <c r="A31" s="387" t="s">
        <v>253</v>
      </c>
      <c r="B31" s="388">
        <v>3</v>
      </c>
      <c r="C31" s="388">
        <v>1</v>
      </c>
      <c r="D31" s="388">
        <v>3</v>
      </c>
      <c r="E31" s="388">
        <v>8</v>
      </c>
      <c r="F31" s="388">
        <v>25</v>
      </c>
      <c r="G31" s="388">
        <v>5</v>
      </c>
      <c r="H31" s="388">
        <v>21</v>
      </c>
      <c r="I31" s="388">
        <v>7</v>
      </c>
      <c r="J31" s="388">
        <v>33</v>
      </c>
      <c r="K31" s="388">
        <v>9</v>
      </c>
      <c r="L31" s="388"/>
      <c r="M31" s="388">
        <v>14</v>
      </c>
      <c r="N31" s="388">
        <v>4</v>
      </c>
      <c r="O31" s="388"/>
      <c r="P31" s="388">
        <v>4</v>
      </c>
      <c r="Q31" s="388">
        <v>16</v>
      </c>
      <c r="R31" s="388">
        <v>6</v>
      </c>
      <c r="S31" s="388">
        <v>3</v>
      </c>
      <c r="T31" s="388"/>
      <c r="U31" s="388">
        <v>29</v>
      </c>
      <c r="V31" s="389">
        <v>175</v>
      </c>
      <c r="W31" s="414">
        <v>-0.68805704099821752</v>
      </c>
    </row>
    <row r="32" spans="1:23" ht="18" customHeight="1" x14ac:dyDescent="0.15">
      <c r="A32" s="387" t="s">
        <v>254</v>
      </c>
      <c r="B32" s="388">
        <v>4</v>
      </c>
      <c r="C32" s="388">
        <v>5</v>
      </c>
      <c r="D32" s="388">
        <v>6</v>
      </c>
      <c r="E32" s="388">
        <v>21</v>
      </c>
      <c r="F32" s="388">
        <v>57</v>
      </c>
      <c r="G32" s="388">
        <v>17</v>
      </c>
      <c r="H32" s="388">
        <v>43</v>
      </c>
      <c r="I32" s="388">
        <v>6</v>
      </c>
      <c r="J32" s="388">
        <v>80</v>
      </c>
      <c r="K32" s="388">
        <v>27</v>
      </c>
      <c r="L32" s="388"/>
      <c r="M32" s="388">
        <v>33</v>
      </c>
      <c r="N32" s="388">
        <v>7</v>
      </c>
      <c r="O32" s="388">
        <v>6</v>
      </c>
      <c r="P32" s="388">
        <v>25</v>
      </c>
      <c r="Q32" s="388">
        <v>50</v>
      </c>
      <c r="R32" s="388">
        <v>11</v>
      </c>
      <c r="S32" s="388">
        <v>19</v>
      </c>
      <c r="T32" s="388">
        <v>4</v>
      </c>
      <c r="U32" s="388">
        <v>40</v>
      </c>
      <c r="V32" s="389">
        <v>433</v>
      </c>
      <c r="W32" s="414">
        <v>-0.42112299465240643</v>
      </c>
    </row>
    <row r="33" spans="1:23" ht="22" customHeight="1" x14ac:dyDescent="0.15">
      <c r="A33" s="406" t="s">
        <v>9</v>
      </c>
      <c r="B33" s="407">
        <v>32</v>
      </c>
      <c r="C33" s="407">
        <v>3</v>
      </c>
      <c r="D33" s="407"/>
      <c r="E33" s="407">
        <v>10</v>
      </c>
      <c r="F33" s="407">
        <v>327</v>
      </c>
      <c r="G33" s="407">
        <v>91</v>
      </c>
      <c r="H33" s="407">
        <v>66</v>
      </c>
      <c r="I33" s="407">
        <v>28</v>
      </c>
      <c r="J33" s="407">
        <v>243</v>
      </c>
      <c r="K33" s="407">
        <v>153</v>
      </c>
      <c r="L33" s="407">
        <v>2</v>
      </c>
      <c r="M33" s="407">
        <v>249</v>
      </c>
      <c r="N33" s="407">
        <v>68</v>
      </c>
      <c r="O33" s="407">
        <v>4</v>
      </c>
      <c r="P33" s="407">
        <v>20</v>
      </c>
      <c r="Q33" s="407">
        <v>180</v>
      </c>
      <c r="R33" s="407">
        <v>189</v>
      </c>
      <c r="S33" s="407">
        <v>63</v>
      </c>
      <c r="T33" s="407">
        <v>12</v>
      </c>
      <c r="U33" s="407">
        <v>210</v>
      </c>
      <c r="V33" s="408">
        <v>1948</v>
      </c>
      <c r="W33" s="420">
        <v>-0.83858137222406359</v>
      </c>
    </row>
    <row r="34" spans="1:23" ht="22" customHeight="1" x14ac:dyDescent="0.15">
      <c r="A34" s="410" t="s">
        <v>12</v>
      </c>
      <c r="B34" s="411">
        <v>1024</v>
      </c>
      <c r="C34" s="411">
        <v>323</v>
      </c>
      <c r="D34" s="411">
        <v>384</v>
      </c>
      <c r="E34" s="411">
        <v>2191</v>
      </c>
      <c r="F34" s="411">
        <v>4422</v>
      </c>
      <c r="G34" s="411">
        <v>1314</v>
      </c>
      <c r="H34" s="411">
        <v>2338</v>
      </c>
      <c r="I34" s="411">
        <v>1304</v>
      </c>
      <c r="J34" s="411">
        <v>6556</v>
      </c>
      <c r="K34" s="411">
        <v>2149</v>
      </c>
      <c r="L34" s="411">
        <v>194</v>
      </c>
      <c r="M34" s="411">
        <v>3324</v>
      </c>
      <c r="N34" s="411">
        <v>1951</v>
      </c>
      <c r="O34" s="411">
        <v>712</v>
      </c>
      <c r="P34" s="411">
        <v>2714</v>
      </c>
      <c r="Q34" s="411">
        <v>3398</v>
      </c>
      <c r="R34" s="411">
        <v>1250</v>
      </c>
      <c r="S34" s="411">
        <v>997</v>
      </c>
      <c r="T34" s="411">
        <v>188</v>
      </c>
      <c r="U34" s="411">
        <v>3425</v>
      </c>
      <c r="V34" s="389">
        <v>39489</v>
      </c>
      <c r="W34" s="414">
        <v>-0.51214419845819337</v>
      </c>
    </row>
  </sheetData>
  <mergeCells count="24">
    <mergeCell ref="V4:V5"/>
    <mergeCell ref="W4:W5"/>
    <mergeCell ref="P4:P5"/>
    <mergeCell ref="Q4:Q5"/>
    <mergeCell ref="R4:R5"/>
    <mergeCell ref="S4:S5"/>
    <mergeCell ref="T4:T5"/>
    <mergeCell ref="U4:U5"/>
    <mergeCell ref="J4:J5"/>
    <mergeCell ref="K4:K5"/>
    <mergeCell ref="L4:L5"/>
    <mergeCell ref="M4:M5"/>
    <mergeCell ref="N4:N5"/>
    <mergeCell ref="O4:O5"/>
    <mergeCell ref="A1:C1"/>
    <mergeCell ref="D1:K1"/>
    <mergeCell ref="B4:B5"/>
    <mergeCell ref="C4:C5"/>
    <mergeCell ref="D4:D5"/>
    <mergeCell ref="E4:E5"/>
    <mergeCell ref="F4:F5"/>
    <mergeCell ref="G4:G5"/>
    <mergeCell ref="H4:H5"/>
    <mergeCell ref="I4:I5"/>
  </mergeCells>
  <conditionalFormatting sqref="W6:W34">
    <cfRule type="iconSet" priority="1">
      <iconSet iconSet="5Arrows">
        <cfvo type="percent" val="0"/>
        <cfvo type="num" val="-0.02"/>
        <cfvo type="num" val="-6.0000000000000001E-3"/>
        <cfvo type="num" val="6.0000000000000001E-3" gte="0"/>
        <cfvo type="num" val="0.02"/>
      </iconSet>
    </cfRule>
  </conditionalFormatting>
  <printOptions horizontalCentered="1" verticalCentered="1"/>
  <pageMargins left="0.19685039370078741" right="0.19685039370078741" top="0.19685039370078741" bottom="0.19685039370078741" header="0.11811023622047245" footer="0.19685039370078741"/>
  <pageSetup paperSize="9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>
    <tabColor rgb="FFFF0000"/>
  </sheetPr>
  <dimension ref="A1:F51"/>
  <sheetViews>
    <sheetView topLeftCell="A46" workbookViewId="0">
      <selection activeCell="E8" sqref="E8"/>
    </sheetView>
  </sheetViews>
  <sheetFormatPr baseColWidth="10" defaultColWidth="9.1640625" defaultRowHeight="18.75" customHeight="1" x14ac:dyDescent="0.15"/>
  <cols>
    <col min="1" max="1" width="15.6640625" style="6" bestFit="1" customWidth="1"/>
    <col min="2" max="6" width="15.6640625" style="6" customWidth="1"/>
    <col min="7" max="7" width="2.83203125" style="6" customWidth="1"/>
    <col min="8" max="16384" width="9.1640625" style="6"/>
  </cols>
  <sheetData>
    <row r="1" spans="1:6" ht="50" customHeight="1" x14ac:dyDescent="0.15">
      <c r="A1" s="440" t="s">
        <v>319</v>
      </c>
      <c r="B1" s="441"/>
      <c r="C1" s="431" t="s">
        <v>372</v>
      </c>
      <c r="D1" s="431"/>
      <c r="E1" s="431"/>
      <c r="F1" s="431"/>
    </row>
    <row r="2" spans="1:6" ht="30" customHeight="1" x14ac:dyDescent="0.15">
      <c r="B2" s="7"/>
      <c r="C2" s="7"/>
      <c r="D2" s="7"/>
      <c r="E2" s="8"/>
      <c r="F2" s="8"/>
    </row>
    <row r="3" spans="1:6" ht="21.75" customHeight="1" x14ac:dyDescent="0.15">
      <c r="A3" s="7" t="s">
        <v>53</v>
      </c>
      <c r="C3" s="8"/>
      <c r="D3" s="8"/>
      <c r="E3" s="8"/>
      <c r="F3" s="7" t="s">
        <v>54</v>
      </c>
    </row>
    <row r="4" spans="1:6" ht="21" customHeight="1" x14ac:dyDescent="0.15">
      <c r="A4" s="120" t="s">
        <v>13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1" customHeight="1" x14ac:dyDescent="0.15">
      <c r="A5" s="9" t="s">
        <v>14</v>
      </c>
      <c r="B5" s="73">
        <v>1169</v>
      </c>
      <c r="C5" s="73">
        <v>336567</v>
      </c>
      <c r="D5" s="73">
        <v>1350</v>
      </c>
      <c r="E5" s="72">
        <v>4213183.2000000011</v>
      </c>
      <c r="F5" s="72">
        <v>4435326.8400000008</v>
      </c>
    </row>
    <row r="6" spans="1:6" ht="21" customHeight="1" x14ac:dyDescent="0.15">
      <c r="A6" s="9" t="s">
        <v>15</v>
      </c>
      <c r="B6" s="73">
        <v>1208</v>
      </c>
      <c r="C6" s="73">
        <v>273463</v>
      </c>
      <c r="D6" s="73">
        <v>771</v>
      </c>
      <c r="E6" s="72">
        <v>2143456.2499999995</v>
      </c>
      <c r="F6" s="72">
        <v>2246917.7999999998</v>
      </c>
    </row>
    <row r="7" spans="1:6" ht="21" customHeight="1" x14ac:dyDescent="0.15">
      <c r="A7" s="9" t="s">
        <v>16</v>
      </c>
      <c r="B7" s="73">
        <v>45</v>
      </c>
      <c r="C7" s="73">
        <v>7450</v>
      </c>
      <c r="D7" s="73">
        <v>0</v>
      </c>
      <c r="E7" s="72">
        <v>45281.2</v>
      </c>
      <c r="F7" s="72">
        <v>46084.2</v>
      </c>
    </row>
    <row r="8" spans="1:6" ht="21" customHeight="1" x14ac:dyDescent="0.15">
      <c r="A8" s="9" t="s">
        <v>17</v>
      </c>
      <c r="B8" s="73">
        <v>0</v>
      </c>
      <c r="C8" s="73">
        <v>0</v>
      </c>
      <c r="D8" s="73">
        <v>0</v>
      </c>
      <c r="E8" s="72">
        <v>4146</v>
      </c>
      <c r="F8" s="72">
        <v>10303</v>
      </c>
    </row>
    <row r="9" spans="1:6" ht="21" customHeight="1" x14ac:dyDescent="0.15">
      <c r="A9" s="9" t="s">
        <v>18</v>
      </c>
      <c r="B9" s="73">
        <v>0</v>
      </c>
      <c r="C9" s="73">
        <v>0</v>
      </c>
      <c r="D9" s="73">
        <v>0</v>
      </c>
      <c r="E9" s="72">
        <v>0</v>
      </c>
      <c r="F9" s="72">
        <v>3050</v>
      </c>
    </row>
    <row r="10" spans="1:6" ht="21" customHeight="1" x14ac:dyDescent="0.15">
      <c r="A10" s="9" t="s">
        <v>19</v>
      </c>
      <c r="B10" s="73">
        <v>133</v>
      </c>
      <c r="C10" s="73">
        <v>14912</v>
      </c>
      <c r="D10" s="73">
        <v>24</v>
      </c>
      <c r="E10" s="72">
        <v>142315.20000000001</v>
      </c>
      <c r="F10" s="72">
        <v>149856.70000000001</v>
      </c>
    </row>
    <row r="11" spans="1:6" ht="21" customHeight="1" x14ac:dyDescent="0.15">
      <c r="A11" s="9" t="s">
        <v>20</v>
      </c>
      <c r="B11" s="73">
        <v>829</v>
      </c>
      <c r="C11" s="73">
        <v>97759</v>
      </c>
      <c r="D11" s="73">
        <v>933</v>
      </c>
      <c r="E11" s="72">
        <v>1494755.3600000003</v>
      </c>
      <c r="F11" s="72">
        <v>1536237.0799999998</v>
      </c>
    </row>
    <row r="12" spans="1:6" ht="21" customHeight="1" x14ac:dyDescent="0.15">
      <c r="A12" s="9" t="s">
        <v>21</v>
      </c>
      <c r="B12" s="73">
        <v>990</v>
      </c>
      <c r="C12" s="73">
        <v>123324</v>
      </c>
      <c r="D12" s="73">
        <v>2577</v>
      </c>
      <c r="E12" s="72">
        <v>2371780.37</v>
      </c>
      <c r="F12" s="72">
        <v>2444321.7600000002</v>
      </c>
    </row>
    <row r="13" spans="1:6" ht="21" customHeight="1" x14ac:dyDescent="0.15">
      <c r="A13" s="9" t="s">
        <v>22</v>
      </c>
      <c r="B13" s="73">
        <v>1089</v>
      </c>
      <c r="C13" s="73">
        <v>114450</v>
      </c>
      <c r="D13" s="73">
        <v>1252</v>
      </c>
      <c r="E13" s="72">
        <v>3046849.77</v>
      </c>
      <c r="F13" s="72">
        <v>3096210.7600000007</v>
      </c>
    </row>
    <row r="14" spans="1:6" ht="21" customHeight="1" x14ac:dyDescent="0.15">
      <c r="A14" s="9" t="s">
        <v>23</v>
      </c>
      <c r="B14" s="73">
        <v>841</v>
      </c>
      <c r="C14" s="73">
        <v>88375</v>
      </c>
      <c r="D14" s="73">
        <v>168</v>
      </c>
      <c r="E14" s="72">
        <v>1477660.87</v>
      </c>
      <c r="F14" s="72">
        <v>1507679.2200000002</v>
      </c>
    </row>
    <row r="15" spans="1:6" ht="21" customHeight="1" x14ac:dyDescent="0.15">
      <c r="A15" s="9" t="s">
        <v>24</v>
      </c>
      <c r="B15" s="73">
        <v>11</v>
      </c>
      <c r="C15" s="73">
        <v>1747</v>
      </c>
      <c r="D15" s="73">
        <v>0</v>
      </c>
      <c r="E15" s="72">
        <v>254</v>
      </c>
      <c r="F15" s="72">
        <v>389.01</v>
      </c>
    </row>
    <row r="16" spans="1:6" ht="21" customHeight="1" x14ac:dyDescent="0.15">
      <c r="A16" s="9" t="s">
        <v>25</v>
      </c>
      <c r="B16" s="73">
        <v>5</v>
      </c>
      <c r="C16" s="73">
        <v>599</v>
      </c>
      <c r="D16" s="73">
        <v>0</v>
      </c>
      <c r="E16" s="72">
        <v>408</v>
      </c>
      <c r="F16" s="72">
        <v>1208</v>
      </c>
    </row>
    <row r="17" spans="1:6" ht="21" customHeight="1" x14ac:dyDescent="0.15">
      <c r="A17" s="4" t="s">
        <v>12</v>
      </c>
      <c r="B17" s="74">
        <f>SUM(B5:B16)</f>
        <v>6320</v>
      </c>
      <c r="C17" s="74">
        <f>SUM(C5:C16)</f>
        <v>1058646</v>
      </c>
      <c r="D17" s="74">
        <f>SUM(D5:D16)</f>
        <v>7075</v>
      </c>
      <c r="E17" s="15">
        <f>SUM(E5:E16)</f>
        <v>14940090.220000003</v>
      </c>
      <c r="F17" s="15">
        <f>SUM(F5:F16)</f>
        <v>15477584.370000001</v>
      </c>
    </row>
    <row r="18" spans="1:6" ht="21" customHeight="1" x14ac:dyDescent="0.15"/>
    <row r="19" spans="1:6" ht="21" customHeight="1" x14ac:dyDescent="0.15">
      <c r="A19" s="436" t="s">
        <v>37</v>
      </c>
      <c r="B19" s="437"/>
      <c r="C19" s="437"/>
      <c r="D19" s="437"/>
      <c r="F19" s="7" t="s">
        <v>55</v>
      </c>
    </row>
    <row r="20" spans="1:6" ht="21" customHeight="1" x14ac:dyDescent="0.15">
      <c r="A20" s="120" t="s">
        <v>13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1" customHeight="1" x14ac:dyDescent="0.15">
      <c r="A21" s="9" t="s">
        <v>14</v>
      </c>
      <c r="B21" s="73">
        <v>1110</v>
      </c>
      <c r="C21" s="73">
        <v>388016</v>
      </c>
      <c r="D21" s="73">
        <v>16198</v>
      </c>
      <c r="E21" s="72">
        <v>10420249.66</v>
      </c>
      <c r="F21" s="72">
        <v>12193426.529999999</v>
      </c>
    </row>
    <row r="22" spans="1:6" ht="21" customHeight="1" x14ac:dyDescent="0.15">
      <c r="A22" s="9" t="s">
        <v>15</v>
      </c>
      <c r="B22" s="73">
        <v>1034</v>
      </c>
      <c r="C22" s="73">
        <v>404262</v>
      </c>
      <c r="D22" s="73">
        <v>11801</v>
      </c>
      <c r="E22" s="72">
        <v>11408561.1</v>
      </c>
      <c r="F22" s="72">
        <v>13059011.160000006</v>
      </c>
    </row>
    <row r="23" spans="1:6" ht="21" customHeight="1" x14ac:dyDescent="0.15">
      <c r="A23" s="9" t="s">
        <v>16</v>
      </c>
      <c r="B23" s="73">
        <v>18</v>
      </c>
      <c r="C23" s="73">
        <v>3910</v>
      </c>
      <c r="D23" s="73">
        <v>682</v>
      </c>
      <c r="E23" s="72">
        <v>140241.35999999999</v>
      </c>
      <c r="F23" s="72">
        <v>154801.23000000001</v>
      </c>
    </row>
    <row r="24" spans="1:6" ht="21" customHeight="1" x14ac:dyDescent="0.15">
      <c r="A24" s="9" t="s">
        <v>17</v>
      </c>
      <c r="B24" s="73">
        <v>0</v>
      </c>
      <c r="C24" s="73">
        <v>0</v>
      </c>
      <c r="D24" s="73">
        <v>0</v>
      </c>
      <c r="E24" s="72">
        <v>6059.12</v>
      </c>
      <c r="F24" s="72">
        <v>6968</v>
      </c>
    </row>
    <row r="25" spans="1:6" ht="21" customHeight="1" x14ac:dyDescent="0.15">
      <c r="A25" s="9" t="s">
        <v>18</v>
      </c>
      <c r="B25" s="73">
        <v>0</v>
      </c>
      <c r="C25" s="73">
        <v>0</v>
      </c>
      <c r="D25" s="73">
        <v>0</v>
      </c>
      <c r="E25" s="72">
        <v>2079.2399999999998</v>
      </c>
      <c r="F25" s="72">
        <v>9042.1500000000015</v>
      </c>
    </row>
    <row r="26" spans="1:6" ht="21" customHeight="1" x14ac:dyDescent="0.15">
      <c r="A26" s="9" t="s">
        <v>19</v>
      </c>
      <c r="B26" s="73">
        <v>76</v>
      </c>
      <c r="C26" s="73">
        <v>7323</v>
      </c>
      <c r="D26" s="73">
        <v>1670</v>
      </c>
      <c r="E26" s="72">
        <v>94866.08</v>
      </c>
      <c r="F26" s="72">
        <v>136322.61000000013</v>
      </c>
    </row>
    <row r="27" spans="1:6" ht="21" customHeight="1" x14ac:dyDescent="0.15">
      <c r="A27" s="9" t="s">
        <v>20</v>
      </c>
      <c r="B27" s="73">
        <v>872</v>
      </c>
      <c r="C27" s="73">
        <v>130070</v>
      </c>
      <c r="D27" s="73">
        <v>18951</v>
      </c>
      <c r="E27" s="72">
        <v>1798723.6700000002</v>
      </c>
      <c r="F27" s="72">
        <v>2214946.4600000004</v>
      </c>
    </row>
    <row r="28" spans="1:6" ht="21" customHeight="1" x14ac:dyDescent="0.15">
      <c r="A28" s="9" t="s">
        <v>21</v>
      </c>
      <c r="B28" s="73">
        <v>1228</v>
      </c>
      <c r="C28" s="73">
        <v>236491</v>
      </c>
      <c r="D28" s="73">
        <v>30743</v>
      </c>
      <c r="E28" s="72">
        <v>3803256.9599999995</v>
      </c>
      <c r="F28" s="72">
        <v>4637556.2299999995</v>
      </c>
    </row>
    <row r="29" spans="1:6" ht="21" customHeight="1" x14ac:dyDescent="0.15">
      <c r="A29" s="9" t="s">
        <v>22</v>
      </c>
      <c r="B29" s="73">
        <v>847</v>
      </c>
      <c r="C29" s="73">
        <v>144886</v>
      </c>
      <c r="D29" s="73">
        <v>14170</v>
      </c>
      <c r="E29" s="72">
        <v>2528057.7299999995</v>
      </c>
      <c r="F29" s="72">
        <v>3062870.65</v>
      </c>
    </row>
    <row r="30" spans="1:6" ht="21" customHeight="1" x14ac:dyDescent="0.15">
      <c r="A30" s="9" t="s">
        <v>23</v>
      </c>
      <c r="B30" s="73">
        <v>394</v>
      </c>
      <c r="C30" s="73">
        <v>43738</v>
      </c>
      <c r="D30" s="73">
        <v>3773</v>
      </c>
      <c r="E30" s="72">
        <v>536080.23</v>
      </c>
      <c r="F30" s="72">
        <v>634889.86999999976</v>
      </c>
    </row>
    <row r="31" spans="1:6" ht="21" customHeight="1" x14ac:dyDescent="0.15">
      <c r="A31" s="9" t="s">
        <v>24</v>
      </c>
      <c r="B31" s="73">
        <v>0</v>
      </c>
      <c r="C31" s="73">
        <v>0</v>
      </c>
      <c r="D31" s="73">
        <v>0</v>
      </c>
      <c r="E31" s="72">
        <v>126</v>
      </c>
      <c r="F31" s="72">
        <v>126</v>
      </c>
    </row>
    <row r="32" spans="1:6" ht="21" customHeight="1" x14ac:dyDescent="0.15">
      <c r="A32" s="9" t="s">
        <v>25</v>
      </c>
      <c r="B32" s="73">
        <v>0</v>
      </c>
      <c r="C32" s="73">
        <v>0</v>
      </c>
      <c r="D32" s="73">
        <v>0</v>
      </c>
      <c r="E32" s="72">
        <v>420</v>
      </c>
      <c r="F32" s="72">
        <v>420</v>
      </c>
    </row>
    <row r="33" spans="1:6" ht="21" customHeight="1" x14ac:dyDescent="0.15">
      <c r="A33" s="4" t="s">
        <v>12</v>
      </c>
      <c r="B33" s="74">
        <f>SUM(B21:B32)</f>
        <v>5579</v>
      </c>
      <c r="C33" s="74">
        <f>SUM(C21:C32)</f>
        <v>1358696</v>
      </c>
      <c r="D33" s="74">
        <f>SUM(D21:D32)</f>
        <v>97988</v>
      </c>
      <c r="E33" s="15">
        <f>SUM(E21:E32)</f>
        <v>30738721.149999999</v>
      </c>
      <c r="F33" s="15">
        <f>SUM(F21:F32)</f>
        <v>36110380.890000001</v>
      </c>
    </row>
    <row r="34" spans="1:6" ht="21" customHeight="1" x14ac:dyDescent="0.15"/>
    <row r="35" spans="1:6" ht="21" customHeight="1" x14ac:dyDescent="0.15">
      <c r="A35" s="436" t="s">
        <v>27</v>
      </c>
      <c r="B35" s="437"/>
      <c r="C35" s="437"/>
      <c r="D35" s="437"/>
      <c r="F35" s="7" t="s">
        <v>56</v>
      </c>
    </row>
    <row r="36" spans="1:6" ht="21" customHeight="1" x14ac:dyDescent="0.15">
      <c r="A36" s="120" t="s">
        <v>13</v>
      </c>
      <c r="B36" s="101" t="s">
        <v>10</v>
      </c>
      <c r="C36" s="101" t="s">
        <v>2</v>
      </c>
      <c r="D36" s="101" t="s">
        <v>195</v>
      </c>
      <c r="E36" s="101" t="s">
        <v>1</v>
      </c>
      <c r="F36" s="101" t="s">
        <v>0</v>
      </c>
    </row>
    <row r="37" spans="1:6" ht="21" customHeight="1" x14ac:dyDescent="0.15">
      <c r="A37" s="9" t="s">
        <v>14</v>
      </c>
      <c r="B37" s="73">
        <v>262</v>
      </c>
      <c r="C37" s="73">
        <v>34558</v>
      </c>
      <c r="D37" s="73">
        <v>1701</v>
      </c>
      <c r="E37" s="72">
        <v>493325.8</v>
      </c>
      <c r="F37" s="72">
        <v>553374.53</v>
      </c>
    </row>
    <row r="38" spans="1:6" ht="21" customHeight="1" x14ac:dyDescent="0.15">
      <c r="A38" s="9" t="s">
        <v>15</v>
      </c>
      <c r="B38" s="73">
        <v>290</v>
      </c>
      <c r="C38" s="73">
        <v>38803</v>
      </c>
      <c r="D38" s="73">
        <v>1052</v>
      </c>
      <c r="E38" s="72">
        <v>422258.16000000003</v>
      </c>
      <c r="F38" s="72">
        <v>477128.01</v>
      </c>
    </row>
    <row r="39" spans="1:6" ht="21" customHeight="1" x14ac:dyDescent="0.15">
      <c r="A39" s="9" t="s">
        <v>16</v>
      </c>
      <c r="B39" s="73">
        <v>12</v>
      </c>
      <c r="C39" s="73">
        <v>1002</v>
      </c>
      <c r="D39" s="73">
        <v>45</v>
      </c>
      <c r="E39" s="72">
        <v>6733</v>
      </c>
      <c r="F39" s="72">
        <v>8014.7</v>
      </c>
    </row>
    <row r="40" spans="1:6" ht="21" customHeight="1" x14ac:dyDescent="0.15">
      <c r="A40" s="9" t="s">
        <v>17</v>
      </c>
      <c r="B40" s="73">
        <v>0</v>
      </c>
      <c r="C40" s="73">
        <v>0</v>
      </c>
      <c r="D40" s="73">
        <v>0</v>
      </c>
      <c r="E40" s="72">
        <v>112</v>
      </c>
      <c r="F40" s="72">
        <v>112</v>
      </c>
    </row>
    <row r="41" spans="1:6" ht="21" customHeight="1" x14ac:dyDescent="0.15">
      <c r="A41" s="9" t="s">
        <v>18</v>
      </c>
      <c r="B41" s="73">
        <v>0</v>
      </c>
      <c r="C41" s="73">
        <v>0</v>
      </c>
      <c r="D41" s="73">
        <v>0</v>
      </c>
      <c r="E41" s="72">
        <v>9153</v>
      </c>
      <c r="F41" s="72">
        <v>9153</v>
      </c>
    </row>
    <row r="42" spans="1:6" ht="21" customHeight="1" x14ac:dyDescent="0.15">
      <c r="A42" s="9" t="s">
        <v>19</v>
      </c>
      <c r="B42" s="73">
        <v>36</v>
      </c>
      <c r="C42" s="73">
        <v>4021</v>
      </c>
      <c r="D42" s="73">
        <v>61</v>
      </c>
      <c r="E42" s="72">
        <v>52599.87</v>
      </c>
      <c r="F42" s="72">
        <v>56639.87</v>
      </c>
    </row>
    <row r="43" spans="1:6" ht="21" customHeight="1" x14ac:dyDescent="0.15">
      <c r="A43" s="9" t="s">
        <v>20</v>
      </c>
      <c r="B43" s="73">
        <v>347</v>
      </c>
      <c r="C43" s="73">
        <v>38259</v>
      </c>
      <c r="D43" s="73">
        <v>4204</v>
      </c>
      <c r="E43" s="72">
        <v>453942.07</v>
      </c>
      <c r="F43" s="72">
        <v>552533.5</v>
      </c>
    </row>
    <row r="44" spans="1:6" ht="21" customHeight="1" x14ac:dyDescent="0.15">
      <c r="A44" s="9" t="s">
        <v>21</v>
      </c>
      <c r="B44" s="73">
        <v>450</v>
      </c>
      <c r="C44" s="73">
        <v>48726</v>
      </c>
      <c r="D44" s="73">
        <v>5803</v>
      </c>
      <c r="E44" s="72">
        <v>545459.35</v>
      </c>
      <c r="F44" s="72">
        <v>695554.45000000007</v>
      </c>
    </row>
    <row r="45" spans="1:6" ht="21" customHeight="1" x14ac:dyDescent="0.15">
      <c r="A45" s="9" t="s">
        <v>22</v>
      </c>
      <c r="B45" s="73">
        <v>273</v>
      </c>
      <c r="C45" s="73">
        <v>25286</v>
      </c>
      <c r="D45" s="73">
        <v>1565</v>
      </c>
      <c r="E45" s="72">
        <v>298558.81000000006</v>
      </c>
      <c r="F45" s="72">
        <v>372395.43</v>
      </c>
    </row>
    <row r="46" spans="1:6" ht="21" customHeight="1" x14ac:dyDescent="0.15">
      <c r="A46" s="9" t="s">
        <v>23</v>
      </c>
      <c r="B46" s="73">
        <v>224</v>
      </c>
      <c r="C46" s="73">
        <v>14980</v>
      </c>
      <c r="D46" s="73">
        <v>1212</v>
      </c>
      <c r="E46" s="72">
        <v>213355</v>
      </c>
      <c r="F46" s="72">
        <v>243341.39</v>
      </c>
    </row>
    <row r="47" spans="1:6" ht="21" customHeight="1" x14ac:dyDescent="0.15">
      <c r="A47" s="9" t="s">
        <v>24</v>
      </c>
      <c r="B47" s="73">
        <v>0</v>
      </c>
      <c r="C47" s="73">
        <v>0</v>
      </c>
      <c r="D47" s="73">
        <v>0</v>
      </c>
      <c r="E47" s="72">
        <v>3040</v>
      </c>
      <c r="F47" s="72">
        <v>3040</v>
      </c>
    </row>
    <row r="48" spans="1:6" ht="21" customHeight="1" x14ac:dyDescent="0.15">
      <c r="A48" s="9" t="s">
        <v>25</v>
      </c>
      <c r="B48" s="73">
        <v>0</v>
      </c>
      <c r="C48" s="73">
        <v>0</v>
      </c>
      <c r="D48" s="73">
        <v>0</v>
      </c>
      <c r="E48" s="72">
        <v>11320</v>
      </c>
      <c r="F48" s="72">
        <v>51718</v>
      </c>
    </row>
    <row r="49" spans="1:6" ht="21" customHeight="1" x14ac:dyDescent="0.15">
      <c r="A49" s="4" t="s">
        <v>12</v>
      </c>
      <c r="B49" s="74">
        <f>SUM(B37:B48)</f>
        <v>1894</v>
      </c>
      <c r="C49" s="74">
        <f>SUM(C37:C48)</f>
        <v>205635</v>
      </c>
      <c r="D49" s="74">
        <f>SUM(D37:D48)</f>
        <v>15643</v>
      </c>
      <c r="E49" s="15">
        <f>SUM(E37:E48)</f>
        <v>2509857.06</v>
      </c>
      <c r="F49" s="15">
        <f>SUM(F37:F48)</f>
        <v>3023004.8800000004</v>
      </c>
    </row>
    <row r="51" spans="1:6" ht="18.75" customHeight="1" x14ac:dyDescent="0.15">
      <c r="B51" s="121"/>
      <c r="C51" s="121"/>
      <c r="D51" s="121"/>
      <c r="E51" s="121"/>
      <c r="F51" s="121"/>
    </row>
  </sheetData>
  <mergeCells count="4">
    <mergeCell ref="A19:D19"/>
    <mergeCell ref="A35:D35"/>
    <mergeCell ref="C1:F1"/>
    <mergeCell ref="A1:B1"/>
  </mergeCells>
  <phoneticPr fontId="2" type="noConversion"/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>
    <tabColor rgb="FFFF0000"/>
  </sheetPr>
  <dimension ref="A1:F66"/>
  <sheetViews>
    <sheetView workbookViewId="0">
      <selection activeCell="E9" sqref="E9"/>
    </sheetView>
  </sheetViews>
  <sheetFormatPr baseColWidth="10" defaultColWidth="9.1640625" defaultRowHeight="18.75" customHeight="1" x14ac:dyDescent="0.15"/>
  <cols>
    <col min="1" max="1" width="10.5" style="6" bestFit="1" customWidth="1"/>
    <col min="2" max="6" width="15.6640625" style="6" customWidth="1"/>
    <col min="7" max="16384" width="9.1640625" style="6"/>
  </cols>
  <sheetData>
    <row r="1" spans="1:6" ht="50" customHeight="1" x14ac:dyDescent="0.15">
      <c r="A1" s="442" t="s">
        <v>320</v>
      </c>
      <c r="B1" s="443"/>
      <c r="C1" s="431" t="s">
        <v>372</v>
      </c>
      <c r="D1" s="431"/>
      <c r="E1" s="431"/>
      <c r="F1" s="431"/>
    </row>
    <row r="2" spans="1:6" ht="30" customHeight="1" x14ac:dyDescent="0.15"/>
    <row r="3" spans="1:6" ht="21" customHeight="1" x14ac:dyDescent="0.15">
      <c r="A3" s="436" t="s">
        <v>38</v>
      </c>
      <c r="B3" s="437"/>
      <c r="C3" s="437"/>
      <c r="D3" s="437"/>
      <c r="F3" s="7" t="s">
        <v>57</v>
      </c>
    </row>
    <row r="4" spans="1:6" ht="21" customHeight="1" x14ac:dyDescent="0.15">
      <c r="A4" s="120" t="s">
        <v>13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1" customHeight="1" x14ac:dyDescent="0.15">
      <c r="A5" s="9" t="s">
        <v>14</v>
      </c>
      <c r="B5" s="73">
        <v>8471</v>
      </c>
      <c r="C5" s="73">
        <v>2448592</v>
      </c>
      <c r="D5" s="73">
        <v>2174</v>
      </c>
      <c r="E5" s="72">
        <v>23365967.620000001</v>
      </c>
      <c r="F5" s="72">
        <v>63670176.630000032</v>
      </c>
    </row>
    <row r="6" spans="1:6" ht="21" customHeight="1" x14ac:dyDescent="0.15">
      <c r="A6" s="9" t="s">
        <v>15</v>
      </c>
      <c r="B6" s="73">
        <v>9098</v>
      </c>
      <c r="C6" s="73">
        <v>2508307</v>
      </c>
      <c r="D6" s="73">
        <v>1017</v>
      </c>
      <c r="E6" s="72">
        <v>31798259.199999999</v>
      </c>
      <c r="F6" s="72">
        <v>42177980.080000021</v>
      </c>
    </row>
    <row r="7" spans="1:6" ht="21" customHeight="1" x14ac:dyDescent="0.15">
      <c r="A7" s="9" t="s">
        <v>16</v>
      </c>
      <c r="B7" s="73">
        <v>1135</v>
      </c>
      <c r="C7" s="73">
        <v>223205</v>
      </c>
      <c r="D7" s="73">
        <v>166</v>
      </c>
      <c r="E7" s="72">
        <v>599838.02</v>
      </c>
      <c r="F7" s="72">
        <v>7786278.9399999995</v>
      </c>
    </row>
    <row r="8" spans="1:6" ht="21" customHeight="1" x14ac:dyDescent="0.15">
      <c r="A8" s="9" t="s">
        <v>17</v>
      </c>
      <c r="B8" s="73">
        <v>0</v>
      </c>
      <c r="C8" s="73">
        <v>0</v>
      </c>
      <c r="D8" s="73">
        <v>0</v>
      </c>
      <c r="E8" s="72">
        <v>3504</v>
      </c>
      <c r="F8" s="72">
        <v>3525060.1700000013</v>
      </c>
    </row>
    <row r="9" spans="1:6" ht="21" customHeight="1" x14ac:dyDescent="0.15">
      <c r="A9" s="9" t="s">
        <v>18</v>
      </c>
      <c r="B9" s="73">
        <v>133</v>
      </c>
      <c r="C9" s="73">
        <v>0</v>
      </c>
      <c r="D9" s="73">
        <v>0</v>
      </c>
      <c r="E9" s="72">
        <v>580</v>
      </c>
      <c r="F9" s="72">
        <v>2846274.3699999996</v>
      </c>
    </row>
    <row r="10" spans="1:6" ht="21" customHeight="1" x14ac:dyDescent="0.15">
      <c r="A10" s="9" t="s">
        <v>19</v>
      </c>
      <c r="B10" s="73">
        <v>849</v>
      </c>
      <c r="C10" s="73">
        <v>0</v>
      </c>
      <c r="D10" s="73">
        <v>1210</v>
      </c>
      <c r="E10" s="72">
        <v>0</v>
      </c>
      <c r="F10" s="72">
        <v>8934024.8599999994</v>
      </c>
    </row>
    <row r="11" spans="1:6" ht="21" customHeight="1" x14ac:dyDescent="0.15">
      <c r="A11" s="9" t="s">
        <v>20</v>
      </c>
      <c r="B11" s="73">
        <v>806</v>
      </c>
      <c r="C11" s="73">
        <v>80</v>
      </c>
      <c r="D11" s="73">
        <v>1008</v>
      </c>
      <c r="E11" s="72">
        <v>351</v>
      </c>
      <c r="F11" s="72">
        <v>6410858.1599999983</v>
      </c>
    </row>
    <row r="12" spans="1:6" ht="21" customHeight="1" x14ac:dyDescent="0.15">
      <c r="A12" s="9" t="s">
        <v>21</v>
      </c>
      <c r="B12" s="73">
        <v>732</v>
      </c>
      <c r="C12" s="73">
        <v>4993</v>
      </c>
      <c r="D12" s="73">
        <v>1410</v>
      </c>
      <c r="E12" s="72">
        <v>64995</v>
      </c>
      <c r="F12" s="72">
        <v>32762376.77</v>
      </c>
    </row>
    <row r="13" spans="1:6" ht="21" customHeight="1" x14ac:dyDescent="0.15">
      <c r="A13" s="9" t="s">
        <v>22</v>
      </c>
      <c r="B13" s="73">
        <v>2641</v>
      </c>
      <c r="C13" s="73">
        <v>147312</v>
      </c>
      <c r="D13" s="73">
        <v>995</v>
      </c>
      <c r="E13" s="72">
        <v>1175927.1300000001</v>
      </c>
      <c r="F13" s="72">
        <v>25512072.219999999</v>
      </c>
    </row>
    <row r="14" spans="1:6" ht="21" customHeight="1" x14ac:dyDescent="0.15">
      <c r="A14" s="9" t="s">
        <v>23</v>
      </c>
      <c r="B14" s="73">
        <v>2620</v>
      </c>
      <c r="C14" s="73">
        <v>173998</v>
      </c>
      <c r="D14" s="73">
        <v>804</v>
      </c>
      <c r="E14" s="72">
        <v>1615647.9199999997</v>
      </c>
      <c r="F14" s="72">
        <v>15311239.769999998</v>
      </c>
    </row>
    <row r="15" spans="1:6" ht="21" customHeight="1" x14ac:dyDescent="0.15">
      <c r="A15" s="9" t="s">
        <v>24</v>
      </c>
      <c r="B15" s="73">
        <v>112</v>
      </c>
      <c r="C15" s="73">
        <v>0</v>
      </c>
      <c r="D15" s="73">
        <v>0</v>
      </c>
      <c r="E15" s="72">
        <v>2390</v>
      </c>
      <c r="F15" s="72">
        <v>1119517.1700000002</v>
      </c>
    </row>
    <row r="16" spans="1:6" ht="21" customHeight="1" x14ac:dyDescent="0.15">
      <c r="A16" s="9" t="s">
        <v>25</v>
      </c>
      <c r="B16" s="73">
        <v>117</v>
      </c>
      <c r="C16" s="73">
        <v>0</v>
      </c>
      <c r="D16" s="73">
        <v>0</v>
      </c>
      <c r="E16" s="72">
        <v>13180</v>
      </c>
      <c r="F16" s="72">
        <v>615227.98</v>
      </c>
    </row>
    <row r="17" spans="1:6" ht="21" customHeight="1" x14ac:dyDescent="0.15">
      <c r="A17" s="4" t="s">
        <v>12</v>
      </c>
      <c r="B17" s="74">
        <f>SUM(B5:B16)</f>
        <v>26714</v>
      </c>
      <c r="C17" s="74">
        <f>SUM(C5:C16)</f>
        <v>5506487</v>
      </c>
      <c r="D17" s="74">
        <f>SUM(D5:D16)</f>
        <v>8784</v>
      </c>
      <c r="E17" s="15">
        <f>SUM(E5:E16)</f>
        <v>58640639.890000008</v>
      </c>
      <c r="F17" s="15">
        <f>SUM(F5:F16)</f>
        <v>210671087.12000006</v>
      </c>
    </row>
    <row r="18" spans="1:6" ht="21" customHeight="1" x14ac:dyDescent="0.15"/>
    <row r="19" spans="1:6" ht="21" customHeight="1" x14ac:dyDescent="0.15">
      <c r="A19" s="436" t="s">
        <v>39</v>
      </c>
      <c r="B19" s="437"/>
      <c r="C19" s="437"/>
      <c r="D19" s="437"/>
      <c r="F19" s="7" t="s">
        <v>58</v>
      </c>
    </row>
    <row r="20" spans="1:6" ht="21" customHeight="1" x14ac:dyDescent="0.15">
      <c r="A20" s="120" t="s">
        <v>13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1" customHeight="1" x14ac:dyDescent="0.15">
      <c r="A21" s="9" t="s">
        <v>14</v>
      </c>
      <c r="B21" s="73">
        <v>1322</v>
      </c>
      <c r="C21" s="73">
        <v>520128</v>
      </c>
      <c r="D21" s="73">
        <v>30</v>
      </c>
      <c r="E21" s="72">
        <v>2471072.7900000005</v>
      </c>
      <c r="F21" s="72">
        <v>5049462.5500000007</v>
      </c>
    </row>
    <row r="22" spans="1:6" ht="21" customHeight="1" x14ac:dyDescent="0.15">
      <c r="A22" s="9" t="s">
        <v>15</v>
      </c>
      <c r="B22" s="73">
        <v>1132</v>
      </c>
      <c r="C22" s="73">
        <v>465657</v>
      </c>
      <c r="D22" s="73">
        <v>41</v>
      </c>
      <c r="E22" s="72">
        <v>3216596.36</v>
      </c>
      <c r="F22" s="72">
        <v>4201748.370000001</v>
      </c>
    </row>
    <row r="23" spans="1:6" ht="21" customHeight="1" x14ac:dyDescent="0.15">
      <c r="A23" s="9" t="s">
        <v>16</v>
      </c>
      <c r="B23" s="73">
        <v>364</v>
      </c>
      <c r="C23" s="73">
        <v>5366</v>
      </c>
      <c r="D23" s="73">
        <v>5</v>
      </c>
      <c r="E23" s="72">
        <v>2686.7</v>
      </c>
      <c r="F23" s="72">
        <v>696150.24999999988</v>
      </c>
    </row>
    <row r="24" spans="1:6" ht="21" customHeight="1" x14ac:dyDescent="0.15">
      <c r="A24" s="9" t="s">
        <v>17</v>
      </c>
      <c r="B24" s="73">
        <v>0</v>
      </c>
      <c r="C24" s="73">
        <v>0</v>
      </c>
      <c r="D24" s="73">
        <v>0</v>
      </c>
      <c r="E24" s="72">
        <v>680</v>
      </c>
      <c r="F24" s="72">
        <v>682128.7</v>
      </c>
    </row>
    <row r="25" spans="1:6" ht="21" customHeight="1" x14ac:dyDescent="0.15">
      <c r="A25" s="9" t="s">
        <v>18</v>
      </c>
      <c r="B25" s="73">
        <v>60</v>
      </c>
      <c r="C25" s="73">
        <v>0</v>
      </c>
      <c r="D25" s="73">
        <v>0</v>
      </c>
      <c r="E25" s="72">
        <v>0</v>
      </c>
      <c r="F25" s="72">
        <v>377093.66</v>
      </c>
    </row>
    <row r="26" spans="1:6" ht="21" customHeight="1" x14ac:dyDescent="0.15">
      <c r="A26" s="9" t="s">
        <v>19</v>
      </c>
      <c r="B26" s="73">
        <v>328</v>
      </c>
      <c r="C26" s="73">
        <v>598</v>
      </c>
      <c r="D26" s="73">
        <v>14</v>
      </c>
      <c r="E26" s="72">
        <v>274435</v>
      </c>
      <c r="F26" s="72">
        <v>1312599.2600000002</v>
      </c>
    </row>
    <row r="27" spans="1:6" ht="21" customHeight="1" x14ac:dyDescent="0.15">
      <c r="A27" s="9" t="s">
        <v>20</v>
      </c>
      <c r="B27" s="73">
        <v>301</v>
      </c>
      <c r="C27" s="73">
        <v>0</v>
      </c>
      <c r="D27" s="73">
        <v>10</v>
      </c>
      <c r="E27" s="72">
        <v>219655.78</v>
      </c>
      <c r="F27" s="72">
        <v>1173773.6299999999</v>
      </c>
    </row>
    <row r="28" spans="1:6" ht="21" customHeight="1" x14ac:dyDescent="0.15">
      <c r="A28" s="9" t="s">
        <v>21</v>
      </c>
      <c r="B28" s="73">
        <v>259</v>
      </c>
      <c r="C28" s="73">
        <v>3480</v>
      </c>
      <c r="D28" s="73">
        <v>4</v>
      </c>
      <c r="E28" s="72">
        <v>25832</v>
      </c>
      <c r="F28" s="72">
        <v>347206.83</v>
      </c>
    </row>
    <row r="29" spans="1:6" ht="21" customHeight="1" x14ac:dyDescent="0.15">
      <c r="A29" s="9" t="s">
        <v>22</v>
      </c>
      <c r="B29" s="73">
        <v>444</v>
      </c>
      <c r="C29" s="73">
        <v>30651</v>
      </c>
      <c r="D29" s="73">
        <v>0</v>
      </c>
      <c r="E29" s="72">
        <v>1565796.9200000002</v>
      </c>
      <c r="F29" s="72">
        <v>2624302.9</v>
      </c>
    </row>
    <row r="30" spans="1:6" ht="21" customHeight="1" x14ac:dyDescent="0.15">
      <c r="A30" s="9" t="s">
        <v>23</v>
      </c>
      <c r="B30" s="73">
        <v>455</v>
      </c>
      <c r="C30" s="73">
        <v>44018</v>
      </c>
      <c r="D30" s="73">
        <v>59</v>
      </c>
      <c r="E30" s="72">
        <v>526898.5</v>
      </c>
      <c r="F30" s="72">
        <v>944923.08</v>
      </c>
    </row>
    <row r="31" spans="1:6" ht="21" customHeight="1" x14ac:dyDescent="0.15">
      <c r="A31" s="9" t="s">
        <v>24</v>
      </c>
      <c r="B31" s="73">
        <v>47</v>
      </c>
      <c r="C31" s="73">
        <v>0</v>
      </c>
      <c r="D31" s="73">
        <v>0</v>
      </c>
      <c r="E31" s="72">
        <v>5143</v>
      </c>
      <c r="F31" s="72">
        <v>97273.94</v>
      </c>
    </row>
    <row r="32" spans="1:6" ht="21" customHeight="1" x14ac:dyDescent="0.15">
      <c r="A32" s="9" t="s">
        <v>25</v>
      </c>
      <c r="B32" s="73">
        <v>57</v>
      </c>
      <c r="C32" s="73">
        <v>0</v>
      </c>
      <c r="D32" s="73">
        <v>0</v>
      </c>
      <c r="E32" s="72">
        <v>2898</v>
      </c>
      <c r="F32" s="72">
        <v>160900.25</v>
      </c>
    </row>
    <row r="33" spans="1:6" ht="21" customHeight="1" x14ac:dyDescent="0.15">
      <c r="A33" s="4" t="s">
        <v>12</v>
      </c>
      <c r="B33" s="74">
        <f>SUM(B21:B32)</f>
        <v>4769</v>
      </c>
      <c r="C33" s="74">
        <f>SUM(C21:C32)</f>
        <v>1069898</v>
      </c>
      <c r="D33" s="74">
        <f>SUM(D21:D32)</f>
        <v>163</v>
      </c>
      <c r="E33" s="15">
        <f>SUM(E21:E32)</f>
        <v>8311695.0500000007</v>
      </c>
      <c r="F33" s="15">
        <f>SUM(F21:F32)</f>
        <v>17667563.420000002</v>
      </c>
    </row>
    <row r="34" spans="1:6" ht="21" customHeight="1" x14ac:dyDescent="0.15"/>
    <row r="35" spans="1:6" ht="21" customHeight="1" x14ac:dyDescent="0.15">
      <c r="A35" s="436" t="s">
        <v>40</v>
      </c>
      <c r="B35" s="437"/>
      <c r="C35" s="437"/>
      <c r="D35" s="437"/>
      <c r="F35" s="7" t="s">
        <v>59</v>
      </c>
    </row>
    <row r="36" spans="1:6" ht="21" customHeight="1" x14ac:dyDescent="0.15">
      <c r="A36" s="120" t="s">
        <v>13</v>
      </c>
      <c r="B36" s="101" t="s">
        <v>10</v>
      </c>
      <c r="C36" s="101" t="s">
        <v>2</v>
      </c>
      <c r="D36" s="101" t="s">
        <v>195</v>
      </c>
      <c r="E36" s="101" t="s">
        <v>1</v>
      </c>
      <c r="F36" s="101" t="s">
        <v>0</v>
      </c>
    </row>
    <row r="37" spans="1:6" ht="21" customHeight="1" x14ac:dyDescent="0.15">
      <c r="A37" s="9" t="s">
        <v>14</v>
      </c>
      <c r="B37" s="73">
        <v>419</v>
      </c>
      <c r="C37" s="73">
        <v>19093</v>
      </c>
      <c r="D37" s="73">
        <v>1207</v>
      </c>
      <c r="E37" s="72">
        <v>2867280</v>
      </c>
      <c r="F37" s="72">
        <v>6908361.9399999995</v>
      </c>
    </row>
    <row r="38" spans="1:6" ht="21" customHeight="1" x14ac:dyDescent="0.15">
      <c r="A38" s="9" t="s">
        <v>15</v>
      </c>
      <c r="B38" s="73">
        <v>485</v>
      </c>
      <c r="C38" s="73">
        <v>19531</v>
      </c>
      <c r="D38" s="73">
        <v>451</v>
      </c>
      <c r="E38" s="72">
        <v>3198236.7</v>
      </c>
      <c r="F38" s="72">
        <v>4066190.8899999997</v>
      </c>
    </row>
    <row r="39" spans="1:6" ht="21" customHeight="1" x14ac:dyDescent="0.15">
      <c r="A39" s="9" t="s">
        <v>16</v>
      </c>
      <c r="B39" s="73">
        <v>293</v>
      </c>
      <c r="C39" s="73">
        <v>1552</v>
      </c>
      <c r="D39" s="73">
        <v>422</v>
      </c>
      <c r="E39" s="72">
        <v>99786.5</v>
      </c>
      <c r="F39" s="72">
        <v>548662.92999999993</v>
      </c>
    </row>
    <row r="40" spans="1:6" ht="21" customHeight="1" x14ac:dyDescent="0.15">
      <c r="A40" s="9" t="s">
        <v>17</v>
      </c>
      <c r="B40" s="73">
        <v>0</v>
      </c>
      <c r="C40" s="73">
        <v>0</v>
      </c>
      <c r="D40" s="73">
        <v>0</v>
      </c>
      <c r="E40" s="72">
        <v>28771.4</v>
      </c>
      <c r="F40" s="72">
        <v>195481.66999999998</v>
      </c>
    </row>
    <row r="41" spans="1:6" ht="21" customHeight="1" x14ac:dyDescent="0.15">
      <c r="A41" s="9" t="s">
        <v>18</v>
      </c>
      <c r="B41" s="73">
        <v>54</v>
      </c>
      <c r="C41" s="73">
        <v>0</v>
      </c>
      <c r="D41" s="73">
        <v>240</v>
      </c>
      <c r="E41" s="72">
        <v>14579.5</v>
      </c>
      <c r="F41" s="72">
        <v>337329.26999999996</v>
      </c>
    </row>
    <row r="42" spans="1:6" ht="21" customHeight="1" x14ac:dyDescent="0.15">
      <c r="A42" s="9" t="s">
        <v>19</v>
      </c>
      <c r="B42" s="73">
        <v>349</v>
      </c>
      <c r="C42" s="73">
        <v>489</v>
      </c>
      <c r="D42" s="73">
        <v>406</v>
      </c>
      <c r="E42" s="72">
        <v>101216</v>
      </c>
      <c r="F42" s="72">
        <v>804697.66999999993</v>
      </c>
    </row>
    <row r="43" spans="1:6" ht="21" customHeight="1" x14ac:dyDescent="0.15">
      <c r="A43" s="9" t="s">
        <v>20</v>
      </c>
      <c r="B43" s="73">
        <v>338</v>
      </c>
      <c r="C43" s="73">
        <v>4182</v>
      </c>
      <c r="D43" s="73">
        <v>390</v>
      </c>
      <c r="E43" s="72">
        <v>46171</v>
      </c>
      <c r="F43" s="72">
        <v>4755491.1700000009</v>
      </c>
    </row>
    <row r="44" spans="1:6" ht="21" customHeight="1" x14ac:dyDescent="0.15">
      <c r="A44" s="9" t="s">
        <v>21</v>
      </c>
      <c r="B44" s="73">
        <v>276</v>
      </c>
      <c r="C44" s="73">
        <v>12036</v>
      </c>
      <c r="D44" s="73">
        <v>941</v>
      </c>
      <c r="E44" s="72">
        <v>35930.119999999995</v>
      </c>
      <c r="F44" s="72">
        <v>2062721.1699999997</v>
      </c>
    </row>
    <row r="45" spans="1:6" ht="21" customHeight="1" x14ac:dyDescent="0.15">
      <c r="A45" s="9" t="s">
        <v>22</v>
      </c>
      <c r="B45" s="73">
        <v>407</v>
      </c>
      <c r="C45" s="73">
        <v>42556</v>
      </c>
      <c r="D45" s="73">
        <v>552</v>
      </c>
      <c r="E45" s="72">
        <v>2475351.7000000002</v>
      </c>
      <c r="F45" s="72">
        <v>4483779.2299999986</v>
      </c>
    </row>
    <row r="46" spans="1:6" ht="21" customHeight="1" x14ac:dyDescent="0.15">
      <c r="A46" s="9" t="s">
        <v>23</v>
      </c>
      <c r="B46" s="73">
        <v>298</v>
      </c>
      <c r="C46" s="73">
        <v>6134</v>
      </c>
      <c r="D46" s="73">
        <v>361</v>
      </c>
      <c r="E46" s="72">
        <v>154013</v>
      </c>
      <c r="F46" s="72">
        <v>1756423.9999999998</v>
      </c>
    </row>
    <row r="47" spans="1:6" ht="21" customHeight="1" x14ac:dyDescent="0.15">
      <c r="A47" s="9" t="s">
        <v>24</v>
      </c>
      <c r="B47" s="73">
        <v>0</v>
      </c>
      <c r="C47" s="73">
        <v>0</v>
      </c>
      <c r="D47" s="73">
        <v>0</v>
      </c>
      <c r="E47" s="72">
        <v>420177</v>
      </c>
      <c r="F47" s="72">
        <v>463501.23</v>
      </c>
    </row>
    <row r="48" spans="1:6" ht="21" customHeight="1" x14ac:dyDescent="0.15">
      <c r="A48" s="9" t="s">
        <v>25</v>
      </c>
      <c r="B48" s="73">
        <v>0</v>
      </c>
      <c r="C48" s="73">
        <v>0</v>
      </c>
      <c r="D48" s="73">
        <v>0</v>
      </c>
      <c r="E48" s="72">
        <v>306680</v>
      </c>
      <c r="F48" s="72">
        <v>377669.99</v>
      </c>
    </row>
    <row r="49" spans="1:6" ht="21" customHeight="1" x14ac:dyDescent="0.15">
      <c r="A49" s="4" t="s">
        <v>12</v>
      </c>
      <c r="B49" s="74">
        <f>SUM(B37:B48)</f>
        <v>2919</v>
      </c>
      <c r="C49" s="74">
        <f>SUM(C37:C48)</f>
        <v>105573</v>
      </c>
      <c r="D49" s="74">
        <f>SUM(D37:D48)</f>
        <v>4970</v>
      </c>
      <c r="E49" s="15">
        <f>SUM(E37:E48)</f>
        <v>9748192.9200000018</v>
      </c>
      <c r="F49" s="15">
        <f>SUM(F37:F48)</f>
        <v>26760311.159999996</v>
      </c>
    </row>
    <row r="50" spans="1:6" ht="21" customHeight="1" x14ac:dyDescent="0.15"/>
    <row r="51" spans="1:6" ht="21" customHeight="1" x14ac:dyDescent="0.15">
      <c r="A51" s="436" t="s">
        <v>41</v>
      </c>
      <c r="B51" s="437"/>
      <c r="C51" s="437"/>
      <c r="D51" s="437"/>
      <c r="F51" s="7" t="s">
        <v>60</v>
      </c>
    </row>
    <row r="52" spans="1:6" ht="21" customHeight="1" x14ac:dyDescent="0.15">
      <c r="A52" s="120" t="s">
        <v>13</v>
      </c>
      <c r="B52" s="101" t="s">
        <v>10</v>
      </c>
      <c r="C52" s="101" t="s">
        <v>2</v>
      </c>
      <c r="D52" s="101" t="s">
        <v>195</v>
      </c>
      <c r="E52" s="101" t="s">
        <v>1</v>
      </c>
      <c r="F52" s="101" t="s">
        <v>0</v>
      </c>
    </row>
    <row r="53" spans="1:6" ht="21" customHeight="1" x14ac:dyDescent="0.15">
      <c r="A53" s="9" t="s">
        <v>14</v>
      </c>
      <c r="B53" s="73">
        <v>776</v>
      </c>
      <c r="C53" s="73">
        <v>112093</v>
      </c>
      <c r="D53" s="73">
        <v>699</v>
      </c>
      <c r="E53" s="72">
        <v>1197313.0699999998</v>
      </c>
      <c r="F53" s="72">
        <v>3888779.5500000003</v>
      </c>
    </row>
    <row r="54" spans="1:6" ht="21" customHeight="1" x14ac:dyDescent="0.15">
      <c r="A54" s="9" t="s">
        <v>15</v>
      </c>
      <c r="B54" s="73">
        <v>805</v>
      </c>
      <c r="C54" s="73">
        <v>252039</v>
      </c>
      <c r="D54" s="73">
        <v>281</v>
      </c>
      <c r="E54" s="72">
        <v>2216735.75</v>
      </c>
      <c r="F54" s="72">
        <v>3547347.39</v>
      </c>
    </row>
    <row r="55" spans="1:6" ht="21" customHeight="1" x14ac:dyDescent="0.15">
      <c r="A55" s="9" t="s">
        <v>16</v>
      </c>
      <c r="B55" s="73">
        <v>307</v>
      </c>
      <c r="C55" s="73">
        <v>1041</v>
      </c>
      <c r="D55" s="73">
        <v>2</v>
      </c>
      <c r="E55" s="72">
        <v>10531</v>
      </c>
      <c r="F55" s="72">
        <v>984819.09</v>
      </c>
    </row>
    <row r="56" spans="1:6" ht="21" customHeight="1" x14ac:dyDescent="0.15">
      <c r="A56" s="9" t="s">
        <v>17</v>
      </c>
      <c r="B56" s="73">
        <v>0</v>
      </c>
      <c r="C56" s="73">
        <v>0</v>
      </c>
      <c r="D56" s="73">
        <v>0</v>
      </c>
      <c r="E56" s="72">
        <v>21496</v>
      </c>
      <c r="F56" s="72">
        <v>395843.34</v>
      </c>
    </row>
    <row r="57" spans="1:6" ht="21" customHeight="1" x14ac:dyDescent="0.15">
      <c r="A57" s="9" t="s">
        <v>18</v>
      </c>
      <c r="B57" s="73">
        <v>96</v>
      </c>
      <c r="C57" s="73">
        <v>0</v>
      </c>
      <c r="D57" s="73">
        <v>0</v>
      </c>
      <c r="E57" s="72">
        <v>0</v>
      </c>
      <c r="F57" s="72">
        <v>528578.88</v>
      </c>
    </row>
    <row r="58" spans="1:6" ht="21" customHeight="1" x14ac:dyDescent="0.15">
      <c r="A58" s="9" t="s">
        <v>19</v>
      </c>
      <c r="B58" s="73">
        <v>322</v>
      </c>
      <c r="C58" s="73">
        <v>415</v>
      </c>
      <c r="D58" s="73">
        <v>1</v>
      </c>
      <c r="E58" s="72">
        <v>6724</v>
      </c>
      <c r="F58" s="72">
        <v>998538.51000000013</v>
      </c>
    </row>
    <row r="59" spans="1:6" ht="21" customHeight="1" x14ac:dyDescent="0.15">
      <c r="A59" s="9" t="s">
        <v>20</v>
      </c>
      <c r="B59" s="73">
        <v>349</v>
      </c>
      <c r="C59" s="73">
        <v>500</v>
      </c>
      <c r="D59" s="73">
        <v>5289</v>
      </c>
      <c r="E59" s="72">
        <v>12000</v>
      </c>
      <c r="F59" s="72">
        <v>1267633.1599999999</v>
      </c>
    </row>
    <row r="60" spans="1:6" ht="21" customHeight="1" x14ac:dyDescent="0.15">
      <c r="A60" s="9" t="s">
        <v>21</v>
      </c>
      <c r="B60" s="73">
        <v>250</v>
      </c>
      <c r="C60" s="73">
        <v>175</v>
      </c>
      <c r="D60" s="73">
        <v>2765</v>
      </c>
      <c r="E60" s="72">
        <v>2912</v>
      </c>
      <c r="F60" s="72">
        <v>729260.6399999999</v>
      </c>
    </row>
    <row r="61" spans="1:6" ht="21" customHeight="1" x14ac:dyDescent="0.15">
      <c r="A61" s="9" t="s">
        <v>22</v>
      </c>
      <c r="B61" s="73">
        <v>410</v>
      </c>
      <c r="C61" s="73">
        <v>4346</v>
      </c>
      <c r="D61" s="73">
        <v>59</v>
      </c>
      <c r="E61" s="72">
        <v>252687.1</v>
      </c>
      <c r="F61" s="72">
        <v>1155941.5299999998</v>
      </c>
    </row>
    <row r="62" spans="1:6" ht="21" customHeight="1" x14ac:dyDescent="0.15">
      <c r="A62" s="9" t="s">
        <v>23</v>
      </c>
      <c r="B62" s="73">
        <v>314</v>
      </c>
      <c r="C62" s="73">
        <v>8636</v>
      </c>
      <c r="D62" s="73">
        <v>31</v>
      </c>
      <c r="E62" s="72">
        <v>211316.11</v>
      </c>
      <c r="F62" s="72">
        <v>454442.14</v>
      </c>
    </row>
    <row r="63" spans="1:6" ht="21" customHeight="1" x14ac:dyDescent="0.15">
      <c r="A63" s="9" t="s">
        <v>24</v>
      </c>
      <c r="B63" s="73">
        <v>36</v>
      </c>
      <c r="C63" s="73">
        <v>0</v>
      </c>
      <c r="D63" s="73">
        <v>0</v>
      </c>
      <c r="E63" s="72">
        <v>10153</v>
      </c>
      <c r="F63" s="72">
        <v>54154.9</v>
      </c>
    </row>
    <row r="64" spans="1:6" ht="21" customHeight="1" x14ac:dyDescent="0.15">
      <c r="A64" s="9" t="s">
        <v>25</v>
      </c>
      <c r="B64" s="73">
        <v>42</v>
      </c>
      <c r="C64" s="73">
        <v>0</v>
      </c>
      <c r="D64" s="73">
        <v>0</v>
      </c>
      <c r="E64" s="72">
        <v>0</v>
      </c>
      <c r="F64" s="72">
        <v>30925.17</v>
      </c>
    </row>
    <row r="65" spans="1:6" ht="21" customHeight="1" x14ac:dyDescent="0.15">
      <c r="A65" s="4" t="s">
        <v>12</v>
      </c>
      <c r="B65" s="74">
        <f>SUM(B53:B64)</f>
        <v>3707</v>
      </c>
      <c r="C65" s="74">
        <f>SUM(C53:C64)</f>
        <v>379245</v>
      </c>
      <c r="D65" s="74">
        <f>SUM(D53:D64)</f>
        <v>9127</v>
      </c>
      <c r="E65" s="15">
        <f>SUM(E53:E64)</f>
        <v>3941868.03</v>
      </c>
      <c r="F65" s="15">
        <f>SUM(F53:F64)</f>
        <v>14036264.300000003</v>
      </c>
    </row>
    <row r="66" spans="1:6" ht="9.75" customHeight="1" x14ac:dyDescent="0.15"/>
  </sheetData>
  <mergeCells count="6">
    <mergeCell ref="C1:F1"/>
    <mergeCell ref="A51:D51"/>
    <mergeCell ref="A3:D3"/>
    <mergeCell ref="A19:D19"/>
    <mergeCell ref="A35:D35"/>
    <mergeCell ref="A1:B1"/>
  </mergeCells>
  <phoneticPr fontId="2" type="noConversion"/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>
    <tabColor rgb="FFFF0000"/>
  </sheetPr>
  <dimension ref="A1:F33"/>
  <sheetViews>
    <sheetView topLeftCell="A4" workbookViewId="0">
      <selection activeCell="E5" sqref="E5"/>
    </sheetView>
  </sheetViews>
  <sheetFormatPr baseColWidth="10" defaultColWidth="15.5" defaultRowHeight="18.75" customHeight="1" x14ac:dyDescent="0.15"/>
  <cols>
    <col min="1" max="1" width="10.5" style="6" bestFit="1" customWidth="1"/>
    <col min="2" max="6" width="15.6640625" style="6" customWidth="1"/>
    <col min="7" max="16384" width="15.5" style="6"/>
  </cols>
  <sheetData>
    <row r="1" spans="1:6" ht="50" customHeight="1" x14ac:dyDescent="0.15">
      <c r="A1" s="444" t="s">
        <v>463</v>
      </c>
      <c r="B1" s="445"/>
      <c r="C1" s="431" t="s">
        <v>372</v>
      </c>
      <c r="D1" s="431"/>
      <c r="E1" s="431"/>
      <c r="F1" s="431"/>
    </row>
    <row r="2" spans="1:6" ht="30" customHeight="1" x14ac:dyDescent="0.15">
      <c r="A2" s="8"/>
      <c r="B2" s="8"/>
      <c r="C2" s="8"/>
      <c r="D2" s="8"/>
      <c r="E2" s="8"/>
      <c r="F2" s="8"/>
    </row>
    <row r="3" spans="1:6" ht="21" customHeight="1" x14ac:dyDescent="0.15">
      <c r="A3" s="436" t="s">
        <v>42</v>
      </c>
      <c r="B3" s="437"/>
      <c r="C3" s="437"/>
      <c r="D3" s="437"/>
      <c r="E3" s="8"/>
      <c r="F3" s="7" t="s">
        <v>61</v>
      </c>
    </row>
    <row r="4" spans="1:6" ht="21" customHeight="1" x14ac:dyDescent="0.15">
      <c r="A4" s="120" t="s">
        <v>13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1" customHeight="1" x14ac:dyDescent="0.15">
      <c r="A5" s="9" t="s">
        <v>14</v>
      </c>
      <c r="B5" s="73">
        <v>21153</v>
      </c>
      <c r="C5" s="73">
        <v>1761142</v>
      </c>
      <c r="D5" s="73">
        <v>975106</v>
      </c>
      <c r="E5" s="72">
        <v>16587454.02</v>
      </c>
      <c r="F5" s="72">
        <v>39722579.619999982</v>
      </c>
    </row>
    <row r="6" spans="1:6" ht="21" customHeight="1" x14ac:dyDescent="0.15">
      <c r="A6" s="9" t="s">
        <v>15</v>
      </c>
      <c r="B6" s="73">
        <v>19512</v>
      </c>
      <c r="C6" s="73">
        <v>1743986</v>
      </c>
      <c r="D6" s="73">
        <v>817573</v>
      </c>
      <c r="E6" s="72">
        <v>16914398</v>
      </c>
      <c r="F6" s="72">
        <v>38789559.570000008</v>
      </c>
    </row>
    <row r="7" spans="1:6" ht="21" customHeight="1" x14ac:dyDescent="0.15">
      <c r="A7" s="9" t="s">
        <v>16</v>
      </c>
      <c r="B7" s="73">
        <v>590</v>
      </c>
      <c r="C7" s="73">
        <v>8544</v>
      </c>
      <c r="D7" s="73">
        <v>33641</v>
      </c>
      <c r="E7" s="72">
        <v>65161.5</v>
      </c>
      <c r="F7" s="72">
        <v>695340.32</v>
      </c>
    </row>
    <row r="8" spans="1:6" ht="21" customHeight="1" x14ac:dyDescent="0.15">
      <c r="A8" s="9" t="s">
        <v>17</v>
      </c>
      <c r="B8" s="73">
        <v>0</v>
      </c>
      <c r="C8" s="73">
        <v>0</v>
      </c>
      <c r="D8" s="73">
        <v>0</v>
      </c>
      <c r="E8" s="72">
        <v>68</v>
      </c>
      <c r="F8" s="72">
        <v>2675</v>
      </c>
    </row>
    <row r="9" spans="1:6" ht="21" customHeight="1" x14ac:dyDescent="0.15">
      <c r="A9" s="9" t="s">
        <v>18</v>
      </c>
      <c r="B9" s="73">
        <v>0</v>
      </c>
      <c r="C9" s="73">
        <v>0</v>
      </c>
      <c r="D9" s="73">
        <v>0</v>
      </c>
      <c r="E9" s="72">
        <v>0</v>
      </c>
      <c r="F9" s="72">
        <v>28514.14</v>
      </c>
    </row>
    <row r="10" spans="1:6" ht="21" customHeight="1" x14ac:dyDescent="0.15">
      <c r="A10" s="9" t="s">
        <v>19</v>
      </c>
      <c r="B10" s="73">
        <v>790</v>
      </c>
      <c r="C10" s="73">
        <v>57793</v>
      </c>
      <c r="D10" s="73">
        <v>61302</v>
      </c>
      <c r="E10" s="72">
        <v>633657.30000000005</v>
      </c>
      <c r="F10" s="72">
        <v>2741069.87</v>
      </c>
    </row>
    <row r="11" spans="1:6" ht="21" customHeight="1" x14ac:dyDescent="0.15">
      <c r="A11" s="9" t="s">
        <v>20</v>
      </c>
      <c r="B11" s="73">
        <v>6298</v>
      </c>
      <c r="C11" s="73">
        <v>717987</v>
      </c>
      <c r="D11" s="73">
        <v>505911</v>
      </c>
      <c r="E11" s="72">
        <v>8107933.3800000008</v>
      </c>
      <c r="F11" s="72">
        <v>26055715.319999993</v>
      </c>
    </row>
    <row r="12" spans="1:6" ht="21" customHeight="1" x14ac:dyDescent="0.15">
      <c r="A12" s="9" t="s">
        <v>21</v>
      </c>
      <c r="B12" s="73">
        <v>5002</v>
      </c>
      <c r="C12" s="73">
        <v>647224</v>
      </c>
      <c r="D12" s="73">
        <v>495784</v>
      </c>
      <c r="E12" s="72">
        <v>9721217.7499999981</v>
      </c>
      <c r="F12" s="72">
        <v>24693696.820000004</v>
      </c>
    </row>
    <row r="13" spans="1:6" ht="21" customHeight="1" x14ac:dyDescent="0.15">
      <c r="A13" s="9" t="s">
        <v>22</v>
      </c>
      <c r="B13" s="73">
        <v>235</v>
      </c>
      <c r="C13" s="73">
        <v>0</v>
      </c>
      <c r="D13" s="73">
        <v>50761</v>
      </c>
      <c r="E13" s="72">
        <v>0</v>
      </c>
      <c r="F13" s="72">
        <v>4546526.9499999993</v>
      </c>
    </row>
    <row r="14" spans="1:6" ht="21" customHeight="1" x14ac:dyDescent="0.15">
      <c r="A14" s="9" t="s">
        <v>23</v>
      </c>
      <c r="B14" s="73">
        <v>64</v>
      </c>
      <c r="C14" s="73">
        <v>0</v>
      </c>
      <c r="D14" s="73">
        <v>48777</v>
      </c>
      <c r="E14" s="72">
        <v>0</v>
      </c>
      <c r="F14" s="72">
        <v>776374.19</v>
      </c>
    </row>
    <row r="15" spans="1:6" ht="21" customHeight="1" x14ac:dyDescent="0.15">
      <c r="A15" s="9" t="s">
        <v>24</v>
      </c>
      <c r="B15" s="73">
        <v>0</v>
      </c>
      <c r="C15" s="73">
        <v>0</v>
      </c>
      <c r="D15" s="73">
        <v>0</v>
      </c>
      <c r="E15" s="72">
        <v>0</v>
      </c>
      <c r="F15" s="72">
        <v>0</v>
      </c>
    </row>
    <row r="16" spans="1:6" ht="21" customHeight="1" x14ac:dyDescent="0.15">
      <c r="A16" s="9" t="s">
        <v>25</v>
      </c>
      <c r="B16" s="73">
        <v>0</v>
      </c>
      <c r="C16" s="73">
        <v>0</v>
      </c>
      <c r="D16" s="73">
        <v>0</v>
      </c>
      <c r="E16" s="72">
        <v>0</v>
      </c>
      <c r="F16" s="72">
        <v>17850</v>
      </c>
    </row>
    <row r="17" spans="1:6" ht="21" customHeight="1" x14ac:dyDescent="0.15">
      <c r="A17" s="4" t="s">
        <v>12</v>
      </c>
      <c r="B17" s="74">
        <f>SUM(B5:B16)</f>
        <v>53644</v>
      </c>
      <c r="C17" s="74">
        <f>SUM(C5:C16)</f>
        <v>4936676</v>
      </c>
      <c r="D17" s="74">
        <f>SUM(D5:D16)</f>
        <v>2988855</v>
      </c>
      <c r="E17" s="15">
        <f>SUM(E5:E16)</f>
        <v>52029889.949999996</v>
      </c>
      <c r="F17" s="15">
        <f>SUM(F5:F16)</f>
        <v>138069901.79999998</v>
      </c>
    </row>
    <row r="18" spans="1:6" ht="21" customHeight="1" x14ac:dyDescent="0.15"/>
    <row r="19" spans="1:6" ht="21" customHeight="1" x14ac:dyDescent="0.15">
      <c r="A19" s="436" t="s">
        <v>455</v>
      </c>
      <c r="B19" s="437"/>
      <c r="C19" s="437"/>
      <c r="D19" s="437"/>
      <c r="F19" s="7" t="s">
        <v>236</v>
      </c>
    </row>
    <row r="20" spans="1:6" ht="21" customHeight="1" x14ac:dyDescent="0.15">
      <c r="A20" s="120" t="s">
        <v>13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1" customHeight="1" x14ac:dyDescent="0.15">
      <c r="A21" s="9" t="s">
        <v>14</v>
      </c>
      <c r="B21" s="73">
        <v>22070</v>
      </c>
      <c r="C21" s="73">
        <v>26686</v>
      </c>
      <c r="D21" s="73">
        <v>1307809</v>
      </c>
      <c r="E21" s="72">
        <v>243903.30000000002</v>
      </c>
      <c r="F21" s="72">
        <v>16231637.600000001</v>
      </c>
    </row>
    <row r="22" spans="1:6" ht="21" customHeight="1" x14ac:dyDescent="0.15">
      <c r="A22" s="9" t="s">
        <v>15</v>
      </c>
      <c r="B22" s="73">
        <v>19933</v>
      </c>
      <c r="C22" s="73">
        <v>32336</v>
      </c>
      <c r="D22" s="73">
        <v>1159718</v>
      </c>
      <c r="E22" s="72">
        <v>574948.02999999991</v>
      </c>
      <c r="F22" s="72">
        <v>15379508.140000004</v>
      </c>
    </row>
    <row r="23" spans="1:6" ht="21" customHeight="1" x14ac:dyDescent="0.15">
      <c r="A23" s="9" t="s">
        <v>16</v>
      </c>
      <c r="B23" s="73">
        <v>710</v>
      </c>
      <c r="C23" s="73">
        <v>156</v>
      </c>
      <c r="D23" s="73">
        <v>27241</v>
      </c>
      <c r="E23" s="72">
        <v>1194</v>
      </c>
      <c r="F23" s="72">
        <v>458481.33999999991</v>
      </c>
    </row>
    <row r="24" spans="1:6" ht="21" customHeight="1" x14ac:dyDescent="0.15">
      <c r="A24" s="9" t="s">
        <v>17</v>
      </c>
      <c r="B24" s="73">
        <v>0</v>
      </c>
      <c r="C24" s="73">
        <v>0</v>
      </c>
      <c r="D24" s="73">
        <v>0</v>
      </c>
      <c r="E24" s="72">
        <v>0</v>
      </c>
      <c r="F24" s="72">
        <v>31157.5</v>
      </c>
    </row>
    <row r="25" spans="1:6" ht="21" customHeight="1" x14ac:dyDescent="0.15">
      <c r="A25" s="9" t="s">
        <v>18</v>
      </c>
      <c r="B25" s="73">
        <v>352</v>
      </c>
      <c r="C25" s="73">
        <v>0</v>
      </c>
      <c r="D25" s="73">
        <v>15595</v>
      </c>
      <c r="E25" s="72">
        <v>0</v>
      </c>
      <c r="F25" s="72">
        <v>237145.36000000002</v>
      </c>
    </row>
    <row r="26" spans="1:6" ht="21" customHeight="1" x14ac:dyDescent="0.15">
      <c r="A26" s="9" t="s">
        <v>19</v>
      </c>
      <c r="B26" s="73">
        <v>9554</v>
      </c>
      <c r="C26" s="73">
        <v>8037</v>
      </c>
      <c r="D26" s="73">
        <v>595289</v>
      </c>
      <c r="E26" s="72">
        <v>117165.27</v>
      </c>
      <c r="F26" s="72">
        <v>8478191.8900000025</v>
      </c>
    </row>
    <row r="27" spans="1:6" ht="21" customHeight="1" x14ac:dyDescent="0.15">
      <c r="A27" s="9" t="s">
        <v>20</v>
      </c>
      <c r="B27" s="73">
        <v>29675</v>
      </c>
      <c r="C27" s="73">
        <v>35328</v>
      </c>
      <c r="D27" s="73">
        <v>1851980</v>
      </c>
      <c r="E27" s="72">
        <v>539443.86</v>
      </c>
      <c r="F27" s="72">
        <v>31129079.239999991</v>
      </c>
    </row>
    <row r="28" spans="1:6" ht="21" customHeight="1" x14ac:dyDescent="0.15">
      <c r="A28" s="9" t="s">
        <v>21</v>
      </c>
      <c r="B28" s="73">
        <v>29019</v>
      </c>
      <c r="C28" s="73">
        <v>46995</v>
      </c>
      <c r="D28" s="73">
        <v>2179936</v>
      </c>
      <c r="E28" s="72">
        <v>723226.24</v>
      </c>
      <c r="F28" s="72">
        <v>37486929.800000004</v>
      </c>
    </row>
    <row r="29" spans="1:6" ht="21" customHeight="1" x14ac:dyDescent="0.15">
      <c r="A29" s="9" t="s">
        <v>22</v>
      </c>
      <c r="B29" s="73">
        <v>16304</v>
      </c>
      <c r="C29" s="73">
        <v>30976</v>
      </c>
      <c r="D29" s="73">
        <v>877041</v>
      </c>
      <c r="E29" s="72">
        <v>333014.52</v>
      </c>
      <c r="F29" s="72">
        <v>19027383.760000005</v>
      </c>
    </row>
    <row r="30" spans="1:6" ht="21" customHeight="1" x14ac:dyDescent="0.15">
      <c r="A30" s="9" t="s">
        <v>23</v>
      </c>
      <c r="B30" s="73">
        <v>7091</v>
      </c>
      <c r="C30" s="73">
        <v>19859</v>
      </c>
      <c r="D30" s="73">
        <v>303948</v>
      </c>
      <c r="E30" s="72">
        <v>194634</v>
      </c>
      <c r="F30" s="72">
        <v>6951478.8699999992</v>
      </c>
    </row>
    <row r="31" spans="1:6" ht="21" customHeight="1" x14ac:dyDescent="0.15">
      <c r="A31" s="9" t="s">
        <v>24</v>
      </c>
      <c r="B31" s="73">
        <v>364</v>
      </c>
      <c r="C31" s="73">
        <v>38</v>
      </c>
      <c r="D31" s="73">
        <v>12725</v>
      </c>
      <c r="E31" s="72">
        <v>360</v>
      </c>
      <c r="F31" s="72">
        <v>280625.55</v>
      </c>
    </row>
    <row r="32" spans="1:6" ht="21" customHeight="1" x14ac:dyDescent="0.15">
      <c r="A32" s="9" t="s">
        <v>25</v>
      </c>
      <c r="B32" s="73">
        <v>133</v>
      </c>
      <c r="C32" s="73">
        <v>23</v>
      </c>
      <c r="D32" s="73">
        <v>3993</v>
      </c>
      <c r="E32" s="72">
        <v>160</v>
      </c>
      <c r="F32" s="72">
        <v>99171.700000000012</v>
      </c>
    </row>
    <row r="33" spans="1:6" ht="21" customHeight="1" x14ac:dyDescent="0.15">
      <c r="A33" s="4" t="s">
        <v>12</v>
      </c>
      <c r="B33" s="74">
        <f>SUM(B21:B32)</f>
        <v>135205</v>
      </c>
      <c r="C33" s="74">
        <f>SUM(C21:C32)</f>
        <v>200434</v>
      </c>
      <c r="D33" s="74">
        <f>SUM(D21:D32)</f>
        <v>8335275</v>
      </c>
      <c r="E33" s="15">
        <f>SUM(E21:E32)</f>
        <v>2728049.22</v>
      </c>
      <c r="F33" s="15">
        <f>SUM(F21:F32)</f>
        <v>135790790.75</v>
      </c>
    </row>
  </sheetData>
  <mergeCells count="4">
    <mergeCell ref="A3:D3"/>
    <mergeCell ref="A19:D19"/>
    <mergeCell ref="C1:F1"/>
    <mergeCell ref="A1:B1"/>
  </mergeCells>
  <phoneticPr fontId="2" type="noConversion"/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>
    <tabColor rgb="FFFF0000"/>
  </sheetPr>
  <dimension ref="A1:F33"/>
  <sheetViews>
    <sheetView workbookViewId="0">
      <selection activeCell="F7" sqref="F7"/>
    </sheetView>
  </sheetViews>
  <sheetFormatPr baseColWidth="10" defaultColWidth="9.1640625" defaultRowHeight="18.75" customHeight="1" x14ac:dyDescent="0.15"/>
  <cols>
    <col min="1" max="1" width="10.5" style="6" bestFit="1" customWidth="1"/>
    <col min="2" max="6" width="15.6640625" style="6" customWidth="1"/>
    <col min="7" max="16384" width="9.1640625" style="6"/>
  </cols>
  <sheetData>
    <row r="1" spans="1:6" s="25" customFormat="1" ht="50" customHeight="1" x14ac:dyDescent="0.15">
      <c r="A1" s="446" t="s">
        <v>331</v>
      </c>
      <c r="B1" s="446"/>
      <c r="C1" s="431" t="s">
        <v>372</v>
      </c>
      <c r="D1" s="431"/>
      <c r="E1" s="431"/>
      <c r="F1" s="431"/>
    </row>
    <row r="2" spans="1:6" ht="30" customHeight="1" x14ac:dyDescent="0.15"/>
    <row r="3" spans="1:6" ht="21" customHeight="1" x14ac:dyDescent="0.15">
      <c r="A3" s="436" t="s">
        <v>28</v>
      </c>
      <c r="B3" s="437"/>
      <c r="C3" s="437"/>
      <c r="D3" s="437"/>
      <c r="F3" s="7" t="s">
        <v>237</v>
      </c>
    </row>
    <row r="4" spans="1:6" ht="21" customHeight="1" x14ac:dyDescent="0.15">
      <c r="A4" s="120" t="s">
        <v>13</v>
      </c>
      <c r="B4" s="101" t="s">
        <v>10</v>
      </c>
      <c r="C4" s="101" t="s">
        <v>2</v>
      </c>
      <c r="D4" s="101" t="s">
        <v>195</v>
      </c>
      <c r="E4" s="101" t="s">
        <v>1</v>
      </c>
      <c r="F4" s="101" t="s">
        <v>0</v>
      </c>
    </row>
    <row r="5" spans="1:6" ht="21" customHeight="1" x14ac:dyDescent="0.15">
      <c r="A5" s="9" t="s">
        <v>14</v>
      </c>
      <c r="B5" s="73">
        <v>546</v>
      </c>
      <c r="C5" s="73">
        <v>77130</v>
      </c>
      <c r="D5" s="73">
        <v>843</v>
      </c>
      <c r="E5" s="72">
        <v>937910.66999999993</v>
      </c>
      <c r="F5" s="72">
        <v>1035658.01</v>
      </c>
    </row>
    <row r="6" spans="1:6" ht="21" customHeight="1" x14ac:dyDescent="0.15">
      <c r="A6" s="9" t="s">
        <v>15</v>
      </c>
      <c r="B6" s="73">
        <v>388</v>
      </c>
      <c r="C6" s="73">
        <v>37308</v>
      </c>
      <c r="D6" s="73">
        <v>0</v>
      </c>
      <c r="E6" s="72">
        <v>567908.56000000006</v>
      </c>
      <c r="F6" s="72">
        <v>602876.07999999996</v>
      </c>
    </row>
    <row r="7" spans="1:6" ht="21" customHeight="1" x14ac:dyDescent="0.15">
      <c r="A7" s="9" t="s">
        <v>16</v>
      </c>
      <c r="B7" s="73">
        <v>26</v>
      </c>
      <c r="C7" s="73">
        <v>1432</v>
      </c>
      <c r="D7" s="73">
        <v>39</v>
      </c>
      <c r="E7" s="72">
        <v>26842</v>
      </c>
      <c r="F7" s="72">
        <v>88089.89</v>
      </c>
    </row>
    <row r="8" spans="1:6" ht="21" customHeight="1" x14ac:dyDescent="0.15">
      <c r="A8" s="9" t="s">
        <v>17</v>
      </c>
      <c r="B8" s="73">
        <v>0</v>
      </c>
      <c r="C8" s="73">
        <v>0</v>
      </c>
      <c r="D8" s="73">
        <v>0</v>
      </c>
      <c r="E8" s="72">
        <v>544</v>
      </c>
      <c r="F8" s="72">
        <v>2249.33</v>
      </c>
    </row>
    <row r="9" spans="1:6" ht="21" customHeight="1" x14ac:dyDescent="0.15">
      <c r="A9" s="9" t="s">
        <v>18</v>
      </c>
      <c r="B9" s="73">
        <v>14</v>
      </c>
      <c r="C9" s="73">
        <v>157</v>
      </c>
      <c r="D9" s="73">
        <v>0</v>
      </c>
      <c r="E9" s="72">
        <v>2470</v>
      </c>
      <c r="F9" s="72">
        <v>63404.39</v>
      </c>
    </row>
    <row r="10" spans="1:6" ht="21" customHeight="1" x14ac:dyDescent="0.15">
      <c r="A10" s="9" t="s">
        <v>19</v>
      </c>
      <c r="B10" s="73">
        <v>356</v>
      </c>
      <c r="C10" s="73">
        <v>38527</v>
      </c>
      <c r="D10" s="73">
        <v>999</v>
      </c>
      <c r="E10" s="72">
        <v>519531.95</v>
      </c>
      <c r="F10" s="72">
        <v>615708.99</v>
      </c>
    </row>
    <row r="11" spans="1:6" ht="21" customHeight="1" x14ac:dyDescent="0.15">
      <c r="A11" s="9" t="s">
        <v>20</v>
      </c>
      <c r="B11" s="73">
        <v>944</v>
      </c>
      <c r="C11" s="73">
        <v>140688</v>
      </c>
      <c r="D11" s="73">
        <v>13969</v>
      </c>
      <c r="E11" s="72">
        <v>1522780.08</v>
      </c>
      <c r="F11" s="72">
        <v>1822787.9</v>
      </c>
    </row>
    <row r="12" spans="1:6" ht="21" customHeight="1" x14ac:dyDescent="0.15">
      <c r="A12" s="9" t="s">
        <v>21</v>
      </c>
      <c r="B12" s="73">
        <v>974</v>
      </c>
      <c r="C12" s="73">
        <v>255615</v>
      </c>
      <c r="D12" s="73">
        <v>13537</v>
      </c>
      <c r="E12" s="72">
        <v>2536712.19</v>
      </c>
      <c r="F12" s="72">
        <v>2917546.3800000004</v>
      </c>
    </row>
    <row r="13" spans="1:6" ht="21" customHeight="1" x14ac:dyDescent="0.15">
      <c r="A13" s="9" t="s">
        <v>22</v>
      </c>
      <c r="B13" s="73">
        <v>694</v>
      </c>
      <c r="C13" s="73">
        <v>133563</v>
      </c>
      <c r="D13" s="73">
        <v>816</v>
      </c>
      <c r="E13" s="72">
        <v>1602494.17</v>
      </c>
      <c r="F13" s="72">
        <v>1736958.93</v>
      </c>
    </row>
    <row r="14" spans="1:6" ht="21" customHeight="1" x14ac:dyDescent="0.15">
      <c r="A14" s="9" t="s">
        <v>23</v>
      </c>
      <c r="B14" s="73">
        <v>463</v>
      </c>
      <c r="C14" s="73">
        <v>59010</v>
      </c>
      <c r="D14" s="73">
        <v>109</v>
      </c>
      <c r="E14" s="72">
        <v>838840.78999999992</v>
      </c>
      <c r="F14" s="72">
        <v>868830.14999999991</v>
      </c>
    </row>
    <row r="15" spans="1:6" ht="21" customHeight="1" x14ac:dyDescent="0.15">
      <c r="A15" s="9" t="s">
        <v>24</v>
      </c>
      <c r="B15" s="73">
        <v>0</v>
      </c>
      <c r="C15" s="73">
        <v>0</v>
      </c>
      <c r="D15" s="73">
        <v>0</v>
      </c>
      <c r="E15" s="72">
        <v>38408</v>
      </c>
      <c r="F15" s="72">
        <v>38807.9</v>
      </c>
    </row>
    <row r="16" spans="1:6" ht="21" customHeight="1" x14ac:dyDescent="0.15">
      <c r="A16" s="9" t="s">
        <v>25</v>
      </c>
      <c r="B16" s="73">
        <v>0</v>
      </c>
      <c r="C16" s="73">
        <v>0</v>
      </c>
      <c r="D16" s="73">
        <v>0</v>
      </c>
      <c r="E16" s="72">
        <v>47496</v>
      </c>
      <c r="F16" s="72">
        <v>47610</v>
      </c>
    </row>
    <row r="17" spans="1:6" ht="21" customHeight="1" x14ac:dyDescent="0.15">
      <c r="A17" s="4" t="s">
        <v>12</v>
      </c>
      <c r="B17" s="74">
        <f>SUM(B5:B16)</f>
        <v>4405</v>
      </c>
      <c r="C17" s="74">
        <f>SUM(C5:C16)</f>
        <v>743430</v>
      </c>
      <c r="D17" s="74">
        <f>SUM(D5:D16)</f>
        <v>30312</v>
      </c>
      <c r="E17" s="15">
        <f>SUM(E5:E16)</f>
        <v>8641938.4099999983</v>
      </c>
      <c r="F17" s="15">
        <f>SUM(F5:F16)</f>
        <v>9840527.9500000011</v>
      </c>
    </row>
    <row r="18" spans="1:6" ht="21" customHeight="1" x14ac:dyDescent="0.15"/>
    <row r="19" spans="1:6" ht="21" customHeight="1" x14ac:dyDescent="0.15">
      <c r="A19" s="436" t="s">
        <v>43</v>
      </c>
      <c r="B19" s="437"/>
      <c r="C19" s="437"/>
      <c r="D19" s="437"/>
      <c r="F19" s="7" t="s">
        <v>238</v>
      </c>
    </row>
    <row r="20" spans="1:6" ht="21" customHeight="1" x14ac:dyDescent="0.15">
      <c r="A20" s="120" t="s">
        <v>13</v>
      </c>
      <c r="B20" s="101" t="s">
        <v>10</v>
      </c>
      <c r="C20" s="101" t="s">
        <v>2</v>
      </c>
      <c r="D20" s="101" t="s">
        <v>195</v>
      </c>
      <c r="E20" s="101" t="s">
        <v>1</v>
      </c>
      <c r="F20" s="101" t="s">
        <v>0</v>
      </c>
    </row>
    <row r="21" spans="1:6" ht="21" customHeight="1" x14ac:dyDescent="0.15">
      <c r="A21" s="9" t="s">
        <v>14</v>
      </c>
      <c r="B21" s="73">
        <v>517</v>
      </c>
      <c r="C21" s="73">
        <v>412917</v>
      </c>
      <c r="D21" s="73">
        <v>50</v>
      </c>
      <c r="E21" s="72">
        <v>3332883.78</v>
      </c>
      <c r="F21" s="72">
        <v>7070882.4900000002</v>
      </c>
    </row>
    <row r="22" spans="1:6" ht="21" customHeight="1" x14ac:dyDescent="0.15">
      <c r="A22" s="9" t="s">
        <v>15</v>
      </c>
      <c r="B22" s="73">
        <v>374</v>
      </c>
      <c r="C22" s="73">
        <v>240953</v>
      </c>
      <c r="D22" s="73">
        <v>0</v>
      </c>
      <c r="E22" s="72">
        <v>3156475.66</v>
      </c>
      <c r="F22" s="72">
        <v>3400422.2800000003</v>
      </c>
    </row>
    <row r="23" spans="1:6" ht="21" customHeight="1" x14ac:dyDescent="0.15">
      <c r="A23" s="9" t="s">
        <v>16</v>
      </c>
      <c r="B23" s="73">
        <v>53</v>
      </c>
      <c r="C23" s="73">
        <v>10256</v>
      </c>
      <c r="D23" s="73">
        <v>0</v>
      </c>
      <c r="E23" s="72">
        <v>572629.06999999995</v>
      </c>
      <c r="F23" s="72">
        <v>601242.97999999986</v>
      </c>
    </row>
    <row r="24" spans="1:6" ht="21" customHeight="1" x14ac:dyDescent="0.15">
      <c r="A24" s="9" t="s">
        <v>17</v>
      </c>
      <c r="B24" s="73">
        <v>0</v>
      </c>
      <c r="C24" s="73">
        <v>0</v>
      </c>
      <c r="D24" s="73">
        <v>0</v>
      </c>
      <c r="E24" s="72">
        <v>70560.88</v>
      </c>
      <c r="F24" s="72">
        <v>70560.88</v>
      </c>
    </row>
    <row r="25" spans="1:6" ht="21" customHeight="1" x14ac:dyDescent="0.15">
      <c r="A25" s="9" t="s">
        <v>18</v>
      </c>
      <c r="B25" s="73">
        <v>37</v>
      </c>
      <c r="C25" s="73">
        <v>1207</v>
      </c>
      <c r="D25" s="73">
        <v>1166</v>
      </c>
      <c r="E25" s="72">
        <v>1005876.39</v>
      </c>
      <c r="F25" s="72">
        <v>1021928.6000000001</v>
      </c>
    </row>
    <row r="26" spans="1:6" ht="21" customHeight="1" x14ac:dyDescent="0.15">
      <c r="A26" s="9" t="s">
        <v>19</v>
      </c>
      <c r="B26" s="73">
        <v>1158</v>
      </c>
      <c r="C26" s="73">
        <v>478625</v>
      </c>
      <c r="D26" s="73">
        <v>12141</v>
      </c>
      <c r="E26" s="72">
        <v>9629260.9400000032</v>
      </c>
      <c r="F26" s="72">
        <v>12077085.410000002</v>
      </c>
    </row>
    <row r="27" spans="1:6" ht="21" customHeight="1" x14ac:dyDescent="0.15">
      <c r="A27" s="9" t="s">
        <v>20</v>
      </c>
      <c r="B27" s="73">
        <v>3536</v>
      </c>
      <c r="C27" s="73">
        <v>2062432</v>
      </c>
      <c r="D27" s="73">
        <v>14924</v>
      </c>
      <c r="E27" s="72">
        <v>30326398.530000005</v>
      </c>
      <c r="F27" s="72">
        <v>39231736.020000003</v>
      </c>
    </row>
    <row r="28" spans="1:6" ht="21" customHeight="1" x14ac:dyDescent="0.15">
      <c r="A28" s="9" t="s">
        <v>21</v>
      </c>
      <c r="B28" s="73">
        <v>3565</v>
      </c>
      <c r="C28" s="73">
        <v>3199731</v>
      </c>
      <c r="D28" s="73">
        <v>5162</v>
      </c>
      <c r="E28" s="72">
        <v>39262826.800000004</v>
      </c>
      <c r="F28" s="72">
        <v>53296064.900000006</v>
      </c>
    </row>
    <row r="29" spans="1:6" ht="21" customHeight="1" x14ac:dyDescent="0.15">
      <c r="A29" s="9" t="s">
        <v>22</v>
      </c>
      <c r="B29" s="73">
        <v>1201</v>
      </c>
      <c r="C29" s="73">
        <v>1039909</v>
      </c>
      <c r="D29" s="73">
        <v>500</v>
      </c>
      <c r="E29" s="72">
        <v>10221480.489999998</v>
      </c>
      <c r="F29" s="72">
        <v>15767487.540000001</v>
      </c>
    </row>
    <row r="30" spans="1:6" ht="21" customHeight="1" x14ac:dyDescent="0.15">
      <c r="A30" s="9" t="s">
        <v>23</v>
      </c>
      <c r="B30" s="73">
        <v>398</v>
      </c>
      <c r="C30" s="73">
        <v>274154</v>
      </c>
      <c r="D30" s="73">
        <v>0</v>
      </c>
      <c r="E30" s="72">
        <v>2673055.9900000002</v>
      </c>
      <c r="F30" s="72">
        <v>4356743.0299999993</v>
      </c>
    </row>
    <row r="31" spans="1:6" ht="21" customHeight="1" x14ac:dyDescent="0.15">
      <c r="A31" s="9" t="s">
        <v>24</v>
      </c>
      <c r="B31" s="73">
        <v>0</v>
      </c>
      <c r="C31" s="73">
        <v>0</v>
      </c>
      <c r="D31" s="73">
        <v>0</v>
      </c>
      <c r="E31" s="72">
        <v>86221.4</v>
      </c>
      <c r="F31" s="72">
        <v>149616.97999999998</v>
      </c>
    </row>
    <row r="32" spans="1:6" ht="21" customHeight="1" x14ac:dyDescent="0.15">
      <c r="A32" s="9" t="s">
        <v>25</v>
      </c>
      <c r="B32" s="73">
        <v>0</v>
      </c>
      <c r="C32" s="73">
        <v>0</v>
      </c>
      <c r="D32" s="73">
        <v>0</v>
      </c>
      <c r="E32" s="72">
        <v>4939</v>
      </c>
      <c r="F32" s="72">
        <v>4939</v>
      </c>
    </row>
    <row r="33" spans="1:6" ht="21" customHeight="1" x14ac:dyDescent="0.15">
      <c r="A33" s="4" t="s">
        <v>12</v>
      </c>
      <c r="B33" s="74">
        <f>SUM(B21:B32)</f>
        <v>10839</v>
      </c>
      <c r="C33" s="74">
        <f>SUM(C21:C32)</f>
        <v>7720184</v>
      </c>
      <c r="D33" s="74">
        <f>SUM(D21:D32)</f>
        <v>33943</v>
      </c>
      <c r="E33" s="15">
        <f>SUM(E21:E32)</f>
        <v>100342608.93000001</v>
      </c>
      <c r="F33" s="15">
        <f>SUM(F21:F32)</f>
        <v>137048710.10999998</v>
      </c>
    </row>
  </sheetData>
  <mergeCells count="4">
    <mergeCell ref="A3:D3"/>
    <mergeCell ref="A19:D19"/>
    <mergeCell ref="C1:F1"/>
    <mergeCell ref="A1:B1"/>
  </mergeCells>
  <phoneticPr fontId="2" type="noConversion"/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58</vt:i4>
      </vt:variant>
      <vt:variant>
        <vt:lpstr>Named Ranges</vt:lpstr>
      </vt:variant>
      <vt:variant>
        <vt:i4>5</vt:i4>
      </vt:variant>
    </vt:vector>
  </HeadingPairs>
  <TitlesOfParts>
    <vt:vector size="63" baseType="lpstr">
      <vt:lpstr>INDICE</vt:lpstr>
      <vt:lpstr>TAVOLA 1</vt:lpstr>
      <vt:lpstr>TAVOLA 9</vt:lpstr>
      <vt:lpstr>TAVOLA 10</vt:lpstr>
      <vt:lpstr>TAVOLA 11-17</vt:lpstr>
      <vt:lpstr>TAVOLA 18-20</vt:lpstr>
      <vt:lpstr>TAVOLA 21-24</vt:lpstr>
      <vt:lpstr>TAVOLA 25-26</vt:lpstr>
      <vt:lpstr>TAVOLA 27-28</vt:lpstr>
      <vt:lpstr>TAVOLA 29-30</vt:lpstr>
      <vt:lpstr>TAVOLA 31</vt:lpstr>
      <vt:lpstr>TAVOLA 34</vt:lpstr>
      <vt:lpstr>TAVOLA 40</vt:lpstr>
      <vt:lpstr>TAVOLA 41</vt:lpstr>
      <vt:lpstr>TAVOLA 42</vt:lpstr>
      <vt:lpstr>TAVOLA 43</vt:lpstr>
      <vt:lpstr>TAVOLA 44</vt:lpstr>
      <vt:lpstr>TAVOLA 45</vt:lpstr>
      <vt:lpstr>TAVOLA 46</vt:lpstr>
      <vt:lpstr>TAVOLA 47</vt:lpstr>
      <vt:lpstr>TAVOLA 48</vt:lpstr>
      <vt:lpstr>TAVOLA 49</vt:lpstr>
      <vt:lpstr>TAVOLA 50</vt:lpstr>
      <vt:lpstr>TAVOLA 51</vt:lpstr>
      <vt:lpstr>TAVOLA 52</vt:lpstr>
      <vt:lpstr>TAVOLA 53</vt:lpstr>
      <vt:lpstr>TAVOLA 54</vt:lpstr>
      <vt:lpstr>TAVOLA 55</vt:lpstr>
      <vt:lpstr>TAVOLA 56</vt:lpstr>
      <vt:lpstr>TAVOLA 57</vt:lpstr>
      <vt:lpstr>TAVOLA 58</vt:lpstr>
      <vt:lpstr>TAVOLA 59</vt:lpstr>
      <vt:lpstr>TAVOLA 60</vt:lpstr>
      <vt:lpstr>TAVOLA 61</vt:lpstr>
      <vt:lpstr>TAVOLA 62</vt:lpstr>
      <vt:lpstr>TAVOLA 63</vt:lpstr>
      <vt:lpstr>TAVOLA 64</vt:lpstr>
      <vt:lpstr>TAVOLA 65</vt:lpstr>
      <vt:lpstr>TAVOLA 66</vt:lpstr>
      <vt:lpstr>TAVOLA 67</vt:lpstr>
      <vt:lpstr>TAVOLA 68</vt:lpstr>
      <vt:lpstr>TAVOLA 72</vt:lpstr>
      <vt:lpstr>TAVOLA 77</vt:lpstr>
      <vt:lpstr>TAVOLA 82</vt:lpstr>
      <vt:lpstr>TAVOLA 89</vt:lpstr>
      <vt:lpstr>TAV92 Spettacoli</vt:lpstr>
      <vt:lpstr>TAV93 Ingressi</vt:lpstr>
      <vt:lpstr>TAV94 Presenze</vt:lpstr>
      <vt:lpstr>TAV95 SpBotteghino</vt:lpstr>
      <vt:lpstr>TAV96 SpPubblico</vt:lpstr>
      <vt:lpstr>TAVOLE 97-98-99-100-101</vt:lpstr>
      <vt:lpstr>TAVOLE 102-103-104-105-106</vt:lpstr>
      <vt:lpstr>TAVOLE 107-108-109-110-111</vt:lpstr>
      <vt:lpstr>TAVOLE 112-113-114-115-116</vt:lpstr>
      <vt:lpstr>TAVOLE 117-118-119-120-121</vt:lpstr>
      <vt:lpstr>TAVOLA 127</vt:lpstr>
      <vt:lpstr>TAVOLA 130</vt:lpstr>
      <vt:lpstr>TAVOLA 131</vt:lpstr>
      <vt:lpstr>'TAV92 Spettacoli'!Print_Area</vt:lpstr>
      <vt:lpstr>'TAV93 Ingressi'!Print_Area</vt:lpstr>
      <vt:lpstr>'TAV94 Presenze'!Print_Area</vt:lpstr>
      <vt:lpstr>'TAV95 SpBotteghino'!Print_Area</vt:lpstr>
      <vt:lpstr>'TAV96 SpPubblico'!Print_Area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Sette Cristiano</dc:creator>
  <cp:lastModifiedBy>Alberto Calabrese</cp:lastModifiedBy>
  <cp:lastPrinted>2017-08-31T07:56:26Z</cp:lastPrinted>
  <dcterms:created xsi:type="dcterms:W3CDTF">2008-06-09T09:07:26Z</dcterms:created>
  <dcterms:modified xsi:type="dcterms:W3CDTF">2024-05-05T15:35:09Z</dcterms:modified>
</cp:coreProperties>
</file>