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bertocalabrese99/Desktop/Statistical learning/Statistical_Learning_Project/A/RAW DATA/"/>
    </mc:Choice>
  </mc:AlternateContent>
  <xr:revisionPtr revIDLastSave="0" documentId="8_{E7CD5422-C7E8-934B-8CC3-16986F3A6031}" xr6:coauthVersionLast="47" xr6:coauthVersionMax="47" xr10:uidLastSave="{00000000-0000-0000-0000-000000000000}"/>
  <bookViews>
    <workbookView xWindow="10380" yWindow="640" windowWidth="24160" windowHeight="19000" tabRatio="867"/>
  </bookViews>
  <sheets>
    <sheet name="INDICE" sheetId="212" r:id="rId1"/>
    <sheet name="TAVOLA 1" sheetId="38" r:id="rId2"/>
    <sheet name="TAVOLA 9" sheetId="325" r:id="rId3"/>
    <sheet name="TAVOLA 10" sheetId="326" r:id="rId4"/>
    <sheet name="TAVOLA 11-17" sheetId="361" r:id="rId5"/>
    <sheet name="TAVOLA 18-20" sheetId="362" r:id="rId6"/>
    <sheet name="TAVOLA 21-24" sheetId="327" r:id="rId7"/>
    <sheet name="TAVOLA 25-26" sheetId="328" r:id="rId8"/>
    <sheet name="TAVOLA 27-28" sheetId="329" r:id="rId9"/>
    <sheet name="TAVOLA 29-30" sheetId="330" r:id="rId10"/>
    <sheet name="TAVOLA 31" sheetId="331" r:id="rId11"/>
    <sheet name="TAVOLA 34" sheetId="332" r:id="rId12"/>
    <sheet name="TAVOLA 40" sheetId="333" r:id="rId13"/>
    <sheet name="TAVOLA 41" sheetId="334" r:id="rId14"/>
    <sheet name="TAVOLA 42" sheetId="335" r:id="rId15"/>
    <sheet name="TAVOLA 43" sheetId="336" r:id="rId16"/>
    <sheet name="TAVOLA 44" sheetId="337" r:id="rId17"/>
    <sheet name="TAVOLA 45" sheetId="338" r:id="rId18"/>
    <sheet name="TAVOLA 46" sheetId="339" r:id="rId19"/>
    <sheet name="TAVOLA 47" sheetId="340" r:id="rId20"/>
    <sheet name="TAVOLA 48" sheetId="341" r:id="rId21"/>
    <sheet name="TAVOLA 49" sheetId="342" r:id="rId22"/>
    <sheet name="TAVOLA 50" sheetId="343" r:id="rId23"/>
    <sheet name="TAVOLA 51" sheetId="344" r:id="rId24"/>
    <sheet name="TAVOLA 52" sheetId="345" r:id="rId25"/>
    <sheet name="TAVOLA 53" sheetId="346" r:id="rId26"/>
    <sheet name="TAVOLA 54" sheetId="347" r:id="rId27"/>
    <sheet name="TAVOLA 55" sheetId="348" r:id="rId28"/>
    <sheet name="TAVOLA 56" sheetId="349" r:id="rId29"/>
    <sheet name="TAVOLA 57" sheetId="350" r:id="rId30"/>
    <sheet name="TAVOLA 58" sheetId="351" r:id="rId31"/>
    <sheet name="TAVOLA 59" sheetId="352" r:id="rId32"/>
    <sheet name="TAVOLA 60" sheetId="353" r:id="rId33"/>
    <sheet name="TAVOLA 61" sheetId="354" r:id="rId34"/>
    <sheet name="TAVOLA 62" sheetId="355" r:id="rId35"/>
    <sheet name="TAVOLA 63" sheetId="356" r:id="rId36"/>
    <sheet name="TAVOLA 64" sheetId="357" r:id="rId37"/>
    <sheet name="TAVOLA 65" sheetId="358" r:id="rId38"/>
    <sheet name="TAVOLA 66" sheetId="359" r:id="rId39"/>
    <sheet name="TAVOLA 67" sheetId="360" r:id="rId40"/>
    <sheet name="TAVOLA 68" sheetId="363" r:id="rId41"/>
    <sheet name="TAVOLA 72" sheetId="364" r:id="rId42"/>
    <sheet name="TAVOLA 77" sheetId="365" r:id="rId43"/>
    <sheet name="TAVOLA 82" sheetId="366" r:id="rId44"/>
    <sheet name="TAVOLA 89" sheetId="367" r:id="rId45"/>
    <sheet name="TAV92 Spettacoli" sheetId="320" r:id="rId46"/>
    <sheet name="TAV93 Ingressi" sheetId="321" r:id="rId47"/>
    <sheet name="TAV94 Presenze" sheetId="322" r:id="rId48"/>
    <sheet name="TAV95 SpBotteghino" sheetId="323" r:id="rId49"/>
    <sheet name="TAV96 SpPubblico" sheetId="324" r:id="rId50"/>
    <sheet name="TAVOLE 97-98-99-100-101" sheetId="279" r:id="rId51"/>
    <sheet name="TAVOLE 102-103-104-105-106" sheetId="280" r:id="rId52"/>
    <sheet name="TAVOLE 107-108-109-110-111" sheetId="281" r:id="rId53"/>
    <sheet name="TAVOLE 112-113-114-115-116" sheetId="282" r:id="rId54"/>
    <sheet name="TAVOLE 117-118-119-120-121" sheetId="278" r:id="rId55"/>
    <sheet name="TAVOLA 127" sheetId="368" r:id="rId56"/>
    <sheet name="TAVOLA 130" sheetId="370" r:id="rId57"/>
    <sheet name="TAVOLA 131" sheetId="276" r:id="rId58"/>
  </sheets>
  <definedNames>
    <definedName name="_xlnm.Print_Area" localSheetId="45">'TAV92 Spettacoli'!$A$3:$H$36</definedName>
    <definedName name="_xlnm.Print_Area" localSheetId="46">'TAV93 Ingressi'!$A$3:$H$36</definedName>
    <definedName name="_xlnm.Print_Area" localSheetId="47">'TAV94 Presenze'!$A$3:$H$36</definedName>
    <definedName name="_xlnm.Print_Area" localSheetId="48">'TAV95 SpBotteghino'!$A$3:$H$36</definedName>
    <definedName name="_xlnm.Print_Area" localSheetId="49">'TAV96 SpPubblico'!$A$3:$H$36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368" l="1"/>
  <c r="T28" i="368"/>
  <c r="S28" i="368"/>
  <c r="R28" i="368"/>
  <c r="Q28" i="368"/>
  <c r="P28" i="368"/>
  <c r="O28" i="368"/>
  <c r="N28" i="368"/>
  <c r="M28" i="368"/>
  <c r="U27" i="368"/>
  <c r="T27" i="368"/>
  <c r="S27" i="368"/>
  <c r="R27" i="368"/>
  <c r="Q27" i="368"/>
  <c r="P27" i="368"/>
  <c r="O27" i="368"/>
  <c r="N27" i="368"/>
  <c r="M27" i="368"/>
  <c r="U25" i="368"/>
  <c r="T25" i="368"/>
  <c r="S25" i="368"/>
  <c r="R25" i="368"/>
  <c r="Q25" i="368"/>
  <c r="P25" i="368"/>
  <c r="O25" i="368"/>
  <c r="N25" i="368"/>
  <c r="M25" i="368"/>
  <c r="U22" i="368"/>
  <c r="T22" i="368"/>
  <c r="S22" i="368"/>
  <c r="R22" i="368"/>
  <c r="Q22" i="368"/>
  <c r="P22" i="368"/>
  <c r="O22" i="368"/>
  <c r="N22" i="368"/>
  <c r="M22" i="368"/>
  <c r="U20" i="368"/>
  <c r="T20" i="368"/>
  <c r="S20" i="368"/>
  <c r="R20" i="368"/>
  <c r="Q20" i="368"/>
  <c r="P20" i="368"/>
  <c r="O20" i="368"/>
  <c r="N20" i="368"/>
  <c r="M20" i="368"/>
  <c r="U19" i="368"/>
  <c r="T19" i="368"/>
  <c r="S19" i="368"/>
  <c r="R19" i="368"/>
  <c r="Q19" i="368"/>
  <c r="P19" i="368"/>
  <c r="O19" i="368"/>
  <c r="N19" i="368"/>
  <c r="M19" i="368"/>
  <c r="U18" i="368"/>
  <c r="T18" i="368"/>
  <c r="S18" i="368"/>
  <c r="R18" i="368"/>
  <c r="Q18" i="368"/>
  <c r="P18" i="368"/>
  <c r="O18" i="368"/>
  <c r="N18" i="368"/>
  <c r="M18" i="368"/>
  <c r="U17" i="368"/>
  <c r="T17" i="368"/>
  <c r="S17" i="368"/>
  <c r="R17" i="368"/>
  <c r="Q17" i="368"/>
  <c r="P17" i="368"/>
  <c r="O17" i="368"/>
  <c r="N17" i="368"/>
  <c r="M17" i="368"/>
  <c r="U16" i="368"/>
  <c r="T16" i="368"/>
  <c r="S16" i="368"/>
  <c r="R16" i="368"/>
  <c r="Q16" i="368"/>
  <c r="P16" i="368"/>
  <c r="O16" i="368"/>
  <c r="N16" i="368"/>
  <c r="M16" i="368"/>
  <c r="U15" i="368"/>
  <c r="T15" i="368"/>
  <c r="S15" i="368"/>
  <c r="R15" i="368"/>
  <c r="Q15" i="368"/>
  <c r="P15" i="368"/>
  <c r="O15" i="368"/>
  <c r="N15" i="368"/>
  <c r="M15" i="368"/>
  <c r="U14" i="368"/>
  <c r="T14" i="368"/>
  <c r="S14" i="368"/>
  <c r="R14" i="368"/>
  <c r="Q14" i="368"/>
  <c r="P14" i="368"/>
  <c r="O14" i="368"/>
  <c r="N14" i="368"/>
  <c r="M14" i="368"/>
  <c r="U13" i="368"/>
  <c r="T13" i="368"/>
  <c r="S13" i="368"/>
  <c r="R13" i="368"/>
  <c r="Q13" i="368"/>
  <c r="P13" i="368"/>
  <c r="O13" i="368"/>
  <c r="N13" i="368"/>
  <c r="M13" i="368"/>
  <c r="U12" i="368"/>
  <c r="T12" i="368"/>
  <c r="S12" i="368"/>
  <c r="R12" i="368"/>
  <c r="Q12" i="368"/>
  <c r="P12" i="368"/>
  <c r="O12" i="368"/>
  <c r="N12" i="368"/>
  <c r="M12" i="368"/>
  <c r="U11" i="368"/>
  <c r="T11" i="368"/>
  <c r="S11" i="368"/>
  <c r="R11" i="368"/>
  <c r="Q11" i="368"/>
  <c r="P11" i="368"/>
  <c r="O11" i="368"/>
  <c r="N11" i="368"/>
  <c r="M11" i="368"/>
  <c r="U10" i="368"/>
  <c r="T10" i="368"/>
  <c r="S10" i="368"/>
  <c r="R10" i="368"/>
  <c r="Q10" i="368"/>
  <c r="P10" i="368"/>
  <c r="O10" i="368"/>
  <c r="N10" i="368"/>
  <c r="M10" i="368"/>
  <c r="U9" i="368"/>
  <c r="T9" i="368"/>
  <c r="S9" i="368"/>
  <c r="R9" i="368"/>
  <c r="Q9" i="368"/>
  <c r="P9" i="368"/>
  <c r="O9" i="368"/>
  <c r="N9" i="368"/>
  <c r="M9" i="368"/>
  <c r="U8" i="368"/>
  <c r="T8" i="368"/>
  <c r="S8" i="368"/>
  <c r="R8" i="368"/>
  <c r="Q8" i="368"/>
  <c r="P8" i="368"/>
  <c r="O8" i="368"/>
  <c r="N8" i="368"/>
  <c r="M8" i="368"/>
  <c r="U7" i="368"/>
  <c r="T7" i="368"/>
  <c r="S7" i="368"/>
  <c r="R7" i="368"/>
  <c r="Q7" i="368"/>
  <c r="P7" i="368"/>
  <c r="O7" i="368"/>
  <c r="N7" i="368"/>
  <c r="M7" i="368"/>
  <c r="U5" i="368"/>
  <c r="T5" i="368"/>
  <c r="S5" i="368"/>
  <c r="R5" i="368"/>
  <c r="Q5" i="368"/>
  <c r="P5" i="368"/>
  <c r="O5" i="368"/>
  <c r="N5" i="368"/>
  <c r="M5" i="368"/>
  <c r="F25" i="367"/>
  <c r="E25" i="367"/>
  <c r="E27" i="367"/>
  <c r="D25" i="367"/>
  <c r="D27" i="367"/>
  <c r="C25" i="367"/>
  <c r="B25" i="367"/>
  <c r="F11" i="367"/>
  <c r="E11" i="367"/>
  <c r="D11" i="367"/>
  <c r="C11" i="367"/>
  <c r="C27" i="367"/>
  <c r="B11" i="367"/>
  <c r="B27" i="367"/>
  <c r="F55" i="366"/>
  <c r="E55" i="366"/>
  <c r="D55" i="366"/>
  <c r="C55" i="366"/>
  <c r="B55" i="366"/>
  <c r="F44" i="366"/>
  <c r="E44" i="366"/>
  <c r="D44" i="366"/>
  <c r="C44" i="366"/>
  <c r="B44" i="366"/>
  <c r="F37" i="366"/>
  <c r="E37" i="366"/>
  <c r="D37" i="366"/>
  <c r="C37" i="366"/>
  <c r="B37" i="366"/>
  <c r="F27" i="366"/>
  <c r="E27" i="366"/>
  <c r="D27" i="366"/>
  <c r="C27" i="366"/>
  <c r="B27" i="366"/>
  <c r="F17" i="366"/>
  <c r="E17" i="366"/>
  <c r="E57" i="366"/>
  <c r="D17" i="366"/>
  <c r="C17" i="366"/>
  <c r="B17" i="366"/>
  <c r="F10" i="366"/>
  <c r="E10" i="366"/>
  <c r="D10" i="366"/>
  <c r="C10" i="366"/>
  <c r="B10" i="366"/>
  <c r="B57" i="366"/>
  <c r="F43" i="365"/>
  <c r="E43" i="365"/>
  <c r="D43" i="365"/>
  <c r="C43" i="365"/>
  <c r="B43" i="365"/>
  <c r="F36" i="365"/>
  <c r="E36" i="365"/>
  <c r="D36" i="365"/>
  <c r="C36" i="365"/>
  <c r="B36" i="365"/>
  <c r="F21" i="365"/>
  <c r="E21" i="365"/>
  <c r="D21" i="365"/>
  <c r="C21" i="365"/>
  <c r="B21" i="365"/>
  <c r="F11" i="365"/>
  <c r="F45" i="365"/>
  <c r="E11" i="365"/>
  <c r="D11" i="365"/>
  <c r="C11" i="365"/>
  <c r="B11" i="365"/>
  <c r="F43" i="364"/>
  <c r="F45" i="364"/>
  <c r="E43" i="364"/>
  <c r="D43" i="364"/>
  <c r="C43" i="364"/>
  <c r="B43" i="364"/>
  <c r="B45" i="364"/>
  <c r="F31" i="364"/>
  <c r="E31" i="364"/>
  <c r="D31" i="364"/>
  <c r="C31" i="364"/>
  <c r="B31" i="364"/>
  <c r="F24" i="364"/>
  <c r="E24" i="364"/>
  <c r="D24" i="364"/>
  <c r="C24" i="364"/>
  <c r="B24" i="364"/>
  <c r="F15" i="364"/>
  <c r="E15" i="364"/>
  <c r="D15" i="364"/>
  <c r="C15" i="364"/>
  <c r="B15" i="364"/>
  <c r="F46" i="363"/>
  <c r="E46" i="363"/>
  <c r="D46" i="363"/>
  <c r="C46" i="363"/>
  <c r="B46" i="363"/>
  <c r="F40" i="363"/>
  <c r="E40" i="363"/>
  <c r="E48" i="363"/>
  <c r="D40" i="363"/>
  <c r="C40" i="363"/>
  <c r="B40" i="363"/>
  <c r="F27" i="363"/>
  <c r="E27" i="363"/>
  <c r="D27" i="363"/>
  <c r="C27" i="363"/>
  <c r="B27" i="363"/>
  <c r="F10" i="363"/>
  <c r="E10" i="363"/>
  <c r="D10" i="363"/>
  <c r="C10" i="363"/>
  <c r="B10" i="363"/>
  <c r="F164" i="278"/>
  <c r="F74" i="278"/>
  <c r="F164" i="282"/>
  <c r="F74" i="282"/>
  <c r="F164" i="281"/>
  <c r="F74" i="281"/>
  <c r="F164" i="280"/>
  <c r="F74" i="280"/>
  <c r="F49" i="362"/>
  <c r="E49" i="362"/>
  <c r="D49" i="362"/>
  <c r="C49" i="362"/>
  <c r="B49" i="362"/>
  <c r="F33" i="362"/>
  <c r="E33" i="362"/>
  <c r="D33" i="362"/>
  <c r="C33" i="362"/>
  <c r="B33" i="362"/>
  <c r="F17" i="362"/>
  <c r="E17" i="362"/>
  <c r="D17" i="362"/>
  <c r="C17" i="362"/>
  <c r="B17" i="362"/>
  <c r="F113" i="361"/>
  <c r="E113" i="361"/>
  <c r="D113" i="361"/>
  <c r="C113" i="361"/>
  <c r="B113" i="361"/>
  <c r="F97" i="361"/>
  <c r="E97" i="361"/>
  <c r="D97" i="361"/>
  <c r="C97" i="361"/>
  <c r="B97" i="361"/>
  <c r="F81" i="361"/>
  <c r="E81" i="361"/>
  <c r="D81" i="361"/>
  <c r="C81" i="361"/>
  <c r="B81" i="361"/>
  <c r="F65" i="361"/>
  <c r="E65" i="361"/>
  <c r="D65" i="361"/>
  <c r="C65" i="361"/>
  <c r="B65" i="361"/>
  <c r="F49" i="361"/>
  <c r="E49" i="361"/>
  <c r="D49" i="361"/>
  <c r="C49" i="361"/>
  <c r="B49" i="361"/>
  <c r="F33" i="361"/>
  <c r="E33" i="361"/>
  <c r="D33" i="361"/>
  <c r="C33" i="361"/>
  <c r="B33" i="361"/>
  <c r="F17" i="361"/>
  <c r="E17" i="361"/>
  <c r="D17" i="361"/>
  <c r="C17" i="361"/>
  <c r="B17" i="361"/>
  <c r="F41" i="360"/>
  <c r="E41" i="360"/>
  <c r="D41" i="360"/>
  <c r="C41" i="360"/>
  <c r="B41" i="360"/>
  <c r="F35" i="360"/>
  <c r="E35" i="360"/>
  <c r="D35" i="360"/>
  <c r="C35" i="360"/>
  <c r="B35" i="360"/>
  <c r="F25" i="360"/>
  <c r="E25" i="360"/>
  <c r="D25" i="360"/>
  <c r="C25" i="360"/>
  <c r="B25" i="360"/>
  <c r="F17" i="360"/>
  <c r="E17" i="360"/>
  <c r="D17" i="360"/>
  <c r="C17" i="360"/>
  <c r="B17" i="360"/>
  <c r="F9" i="360"/>
  <c r="E9" i="360"/>
  <c r="D9" i="360"/>
  <c r="C9" i="360"/>
  <c r="B9" i="360"/>
  <c r="F41" i="359"/>
  <c r="E41" i="359"/>
  <c r="D41" i="359"/>
  <c r="C41" i="359"/>
  <c r="B41" i="359"/>
  <c r="F35" i="359"/>
  <c r="E35" i="359"/>
  <c r="D35" i="359"/>
  <c r="C35" i="359"/>
  <c r="B35" i="359"/>
  <c r="F25" i="359"/>
  <c r="E25" i="359"/>
  <c r="D25" i="359"/>
  <c r="C25" i="359"/>
  <c r="B25" i="359"/>
  <c r="F17" i="359"/>
  <c r="E17" i="359"/>
  <c r="D17" i="359"/>
  <c r="C17" i="359"/>
  <c r="B17" i="359"/>
  <c r="F9" i="359"/>
  <c r="E9" i="359"/>
  <c r="D9" i="359"/>
  <c r="D43" i="359"/>
  <c r="C9" i="359"/>
  <c r="B9" i="359"/>
  <c r="F41" i="358"/>
  <c r="E41" i="358"/>
  <c r="D41" i="358"/>
  <c r="C41" i="358"/>
  <c r="B41" i="358"/>
  <c r="F35" i="358"/>
  <c r="E35" i="358"/>
  <c r="D35" i="358"/>
  <c r="C35" i="358"/>
  <c r="B35" i="358"/>
  <c r="F25" i="358"/>
  <c r="E25" i="358"/>
  <c r="D25" i="358"/>
  <c r="C25" i="358"/>
  <c r="B25" i="358"/>
  <c r="F17" i="358"/>
  <c r="E17" i="358"/>
  <c r="D17" i="358"/>
  <c r="C17" i="358"/>
  <c r="B17" i="358"/>
  <c r="F9" i="358"/>
  <c r="E9" i="358"/>
  <c r="D9" i="358"/>
  <c r="C9" i="358"/>
  <c r="B9" i="358"/>
  <c r="B43" i="358"/>
  <c r="F41" i="357"/>
  <c r="E41" i="357"/>
  <c r="D41" i="357"/>
  <c r="C41" i="357"/>
  <c r="B41" i="357"/>
  <c r="F35" i="357"/>
  <c r="E35" i="357"/>
  <c r="D35" i="357"/>
  <c r="C35" i="357"/>
  <c r="B35" i="357"/>
  <c r="F25" i="357"/>
  <c r="E25" i="357"/>
  <c r="D25" i="357"/>
  <c r="C25" i="357"/>
  <c r="B25" i="357"/>
  <c r="F17" i="357"/>
  <c r="E17" i="357"/>
  <c r="D17" i="357"/>
  <c r="C17" i="357"/>
  <c r="C43" i="357"/>
  <c r="B17" i="357"/>
  <c r="F9" i="357"/>
  <c r="E9" i="357"/>
  <c r="D9" i="357"/>
  <c r="C9" i="357"/>
  <c r="B9" i="357"/>
  <c r="F41" i="356"/>
  <c r="E41" i="356"/>
  <c r="D41" i="356"/>
  <c r="C41" i="356"/>
  <c r="B41" i="356"/>
  <c r="F35" i="356"/>
  <c r="E35" i="356"/>
  <c r="D35" i="356"/>
  <c r="C35" i="356"/>
  <c r="B35" i="356"/>
  <c r="F25" i="356"/>
  <c r="E25" i="356"/>
  <c r="D25" i="356"/>
  <c r="C25" i="356"/>
  <c r="B25" i="356"/>
  <c r="F17" i="356"/>
  <c r="E17" i="356"/>
  <c r="D17" i="356"/>
  <c r="C17" i="356"/>
  <c r="B17" i="356"/>
  <c r="F9" i="356"/>
  <c r="E9" i="356"/>
  <c r="D9" i="356"/>
  <c r="C9" i="356"/>
  <c r="B9" i="356"/>
  <c r="F41" i="355"/>
  <c r="E41" i="355"/>
  <c r="D41" i="355"/>
  <c r="C41" i="355"/>
  <c r="B41" i="355"/>
  <c r="F35" i="355"/>
  <c r="E35" i="355"/>
  <c r="D35" i="355"/>
  <c r="C35" i="355"/>
  <c r="B35" i="355"/>
  <c r="F25" i="355"/>
  <c r="E25" i="355"/>
  <c r="D25" i="355"/>
  <c r="C25" i="355"/>
  <c r="B25" i="355"/>
  <c r="F17" i="355"/>
  <c r="E17" i="355"/>
  <c r="D17" i="355"/>
  <c r="C17" i="355"/>
  <c r="B17" i="355"/>
  <c r="F9" i="355"/>
  <c r="E9" i="355"/>
  <c r="D9" i="355"/>
  <c r="C9" i="355"/>
  <c r="B9" i="355"/>
  <c r="F41" i="354"/>
  <c r="E41" i="354"/>
  <c r="D41" i="354"/>
  <c r="C41" i="354"/>
  <c r="B41" i="354"/>
  <c r="F35" i="354"/>
  <c r="E35" i="354"/>
  <c r="D35" i="354"/>
  <c r="C35" i="354"/>
  <c r="B35" i="354"/>
  <c r="F25" i="354"/>
  <c r="E25" i="354"/>
  <c r="D25" i="354"/>
  <c r="C25" i="354"/>
  <c r="B25" i="354"/>
  <c r="F17" i="354"/>
  <c r="E17" i="354"/>
  <c r="E43" i="354"/>
  <c r="D17" i="354"/>
  <c r="C17" i="354"/>
  <c r="B17" i="354"/>
  <c r="F9" i="354"/>
  <c r="E9" i="354"/>
  <c r="D9" i="354"/>
  <c r="C9" i="354"/>
  <c r="B9" i="354"/>
  <c r="F41" i="353"/>
  <c r="E41" i="353"/>
  <c r="D41" i="353"/>
  <c r="C41" i="353"/>
  <c r="B41" i="353"/>
  <c r="F35" i="353"/>
  <c r="E35" i="353"/>
  <c r="D35" i="353"/>
  <c r="C35" i="353"/>
  <c r="B35" i="353"/>
  <c r="F25" i="353"/>
  <c r="E25" i="353"/>
  <c r="D25" i="353"/>
  <c r="C25" i="353"/>
  <c r="B25" i="353"/>
  <c r="F17" i="353"/>
  <c r="E17" i="353"/>
  <c r="D17" i="353"/>
  <c r="C17" i="353"/>
  <c r="C43" i="353"/>
  <c r="B17" i="353"/>
  <c r="F9" i="353"/>
  <c r="E9" i="353"/>
  <c r="D9" i="353"/>
  <c r="C9" i="353"/>
  <c r="B9" i="353"/>
  <c r="F43" i="352"/>
  <c r="E43" i="352"/>
  <c r="D43" i="352"/>
  <c r="C43" i="352"/>
  <c r="B43" i="352"/>
  <c r="F41" i="351"/>
  <c r="E41" i="351"/>
  <c r="D41" i="351"/>
  <c r="C41" i="351"/>
  <c r="B41" i="351"/>
  <c r="F35" i="351"/>
  <c r="E35" i="351"/>
  <c r="D35" i="351"/>
  <c r="C35" i="351"/>
  <c r="B35" i="351"/>
  <c r="F25" i="351"/>
  <c r="E25" i="351"/>
  <c r="D25" i="351"/>
  <c r="C25" i="351"/>
  <c r="B25" i="351"/>
  <c r="F17" i="351"/>
  <c r="E17" i="351"/>
  <c r="D17" i="351"/>
  <c r="C17" i="351"/>
  <c r="B17" i="351"/>
  <c r="F9" i="351"/>
  <c r="E9" i="351"/>
  <c r="D9" i="351"/>
  <c r="C9" i="351"/>
  <c r="B9" i="351"/>
  <c r="F41" i="350"/>
  <c r="F43" i="350"/>
  <c r="E41" i="350"/>
  <c r="D41" i="350"/>
  <c r="C41" i="350"/>
  <c r="C43" i="350"/>
  <c r="B41" i="350"/>
  <c r="F35" i="350"/>
  <c r="E35" i="350"/>
  <c r="D35" i="350"/>
  <c r="C35" i="350"/>
  <c r="B35" i="350"/>
  <c r="F25" i="350"/>
  <c r="E25" i="350"/>
  <c r="D25" i="350"/>
  <c r="C25" i="350"/>
  <c r="B25" i="350"/>
  <c r="F17" i="350"/>
  <c r="E17" i="350"/>
  <c r="D17" i="350"/>
  <c r="C17" i="350"/>
  <c r="B17" i="350"/>
  <c r="F9" i="350"/>
  <c r="E9" i="350"/>
  <c r="D9" i="350"/>
  <c r="C9" i="350"/>
  <c r="B9" i="350"/>
  <c r="F41" i="349"/>
  <c r="E41" i="349"/>
  <c r="D41" i="349"/>
  <c r="C41" i="349"/>
  <c r="B41" i="349"/>
  <c r="F35" i="349"/>
  <c r="E35" i="349"/>
  <c r="D35" i="349"/>
  <c r="C35" i="349"/>
  <c r="B35" i="349"/>
  <c r="F25" i="349"/>
  <c r="E25" i="349"/>
  <c r="D25" i="349"/>
  <c r="C25" i="349"/>
  <c r="B25" i="349"/>
  <c r="F17" i="349"/>
  <c r="E17" i="349"/>
  <c r="E43" i="349"/>
  <c r="D17" i="349"/>
  <c r="C17" i="349"/>
  <c r="B17" i="349"/>
  <c r="F9" i="349"/>
  <c r="E9" i="349"/>
  <c r="D9" i="349"/>
  <c r="C9" i="349"/>
  <c r="B9" i="349"/>
  <c r="F41" i="348"/>
  <c r="E41" i="348"/>
  <c r="D41" i="348"/>
  <c r="C41" i="348"/>
  <c r="B41" i="348"/>
  <c r="F35" i="348"/>
  <c r="E35" i="348"/>
  <c r="D35" i="348"/>
  <c r="C35" i="348"/>
  <c r="B35" i="348"/>
  <c r="F25" i="348"/>
  <c r="E25" i="348"/>
  <c r="D25" i="348"/>
  <c r="C25" i="348"/>
  <c r="B25" i="348"/>
  <c r="F17" i="348"/>
  <c r="E17" i="348"/>
  <c r="D17" i="348"/>
  <c r="C17" i="348"/>
  <c r="B17" i="348"/>
  <c r="F9" i="348"/>
  <c r="E9" i="348"/>
  <c r="D9" i="348"/>
  <c r="C9" i="348"/>
  <c r="B9" i="348"/>
  <c r="F41" i="347"/>
  <c r="E41" i="347"/>
  <c r="D41" i="347"/>
  <c r="C41" i="347"/>
  <c r="B41" i="347"/>
  <c r="F35" i="347"/>
  <c r="E35" i="347"/>
  <c r="D35" i="347"/>
  <c r="C35" i="347"/>
  <c r="B35" i="347"/>
  <c r="F25" i="347"/>
  <c r="E25" i="347"/>
  <c r="D25" i="347"/>
  <c r="C25" i="347"/>
  <c r="B25" i="347"/>
  <c r="F17" i="347"/>
  <c r="E17" i="347"/>
  <c r="D17" i="347"/>
  <c r="C17" i="347"/>
  <c r="B17" i="347"/>
  <c r="F9" i="347"/>
  <c r="F43" i="347"/>
  <c r="E9" i="347"/>
  <c r="D9" i="347"/>
  <c r="C9" i="347"/>
  <c r="B9" i="347"/>
  <c r="F41" i="346"/>
  <c r="E41" i="346"/>
  <c r="D41" i="346"/>
  <c r="C41" i="346"/>
  <c r="B41" i="346"/>
  <c r="F35" i="346"/>
  <c r="E35" i="346"/>
  <c r="D35" i="346"/>
  <c r="C35" i="346"/>
  <c r="B35" i="346"/>
  <c r="F25" i="346"/>
  <c r="E25" i="346"/>
  <c r="D25" i="346"/>
  <c r="C25" i="346"/>
  <c r="B25" i="346"/>
  <c r="F17" i="346"/>
  <c r="E17" i="346"/>
  <c r="D17" i="346"/>
  <c r="C17" i="346"/>
  <c r="B17" i="346"/>
  <c r="F9" i="346"/>
  <c r="E9" i="346"/>
  <c r="E43" i="346"/>
  <c r="D9" i="346"/>
  <c r="C9" i="346"/>
  <c r="B9" i="346"/>
  <c r="F41" i="345"/>
  <c r="E41" i="345"/>
  <c r="D41" i="345"/>
  <c r="C41" i="345"/>
  <c r="B41" i="345"/>
  <c r="F35" i="345"/>
  <c r="E35" i="345"/>
  <c r="D35" i="345"/>
  <c r="C35" i="345"/>
  <c r="B35" i="345"/>
  <c r="F25" i="345"/>
  <c r="E25" i="345"/>
  <c r="D25" i="345"/>
  <c r="C25" i="345"/>
  <c r="B25" i="345"/>
  <c r="B43" i="345"/>
  <c r="F17" i="345"/>
  <c r="F43" i="345"/>
  <c r="E17" i="345"/>
  <c r="D17" i="345"/>
  <c r="C17" i="345"/>
  <c r="B17" i="345"/>
  <c r="F9" i="345"/>
  <c r="E9" i="345"/>
  <c r="D9" i="345"/>
  <c r="C9" i="345"/>
  <c r="B9" i="345"/>
  <c r="F41" i="344"/>
  <c r="E41" i="344"/>
  <c r="D41" i="344"/>
  <c r="C41" i="344"/>
  <c r="B41" i="344"/>
  <c r="F35" i="344"/>
  <c r="E35" i="344"/>
  <c r="D35" i="344"/>
  <c r="C35" i="344"/>
  <c r="B35" i="344"/>
  <c r="F25" i="344"/>
  <c r="E25" i="344"/>
  <c r="D25" i="344"/>
  <c r="C25" i="344"/>
  <c r="B25" i="344"/>
  <c r="F17" i="344"/>
  <c r="E17" i="344"/>
  <c r="D17" i="344"/>
  <c r="C17" i="344"/>
  <c r="B17" i="344"/>
  <c r="F9" i="344"/>
  <c r="E9" i="344"/>
  <c r="D9" i="344"/>
  <c r="C9" i="344"/>
  <c r="B9" i="344"/>
  <c r="F41" i="343"/>
  <c r="E41" i="343"/>
  <c r="D41" i="343"/>
  <c r="C41" i="343"/>
  <c r="B41" i="343"/>
  <c r="F35" i="343"/>
  <c r="E35" i="343"/>
  <c r="D35" i="343"/>
  <c r="C35" i="343"/>
  <c r="B35" i="343"/>
  <c r="F25" i="343"/>
  <c r="E25" i="343"/>
  <c r="D25" i="343"/>
  <c r="C25" i="343"/>
  <c r="B25" i="343"/>
  <c r="F17" i="343"/>
  <c r="E17" i="343"/>
  <c r="D17" i="343"/>
  <c r="C17" i="343"/>
  <c r="B17" i="343"/>
  <c r="F9" i="343"/>
  <c r="F43" i="343"/>
  <c r="E9" i="343"/>
  <c r="D9" i="343"/>
  <c r="C9" i="343"/>
  <c r="B9" i="343"/>
  <c r="F41" i="342"/>
  <c r="E41" i="342"/>
  <c r="D41" i="342"/>
  <c r="C41" i="342"/>
  <c r="B41" i="342"/>
  <c r="F35" i="342"/>
  <c r="E35" i="342"/>
  <c r="D35" i="342"/>
  <c r="C35" i="342"/>
  <c r="B35" i="342"/>
  <c r="F25" i="342"/>
  <c r="E25" i="342"/>
  <c r="D25" i="342"/>
  <c r="C25" i="342"/>
  <c r="B25" i="342"/>
  <c r="F17" i="342"/>
  <c r="E17" i="342"/>
  <c r="D17" i="342"/>
  <c r="C17" i="342"/>
  <c r="B17" i="342"/>
  <c r="F9" i="342"/>
  <c r="E9" i="342"/>
  <c r="D9" i="342"/>
  <c r="D43" i="342"/>
  <c r="C9" i="342"/>
  <c r="B9" i="342"/>
  <c r="F41" i="341"/>
  <c r="E41" i="341"/>
  <c r="E43" i="341"/>
  <c r="D41" i="341"/>
  <c r="C41" i="341"/>
  <c r="B41" i="341"/>
  <c r="F35" i="341"/>
  <c r="E35" i="341"/>
  <c r="D35" i="341"/>
  <c r="C35" i="341"/>
  <c r="B35" i="341"/>
  <c r="F25" i="341"/>
  <c r="E25" i="341"/>
  <c r="D25" i="341"/>
  <c r="C25" i="341"/>
  <c r="B25" i="341"/>
  <c r="F17" i="341"/>
  <c r="E17" i="341"/>
  <c r="D17" i="341"/>
  <c r="C17" i="341"/>
  <c r="B17" i="341"/>
  <c r="F9" i="341"/>
  <c r="E9" i="341"/>
  <c r="D9" i="341"/>
  <c r="D43" i="341"/>
  <c r="C9" i="341"/>
  <c r="B9" i="341"/>
  <c r="F41" i="340"/>
  <c r="E41" i="340"/>
  <c r="D41" i="340"/>
  <c r="C41" i="340"/>
  <c r="B41" i="340"/>
  <c r="F35" i="340"/>
  <c r="E35" i="340"/>
  <c r="D35" i="340"/>
  <c r="C35" i="340"/>
  <c r="B35" i="340"/>
  <c r="F25" i="340"/>
  <c r="E25" i="340"/>
  <c r="D25" i="340"/>
  <c r="C25" i="340"/>
  <c r="B25" i="340"/>
  <c r="F17" i="340"/>
  <c r="E17" i="340"/>
  <c r="D17" i="340"/>
  <c r="C17" i="340"/>
  <c r="B17" i="340"/>
  <c r="F9" i="340"/>
  <c r="E9" i="340"/>
  <c r="D9" i="340"/>
  <c r="C9" i="340"/>
  <c r="B9" i="340"/>
  <c r="F41" i="339"/>
  <c r="E41" i="339"/>
  <c r="D41" i="339"/>
  <c r="C41" i="339"/>
  <c r="B41" i="339"/>
  <c r="F35" i="339"/>
  <c r="E35" i="339"/>
  <c r="D35" i="339"/>
  <c r="C35" i="339"/>
  <c r="B35" i="339"/>
  <c r="F25" i="339"/>
  <c r="E25" i="339"/>
  <c r="D25" i="339"/>
  <c r="C25" i="339"/>
  <c r="B25" i="339"/>
  <c r="F17" i="339"/>
  <c r="E17" i="339"/>
  <c r="D17" i="339"/>
  <c r="C17" i="339"/>
  <c r="B17" i="339"/>
  <c r="F9" i="339"/>
  <c r="F43" i="339"/>
  <c r="E9" i="339"/>
  <c r="D9" i="339"/>
  <c r="C9" i="339"/>
  <c r="B9" i="339"/>
  <c r="F41" i="338"/>
  <c r="E41" i="338"/>
  <c r="D41" i="338"/>
  <c r="C41" i="338"/>
  <c r="B41" i="338"/>
  <c r="F35" i="338"/>
  <c r="E35" i="338"/>
  <c r="E43" i="338"/>
  <c r="D35" i="338"/>
  <c r="C35" i="338"/>
  <c r="B35" i="338"/>
  <c r="F25" i="338"/>
  <c r="E25" i="338"/>
  <c r="D25" i="338"/>
  <c r="C25" i="338"/>
  <c r="B25" i="338"/>
  <c r="F17" i="338"/>
  <c r="E17" i="338"/>
  <c r="D17" i="338"/>
  <c r="C17" i="338"/>
  <c r="B17" i="338"/>
  <c r="F9" i="338"/>
  <c r="E9" i="338"/>
  <c r="D9" i="338"/>
  <c r="D43" i="338"/>
  <c r="C9" i="338"/>
  <c r="B9" i="338"/>
  <c r="F41" i="337"/>
  <c r="E41" i="337"/>
  <c r="D41" i="337"/>
  <c r="C41" i="337"/>
  <c r="B41" i="337"/>
  <c r="F35" i="337"/>
  <c r="E35" i="337"/>
  <c r="D35" i="337"/>
  <c r="C35" i="337"/>
  <c r="B35" i="337"/>
  <c r="F25" i="337"/>
  <c r="E25" i="337"/>
  <c r="D25" i="337"/>
  <c r="C25" i="337"/>
  <c r="B25" i="337"/>
  <c r="F17" i="337"/>
  <c r="E17" i="337"/>
  <c r="D17" i="337"/>
  <c r="C17" i="337"/>
  <c r="B17" i="337"/>
  <c r="F9" i="337"/>
  <c r="E9" i="337"/>
  <c r="D9" i="337"/>
  <c r="C9" i="337"/>
  <c r="B9" i="337"/>
  <c r="F41" i="336"/>
  <c r="E41" i="336"/>
  <c r="D41" i="336"/>
  <c r="C41" i="336"/>
  <c r="B41" i="336"/>
  <c r="F35" i="336"/>
  <c r="E35" i="336"/>
  <c r="D35" i="336"/>
  <c r="C35" i="336"/>
  <c r="B35" i="336"/>
  <c r="F25" i="336"/>
  <c r="E25" i="336"/>
  <c r="D25" i="336"/>
  <c r="C25" i="336"/>
  <c r="B25" i="336"/>
  <c r="F17" i="336"/>
  <c r="E17" i="336"/>
  <c r="E43" i="336"/>
  <c r="D17" i="336"/>
  <c r="C17" i="336"/>
  <c r="C43" i="336"/>
  <c r="B17" i="336"/>
  <c r="F9" i="336"/>
  <c r="E9" i="336"/>
  <c r="D9" i="336"/>
  <c r="C9" i="336"/>
  <c r="B9" i="336"/>
  <c r="F41" i="335"/>
  <c r="E41" i="335"/>
  <c r="D41" i="335"/>
  <c r="C41" i="335"/>
  <c r="B41" i="335"/>
  <c r="F35" i="335"/>
  <c r="E35" i="335"/>
  <c r="D35" i="335"/>
  <c r="C35" i="335"/>
  <c r="B35" i="335"/>
  <c r="F25" i="335"/>
  <c r="E25" i="335"/>
  <c r="D25" i="335"/>
  <c r="C25" i="335"/>
  <c r="B25" i="335"/>
  <c r="F17" i="335"/>
  <c r="E17" i="335"/>
  <c r="D17" i="335"/>
  <c r="C17" i="335"/>
  <c r="B17" i="335"/>
  <c r="F9" i="335"/>
  <c r="F43" i="335"/>
  <c r="E9" i="335"/>
  <c r="D9" i="335"/>
  <c r="C9" i="335"/>
  <c r="B9" i="335"/>
  <c r="F41" i="334"/>
  <c r="E41" i="334"/>
  <c r="D41" i="334"/>
  <c r="C41" i="334"/>
  <c r="B41" i="334"/>
  <c r="F35" i="334"/>
  <c r="E35" i="334"/>
  <c r="D35" i="334"/>
  <c r="C35" i="334"/>
  <c r="B35" i="334"/>
  <c r="F25" i="334"/>
  <c r="E25" i="334"/>
  <c r="D25" i="334"/>
  <c r="C25" i="334"/>
  <c r="B25" i="334"/>
  <c r="F17" i="334"/>
  <c r="E17" i="334"/>
  <c r="D17" i="334"/>
  <c r="C17" i="334"/>
  <c r="B17" i="334"/>
  <c r="F9" i="334"/>
  <c r="F43" i="334"/>
  <c r="E9" i="334"/>
  <c r="D9" i="334"/>
  <c r="C9" i="334"/>
  <c r="B9" i="334"/>
  <c r="F41" i="333"/>
  <c r="E41" i="333"/>
  <c r="D41" i="333"/>
  <c r="C41" i="333"/>
  <c r="B41" i="333"/>
  <c r="F35" i="333"/>
  <c r="E35" i="333"/>
  <c r="D35" i="333"/>
  <c r="C35" i="333"/>
  <c r="B35" i="333"/>
  <c r="F25" i="333"/>
  <c r="E25" i="333"/>
  <c r="D25" i="333"/>
  <c r="C25" i="333"/>
  <c r="B25" i="333"/>
  <c r="F17" i="333"/>
  <c r="E17" i="333"/>
  <c r="D17" i="333"/>
  <c r="C17" i="333"/>
  <c r="B17" i="333"/>
  <c r="F9" i="333"/>
  <c r="E9" i="333"/>
  <c r="D9" i="333"/>
  <c r="C9" i="333"/>
  <c r="C43" i="333"/>
  <c r="B9" i="333"/>
  <c r="F41" i="332"/>
  <c r="E41" i="332"/>
  <c r="D41" i="332"/>
  <c r="C41" i="332"/>
  <c r="B41" i="332"/>
  <c r="F35" i="332"/>
  <c r="E35" i="332"/>
  <c r="D35" i="332"/>
  <c r="C35" i="332"/>
  <c r="B35" i="332"/>
  <c r="F25" i="332"/>
  <c r="E25" i="332"/>
  <c r="D25" i="332"/>
  <c r="C25" i="332"/>
  <c r="B25" i="332"/>
  <c r="F17" i="332"/>
  <c r="E17" i="332"/>
  <c r="D17" i="332"/>
  <c r="C17" i="332"/>
  <c r="B17" i="332"/>
  <c r="F9" i="332"/>
  <c r="E9" i="332"/>
  <c r="D9" i="332"/>
  <c r="C9" i="332"/>
  <c r="B9" i="332"/>
  <c r="F17" i="331"/>
  <c r="E17" i="331"/>
  <c r="D17" i="331"/>
  <c r="C17" i="331"/>
  <c r="B17" i="331"/>
  <c r="F34" i="330"/>
  <c r="E34" i="330"/>
  <c r="D34" i="330"/>
  <c r="C34" i="330"/>
  <c r="B34" i="330"/>
  <c r="F17" i="330"/>
  <c r="E17" i="330"/>
  <c r="D17" i="330"/>
  <c r="C17" i="330"/>
  <c r="B17" i="330"/>
  <c r="F33" i="329"/>
  <c r="E33" i="329"/>
  <c r="D33" i="329"/>
  <c r="C33" i="329"/>
  <c r="B33" i="329"/>
  <c r="F17" i="329"/>
  <c r="E17" i="329"/>
  <c r="D17" i="329"/>
  <c r="C17" i="329"/>
  <c r="B17" i="329"/>
  <c r="F33" i="328"/>
  <c r="E33" i="328"/>
  <c r="D33" i="328"/>
  <c r="C33" i="328"/>
  <c r="B33" i="328"/>
  <c r="F17" i="328"/>
  <c r="E17" i="328"/>
  <c r="D17" i="328"/>
  <c r="C17" i="328"/>
  <c r="B17" i="328"/>
  <c r="F65" i="327"/>
  <c r="E65" i="327"/>
  <c r="D65" i="327"/>
  <c r="C65" i="327"/>
  <c r="B65" i="327"/>
  <c r="F49" i="327"/>
  <c r="E49" i="327"/>
  <c r="D49" i="327"/>
  <c r="C49" i="327"/>
  <c r="B49" i="327"/>
  <c r="F33" i="327"/>
  <c r="E33" i="327"/>
  <c r="D33" i="327"/>
  <c r="C33" i="327"/>
  <c r="B33" i="327"/>
  <c r="F17" i="327"/>
  <c r="E17" i="327"/>
  <c r="D17" i="327"/>
  <c r="C17" i="327"/>
  <c r="B17" i="327"/>
  <c r="F164" i="279"/>
  <c r="F74" i="279"/>
  <c r="F43" i="279"/>
  <c r="F42" i="279"/>
  <c r="F41" i="279"/>
  <c r="F40" i="279"/>
  <c r="F39" i="279"/>
  <c r="F38" i="279"/>
  <c r="F37" i="279"/>
  <c r="F36" i="279"/>
  <c r="F35" i="279"/>
  <c r="F34" i="279"/>
  <c r="F33" i="279"/>
  <c r="F32" i="279"/>
  <c r="F31" i="279"/>
  <c r="F30" i="279"/>
  <c r="F29" i="279"/>
  <c r="F28" i="279"/>
  <c r="F27" i="279"/>
  <c r="F26" i="279"/>
  <c r="F25" i="279"/>
  <c r="F24" i="279"/>
  <c r="F23" i="279"/>
  <c r="F22" i="279"/>
  <c r="F21" i="279"/>
  <c r="F20" i="279"/>
  <c r="F19" i="279"/>
  <c r="F18" i="279"/>
  <c r="F17" i="279"/>
  <c r="F16" i="279"/>
  <c r="F15" i="279"/>
  <c r="F14" i="279"/>
  <c r="F13" i="279"/>
  <c r="F12" i="279"/>
  <c r="F11" i="279"/>
  <c r="F10" i="279"/>
  <c r="F9" i="279"/>
  <c r="F8" i="279"/>
  <c r="F7" i="279"/>
  <c r="F17" i="326"/>
  <c r="E17" i="326"/>
  <c r="D17" i="326"/>
  <c r="C17" i="326"/>
  <c r="B17" i="326"/>
  <c r="F16" i="325"/>
  <c r="E16" i="325"/>
  <c r="D16" i="325"/>
  <c r="C16" i="325"/>
  <c r="B16" i="325"/>
  <c r="D6" i="38"/>
  <c r="D17" i="38"/>
  <c r="D24" i="38"/>
  <c r="D32" i="38"/>
  <c r="D38" i="38"/>
  <c r="D44" i="38"/>
  <c r="D50" i="38"/>
  <c r="D55" i="38"/>
  <c r="B62" i="38"/>
  <c r="B6" i="38"/>
  <c r="C6" i="38"/>
  <c r="E6" i="38"/>
  <c r="F6" i="38"/>
  <c r="B17" i="38"/>
  <c r="C17" i="38"/>
  <c r="E17" i="38"/>
  <c r="F17" i="38"/>
  <c r="B24" i="38"/>
  <c r="C24" i="38"/>
  <c r="E24" i="38"/>
  <c r="F24" i="38"/>
  <c r="B32" i="38"/>
  <c r="C32" i="38"/>
  <c r="E32" i="38"/>
  <c r="F32" i="38"/>
  <c r="B38" i="38"/>
  <c r="C38" i="38"/>
  <c r="E38" i="38"/>
  <c r="F38" i="38"/>
  <c r="B44" i="38"/>
  <c r="C44" i="38"/>
  <c r="E44" i="38"/>
  <c r="F44" i="38"/>
  <c r="B50" i="38"/>
  <c r="C50" i="38"/>
  <c r="E50" i="38"/>
  <c r="F50" i="38"/>
  <c r="B55" i="38"/>
  <c r="C55" i="38"/>
  <c r="E55" i="38"/>
  <c r="F55" i="38"/>
  <c r="E62" i="38"/>
  <c r="D43" i="350"/>
  <c r="B43" i="350"/>
  <c r="E43" i="350"/>
  <c r="F43" i="349"/>
  <c r="B43" i="349"/>
  <c r="D43" i="349"/>
  <c r="C43" i="349"/>
  <c r="B43" i="348"/>
  <c r="C43" i="348"/>
  <c r="D43" i="348"/>
  <c r="E43" i="348"/>
  <c r="F43" i="348"/>
  <c r="C43" i="347"/>
  <c r="B43" i="347"/>
  <c r="D43" i="347"/>
  <c r="E43" i="347"/>
  <c r="D43" i="346"/>
  <c r="B43" i="346"/>
  <c r="C43" i="346"/>
  <c r="F43" i="346"/>
  <c r="D43" i="345"/>
  <c r="C43" i="345"/>
  <c r="E43" i="345"/>
  <c r="B43" i="344"/>
  <c r="C43" i="344"/>
  <c r="D43" i="344"/>
  <c r="E43" i="344"/>
  <c r="F43" i="344"/>
  <c r="B43" i="343"/>
  <c r="C43" i="343"/>
  <c r="D43" i="343"/>
  <c r="E43" i="343"/>
  <c r="E43" i="342"/>
  <c r="B43" i="342"/>
  <c r="C43" i="342"/>
  <c r="F43" i="342"/>
  <c r="B43" i="341"/>
  <c r="C43" i="341"/>
  <c r="F43" i="341"/>
  <c r="C43" i="340"/>
  <c r="B43" i="340"/>
  <c r="F43" i="340"/>
  <c r="D43" i="340"/>
  <c r="E43" i="340"/>
  <c r="C43" i="339"/>
  <c r="B43" i="339"/>
  <c r="D43" i="339"/>
  <c r="E43" i="339"/>
  <c r="F43" i="338"/>
  <c r="B43" i="338"/>
  <c r="C43" i="338"/>
  <c r="B43" i="337"/>
  <c r="E43" i="337"/>
  <c r="D43" i="337"/>
  <c r="C43" i="337"/>
  <c r="F43" i="337"/>
  <c r="B43" i="336"/>
  <c r="F43" i="336"/>
  <c r="D43" i="336"/>
  <c r="B43" i="335"/>
  <c r="C43" i="335"/>
  <c r="D43" i="335"/>
  <c r="E43" i="335"/>
  <c r="B43" i="334"/>
  <c r="C43" i="334"/>
  <c r="D43" i="334"/>
  <c r="E43" i="334"/>
  <c r="B43" i="333"/>
  <c r="D43" i="333"/>
  <c r="E43" i="333"/>
  <c r="F43" i="333"/>
  <c r="B43" i="332"/>
  <c r="C43" i="332"/>
  <c r="D43" i="332"/>
  <c r="E43" i="332"/>
  <c r="F43" i="332"/>
  <c r="E57" i="38"/>
  <c r="F57" i="38"/>
  <c r="C57" i="38"/>
  <c r="D57" i="38"/>
  <c r="B57" i="38"/>
  <c r="F43" i="360"/>
  <c r="B43" i="360"/>
  <c r="C43" i="360"/>
  <c r="E43" i="360"/>
  <c r="D43" i="360"/>
  <c r="C43" i="359"/>
  <c r="B43" i="359"/>
  <c r="E43" i="359"/>
  <c r="F43" i="359"/>
  <c r="D43" i="358"/>
  <c r="E43" i="358"/>
  <c r="C43" i="358"/>
  <c r="F43" i="358"/>
  <c r="B43" i="357"/>
  <c r="D43" i="357"/>
  <c r="E43" i="357"/>
  <c r="F43" i="357"/>
  <c r="C43" i="356"/>
  <c r="F43" i="356"/>
  <c r="B43" i="356"/>
  <c r="E43" i="356"/>
  <c r="D43" i="356"/>
  <c r="C43" i="355"/>
  <c r="F43" i="355"/>
  <c r="B43" i="355"/>
  <c r="D43" i="355"/>
  <c r="E43" i="355"/>
  <c r="C43" i="354"/>
  <c r="F43" i="354"/>
  <c r="D43" i="354"/>
  <c r="B43" i="354"/>
  <c r="B43" i="353"/>
  <c r="D43" i="353"/>
  <c r="E43" i="353"/>
  <c r="F43" i="353"/>
  <c r="F43" i="351"/>
  <c r="B43" i="351"/>
  <c r="C43" i="351"/>
  <c r="D43" i="351"/>
  <c r="E43" i="351"/>
  <c r="F27" i="367"/>
  <c r="D57" i="366"/>
  <c r="C57" i="366"/>
  <c r="F57" i="366"/>
  <c r="E45" i="365"/>
  <c r="D45" i="365"/>
  <c r="B45" i="365"/>
  <c r="C45" i="365"/>
  <c r="C45" i="364"/>
  <c r="D45" i="364"/>
  <c r="E45" i="364"/>
  <c r="F48" i="363"/>
  <c r="B48" i="363"/>
  <c r="C48" i="363"/>
  <c r="D48" i="363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PowerPivot Data"/>
    <s v="{[annuario].[macroarea].&amp;[e. Isole]}"/>
    <s v="{[annuario].[macroarea].&amp;[a. Nord-ovest]}"/>
    <s v="{[annuario].[macroarea].&amp;[b. Nord-est]}"/>
    <s v="{[annuario].[macroarea].&amp;[c. Centro]}"/>
    <s v="{[annuario].[macroarea].&amp;[d. Sud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<sst xmlns="http://schemas.openxmlformats.org/spreadsheetml/2006/main" count="4440" uniqueCount="469">
  <si>
    <t>Spesa del pubblico</t>
  </si>
  <si>
    <t>Spesa al botteghino</t>
  </si>
  <si>
    <t>Ingressi</t>
  </si>
  <si>
    <t>A Attività cinematografica</t>
  </si>
  <si>
    <t>B Attività teatrale</t>
  </si>
  <si>
    <t>C Attività concertistica</t>
  </si>
  <si>
    <t>D Attività sportiva</t>
  </si>
  <si>
    <t>F Attrazioni dello spettacolo viaggiante</t>
  </si>
  <si>
    <t>G Mostre ed esposizioni</t>
  </si>
  <si>
    <t>H Attività con pluralità di generi</t>
  </si>
  <si>
    <t>Numero spettacoli</t>
  </si>
  <si>
    <t>A - Spettacolo cinematografico</t>
  </si>
  <si>
    <t>Totale</t>
  </si>
  <si>
    <t>Mese evento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</si>
  <si>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</si>
  <si>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</si>
  <si>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</si>
  <si>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</si>
  <si>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</si>
  <si>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</si>
  <si>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</si>
  <si>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</si>
  <si>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</si>
  <si>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</si>
  <si>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</si>
  <si>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</si>
  <si>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B7 - Circo</t>
  </si>
  <si>
    <t>C3 - Concerti Jazz</t>
  </si>
  <si>
    <t>F1 - Attrazioni viaggianti</t>
  </si>
  <si>
    <t>H1 - Manifestazioni all'aperto</t>
  </si>
  <si>
    <t>B1 - Teatro</t>
  </si>
  <si>
    <t>B2 - Lirica</t>
  </si>
  <si>
    <t>B3 - Rivista e Commedia Musicale</t>
  </si>
  <si>
    <t>B4 - Balletto</t>
  </si>
  <si>
    <t>B5 - Burattini e Marionette</t>
  </si>
  <si>
    <t>B6 - Arte Varia</t>
  </si>
  <si>
    <t>C1 - Concerti Classici</t>
  </si>
  <si>
    <t>C2 - Concerti di Musica Leggera</t>
  </si>
  <si>
    <t>D1 - Sport calcio</t>
  </si>
  <si>
    <t>D2 - Sport di squadra non calcio</t>
  </si>
  <si>
    <t>D3 - Sport individuali</t>
  </si>
  <si>
    <t>D4 - Altri sport</t>
  </si>
  <si>
    <t>E1 - Ballo</t>
  </si>
  <si>
    <t>F2 - Parchi da Divertimento</t>
  </si>
  <si>
    <t>Totale complessivo</t>
  </si>
  <si>
    <t>Aggregato</t>
  </si>
  <si>
    <t>(tavola 21)</t>
  </si>
  <si>
    <t>(tavola 22)</t>
  </si>
  <si>
    <t>(tavola 23)</t>
  </si>
  <si>
    <t>(tavola 24)</t>
  </si>
  <si>
    <t>(tavola 25)</t>
  </si>
  <si>
    <t>(tavola 29)</t>
  </si>
  <si>
    <t>Nord-ovest</t>
  </si>
  <si>
    <t>Regione</t>
  </si>
  <si>
    <t>Liguria</t>
  </si>
  <si>
    <t>Lombardia</t>
  </si>
  <si>
    <t>Piemonte</t>
  </si>
  <si>
    <t>Valle d'Aosta</t>
  </si>
  <si>
    <t>Nord-est</t>
  </si>
  <si>
    <t>Emilia-Romagna</t>
  </si>
  <si>
    <t>Friuli- Venezia Giulia</t>
  </si>
  <si>
    <t>Trentino-Alto Adige</t>
  </si>
  <si>
    <t>Veneto</t>
  </si>
  <si>
    <t>Centro</t>
  </si>
  <si>
    <t>Lazio</t>
  </si>
  <si>
    <t>Marche</t>
  </si>
  <si>
    <t>Toscana</t>
  </si>
  <si>
    <t>Umbria</t>
  </si>
  <si>
    <t>Sud</t>
  </si>
  <si>
    <t xml:space="preserve">Abruzzo </t>
  </si>
  <si>
    <t>Basilicata</t>
  </si>
  <si>
    <t>Calabria</t>
  </si>
  <si>
    <t>Campania</t>
  </si>
  <si>
    <t>Molise</t>
  </si>
  <si>
    <t>Puglia</t>
  </si>
  <si>
    <t>Isole</t>
  </si>
  <si>
    <t>Sardegna</t>
  </si>
  <si>
    <t>Sicilia</t>
  </si>
  <si>
    <t>Chieti</t>
  </si>
  <si>
    <t>Pescara</t>
  </si>
  <si>
    <t>Teramo</t>
  </si>
  <si>
    <t>Matera</t>
  </si>
  <si>
    <t>Potenza</t>
  </si>
  <si>
    <t>Catanzaro</t>
  </si>
  <si>
    <t>Cosenza</t>
  </si>
  <si>
    <t>Crotone</t>
  </si>
  <si>
    <t>Reggio Calabria</t>
  </si>
  <si>
    <t>Vibo Valentia</t>
  </si>
  <si>
    <t>Avellino</t>
  </si>
  <si>
    <t>Benevento</t>
  </si>
  <si>
    <t>Caserta</t>
  </si>
  <si>
    <t>Napoli</t>
  </si>
  <si>
    <t>Salerno</t>
  </si>
  <si>
    <t>Bologna</t>
  </si>
  <si>
    <t>Ferrara</t>
  </si>
  <si>
    <t>Forlì-Cesena</t>
  </si>
  <si>
    <t>Modena</t>
  </si>
  <si>
    <t>Parma</t>
  </si>
  <si>
    <t>Piacenza</t>
  </si>
  <si>
    <t>Ravenna</t>
  </si>
  <si>
    <t>Reggio Emilia</t>
  </si>
  <si>
    <t>Rimini</t>
  </si>
  <si>
    <t>Pordenone</t>
  </si>
  <si>
    <t>Trieste</t>
  </si>
  <si>
    <t>Udine</t>
  </si>
  <si>
    <t>Frosinone</t>
  </si>
  <si>
    <t>Latina</t>
  </si>
  <si>
    <t>Rieti</t>
  </si>
  <si>
    <t>Roma</t>
  </si>
  <si>
    <t>Viterbo</t>
  </si>
  <si>
    <t>Genova</t>
  </si>
  <si>
    <t>Imperia</t>
  </si>
  <si>
    <t>La Spezia</t>
  </si>
  <si>
    <t>Savona</t>
  </si>
  <si>
    <t>Como</t>
  </si>
  <si>
    <t>Cremona</t>
  </si>
  <si>
    <t>Lecco</t>
  </si>
  <si>
    <t>Lodi</t>
  </si>
  <si>
    <t>Mantova</t>
  </si>
  <si>
    <t>Milano</t>
  </si>
  <si>
    <t>Pavia</t>
  </si>
  <si>
    <t>Sondrio</t>
  </si>
  <si>
    <t>Varese</t>
  </si>
  <si>
    <t>Ancona</t>
  </si>
  <si>
    <t>Ascoli Piceno</t>
  </si>
  <si>
    <t>Macerata</t>
  </si>
  <si>
    <t>Pesaro e Urbino</t>
  </si>
  <si>
    <t>Campobasso</t>
  </si>
  <si>
    <t>Isernia</t>
  </si>
  <si>
    <t>Alessandria</t>
  </si>
  <si>
    <t>Asti</t>
  </si>
  <si>
    <t>Biella</t>
  </si>
  <si>
    <t>Cuneo</t>
  </si>
  <si>
    <t>Novara</t>
  </si>
  <si>
    <t>Torino</t>
  </si>
  <si>
    <t>Verbano-Cusio-Ossola</t>
  </si>
  <si>
    <t>Vercelli</t>
  </si>
  <si>
    <t>Bari</t>
  </si>
  <si>
    <t>Brindisi</t>
  </si>
  <si>
    <t>Foggia</t>
  </si>
  <si>
    <t>Lecce</t>
  </si>
  <si>
    <t>Nuoro</t>
  </si>
  <si>
    <t>Oristano</t>
  </si>
  <si>
    <t>Sassari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</si>
  <si>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</si>
  <si>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</si>
  <si>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</si>
  <si>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</si>
  <si>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</si>
  <si>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</si>
  <si>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</si>
  <si>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</si>
  <si>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</si>
  <si>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Arezzo</t>
  </si>
  <si>
    <t>Firenze</t>
  </si>
  <si>
    <t>Grosseto</t>
  </si>
  <si>
    <t>Livorno</t>
  </si>
  <si>
    <t>Lucca</t>
  </si>
  <si>
    <t>Massa-Carrara</t>
  </si>
  <si>
    <t>Pisa</t>
  </si>
  <si>
    <t>Pistoia</t>
  </si>
  <si>
    <t>Prato</t>
  </si>
  <si>
    <t>Siena</t>
  </si>
  <si>
    <t>Bolzano - Bozen</t>
  </si>
  <si>
    <t>Trento</t>
  </si>
  <si>
    <t>Perugia</t>
  </si>
  <si>
    <t>Terni</t>
  </si>
  <si>
    <t>Aosta</t>
  </si>
  <si>
    <t>Belluno</t>
  </si>
  <si>
    <t>Padova</t>
  </si>
  <si>
    <t>Rovigo</t>
  </si>
  <si>
    <t>Treviso</t>
  </si>
  <si>
    <t>Venezia</t>
  </si>
  <si>
    <t>Verona</t>
  </si>
  <si>
    <t>Vicenza</t>
  </si>
  <si>
    <t>Gorizia</t>
  </si>
  <si>
    <t>Bergamo</t>
  </si>
  <si>
    <t>Brescia</t>
  </si>
  <si>
    <t>Taranto</t>
  </si>
  <si>
    <t>Riepilogo per area Territoriale</t>
  </si>
  <si>
    <t>Analisi per tipologia di manifestazione</t>
  </si>
  <si>
    <t xml:space="preserve">   Riepilogo Generale</t>
  </si>
  <si>
    <t xml:space="preserve">   Andamento mensile per Aggregato di genere manifestazione</t>
  </si>
  <si>
    <t xml:space="preserve">   Riepilogo per Macroarea</t>
  </si>
  <si>
    <t>Presenze</t>
  </si>
  <si>
    <t>Provincia</t>
  </si>
  <si>
    <t>Friuli-Venezia Giulia</t>
  </si>
  <si>
    <t>L'Aquila</t>
  </si>
  <si>
    <t>Abruzzo</t>
  </si>
  <si>
    <t>Raffronto per Macroaggregato ed Aggregato di genere manifestazione</t>
  </si>
  <si>
    <t>Macroaggregato</t>
  </si>
  <si>
    <t>A Attività cinematografica Totale</t>
  </si>
  <si>
    <t>B Attività teatrale Totale</t>
  </si>
  <si>
    <t>C Attività concertistica Totale</t>
  </si>
  <si>
    <t>D Attività sportiva Totale</t>
  </si>
  <si>
    <t>F Attrazioni dello spettacolo viaggiante Totale</t>
  </si>
  <si>
    <t>G Mostre ed esposizioni Totale</t>
  </si>
  <si>
    <t>H Attività con pluralità di generi Totale</t>
  </si>
  <si>
    <t>Liguria Totale</t>
  </si>
  <si>
    <t>Lombardia Totale</t>
  </si>
  <si>
    <t>Piemonte Totale</t>
  </si>
  <si>
    <t>Valle d'Aosta Totale</t>
  </si>
  <si>
    <t>Emilia-Romagna Totale</t>
  </si>
  <si>
    <t>Friuli- Venezia Giulia Totale</t>
  </si>
  <si>
    <t>Trentino-Alto Adige Totale</t>
  </si>
  <si>
    <t>Veneto Totale</t>
  </si>
  <si>
    <t>Lazio Totale</t>
  </si>
  <si>
    <t>Marche Totale</t>
  </si>
  <si>
    <t>Toscana Totale</t>
  </si>
  <si>
    <t>Umbria Totale</t>
  </si>
  <si>
    <t>Basilicata Totale</t>
  </si>
  <si>
    <t>Calabria Totale</t>
  </si>
  <si>
    <t>Campania Totale</t>
  </si>
  <si>
    <t>Molise Totale</t>
  </si>
  <si>
    <t>Puglia Totale</t>
  </si>
  <si>
    <t>Sardegna Totale</t>
  </si>
  <si>
    <t>Sicilia Totale</t>
  </si>
  <si>
    <t xml:space="preserve">   Macroaggregato ed Aggregato di genere manifestazione: riepilogo per Macroarea</t>
  </si>
  <si>
    <t xml:space="preserve">    Dettaglio per Provincia</t>
  </si>
  <si>
    <t xml:space="preserve">   Macroaree geografiche: Numero di spettacoli</t>
  </si>
  <si>
    <t xml:space="preserve">   Macroaree geografiche: Ingressi</t>
  </si>
  <si>
    <t xml:space="preserve">   Macroaree geografiche: Spesa del botteghino</t>
  </si>
  <si>
    <t xml:space="preserve">   Macroaree geografiche: Spesa del pubblico</t>
  </si>
  <si>
    <t xml:space="preserve">    Territorio Nazionale</t>
  </si>
  <si>
    <t>Dettaglio Regionale per Macroaggregato di genere manifestazione</t>
  </si>
  <si>
    <t>(tavola 26)</t>
  </si>
  <si>
    <t>(tavola 27)</t>
  </si>
  <si>
    <t>(tavola 28)</t>
  </si>
  <si>
    <t xml:space="preserve">   Macroaree geografiche: Presenze</t>
  </si>
  <si>
    <t xml:space="preserve">Trentino-Alto Adige </t>
  </si>
  <si>
    <t>Fermo</t>
  </si>
  <si>
    <t>Barletta-Andria-Trani</t>
  </si>
  <si>
    <t>MacroAggregato</t>
  </si>
  <si>
    <t>2012</t>
  </si>
  <si>
    <t>Dati per Aggregato di genere manifestazione</t>
  </si>
  <si>
    <t>TAV. 68 Nord-ovest: Tutte le Regioni</t>
  </si>
  <si>
    <t>TAV. 72 Nord-est: Tutte le Regioni</t>
  </si>
  <si>
    <t>TAV. 77 Centro: Tutte le Regioni</t>
  </si>
  <si>
    <t>TAV. 82 Sud: Tutte le Regioni</t>
  </si>
  <si>
    <t>TAV. 89 Isole: Tutte le Regioni</t>
  </si>
  <si>
    <t>G1 - Fiere</t>
  </si>
  <si>
    <t>G2 - Mostre</t>
  </si>
  <si>
    <t>(tavola 30)</t>
  </si>
  <si>
    <t>(tavola 31)</t>
  </si>
  <si>
    <t xml:space="preserve"> Dettaglio per Macroaggregato ed Aggregato di genere manifestazione</t>
  </si>
  <si>
    <t xml:space="preserve"> </t>
  </si>
  <si>
    <t>Sud Sardegna</t>
  </si>
  <si>
    <t>2016</t>
  </si>
  <si>
    <t>2015</t>
  </si>
  <si>
    <t>2014</t>
  </si>
  <si>
    <t>2013</t>
  </si>
  <si>
    <t>TAV. 92 Numero di spettacoli</t>
  </si>
  <si>
    <t>TAV. 93 Ingressi</t>
  </si>
  <si>
    <t>TAV. 94 Presenze</t>
  </si>
  <si>
    <t>TAV. 95 Spesa al botteghino</t>
  </si>
  <si>
    <t>TAV. 96 Spesa del pubblico</t>
  </si>
  <si>
    <t xml:space="preserve">REGIONE </t>
  </si>
  <si>
    <t xml:space="preserve"> MACROAGGREGATO</t>
  </si>
  <si>
    <t>2018</t>
  </si>
  <si>
    <t>2017</t>
  </si>
  <si>
    <t>Macroarea</t>
  </si>
  <si>
    <t>e. Isole</t>
  </si>
  <si>
    <t>a. Nord-ovest</t>
  </si>
  <si>
    <t>b. Nord-est</t>
  </si>
  <si>
    <t>c. Centro</t>
  </si>
  <si>
    <t>d. Sud</t>
  </si>
  <si>
    <t>Abruzzo Totale</t>
  </si>
  <si>
    <t>Tavola 98</t>
  </si>
  <si>
    <t>Tavola 99</t>
  </si>
  <si>
    <t>Tavola 100</t>
  </si>
  <si>
    <t>Tavola 101</t>
  </si>
  <si>
    <t>TAVV. da 21 a 24    D  Attività Sportiva</t>
  </si>
  <si>
    <t>TAVV. da 11 a 17    B  Attività Teatrale</t>
  </si>
  <si>
    <t>TAVV. da 18 a 20    C  Attività Concertistica</t>
  </si>
  <si>
    <t>TAVV. da 27 a 28    F  Attrazioni dello Spettacolo viaggiante</t>
  </si>
  <si>
    <t>TAVV. da 29 a 30    G  Mostre ed Esposizioni</t>
  </si>
  <si>
    <t>TAV. 31    H  Attività con Pluralità di Generi</t>
  </si>
  <si>
    <t>TAV. 42    B1 - Teatro</t>
  </si>
  <si>
    <t>TAV. 43    B2 - Lirica</t>
  </si>
  <si>
    <t>TAV. 44    B3 - Rivista e Commedia Musicale</t>
  </si>
  <si>
    <t>TAV. 45    B4 - balletto</t>
  </si>
  <si>
    <t>TAV. 46    B5 - Burattini e Marionette</t>
  </si>
  <si>
    <t>TAV. 47    B6 - Arte Varia</t>
  </si>
  <si>
    <t>TAV. 48    B7 - Circo</t>
  </si>
  <si>
    <t>TAV. 51    C2 - Concerti di Musica leggera</t>
  </si>
  <si>
    <t>TAV. 50    C1 - Concerti classici</t>
  </si>
  <si>
    <t>TAV. 40  A Attività cinematografica</t>
  </si>
  <si>
    <t>TAV. 41  B Attività teatrale</t>
  </si>
  <si>
    <t>TAV. 49  C Attività concertistica</t>
  </si>
  <si>
    <t>TAV. 52    C3 - Concerti Jazz</t>
  </si>
  <si>
    <t>TAV. 53  D Attività sportiva</t>
  </si>
  <si>
    <t>TAV. 54    D1 - Sport calcio</t>
  </si>
  <si>
    <t>TAV. 55    D2 - Sport di squadra non calcio</t>
  </si>
  <si>
    <t>TAV. 56    D3 - Sport individuali</t>
  </si>
  <si>
    <t>TAV. 57    D4 - Altri sport</t>
  </si>
  <si>
    <t>TAV. 59    E1 - Ballo</t>
  </si>
  <si>
    <t>TAV. 62    F1 - Attrazioni viaggianti</t>
  </si>
  <si>
    <t>TAV. 63    F2 - Parchi da divertimento</t>
  </si>
  <si>
    <t>TAV. 61  F Attrazioni dello Spettacolo Viaggiante</t>
  </si>
  <si>
    <t>TAV. 64  G Mostre ed Esposizioni</t>
  </si>
  <si>
    <t>TAV. 65    G1 - Fiere</t>
  </si>
  <si>
    <t>TAV. 66    G2 - Mostre</t>
  </si>
  <si>
    <t>TAV. 67    H1 - Manifestazioni all'aperto</t>
  </si>
  <si>
    <t>TAV. 1
Territorio Nazionale</t>
  </si>
  <si>
    <t>TAV. 9
Tutti gli Aggregati</t>
  </si>
  <si>
    <t>TAVV. da 21 a 24
D  Attività Sportiva</t>
  </si>
  <si>
    <t>TAV. 72
Nord-est: Tutte le regioni</t>
  </si>
  <si>
    <t>TAV. 68
Nord-ovest: Tutte le regioni</t>
  </si>
  <si>
    <t>TAV. 77
Centro: Tutte le regioni</t>
  </si>
  <si>
    <t>TAV. 82
Sud: Tutte le regioni</t>
  </si>
  <si>
    <t>TAV. 89
Isole: Tutte le regioni</t>
  </si>
  <si>
    <t>Città metropolitana di Cagliari</t>
  </si>
  <si>
    <t>TAV. 1     Territorio Nazionale</t>
  </si>
  <si>
    <t>TAV. 9     Tutti gli Aggregati</t>
  </si>
  <si>
    <t>TAV. 31
 H  Attività con Pluralità di Generi</t>
  </si>
  <si>
    <t>TAVV. da 29 a 30
G  Mostre ed esposizioni</t>
  </si>
  <si>
    <t>TAVV. da 27 a 28
F  Attrazioni dello Spettacolo viaggiante</t>
  </si>
  <si>
    <t>TAV. 10    A  Attività Cinematografica</t>
  </si>
  <si>
    <t>TAV. 10
A  Attività Cinematografica</t>
  </si>
  <si>
    <t>(tavola 10)</t>
  </si>
  <si>
    <t>TAV. 92
Numero di spettacoli</t>
  </si>
  <si>
    <t>TAV. 96
Spesa del pubblico</t>
  </si>
  <si>
    <t>TAV. 95
Spesa al botteghino</t>
  </si>
  <si>
    <t>TAV. 94
Presenze</t>
  </si>
  <si>
    <t>TAV. 93
Ingressi</t>
  </si>
  <si>
    <t>TAV. 34
Tutte le Attività - Tutte le Macroaree</t>
  </si>
  <si>
    <t>TAV. 34 Tutte le Attività - Tutte le Macroaree</t>
  </si>
  <si>
    <t>TAV. 40
A Attività cinematografica</t>
  </si>
  <si>
    <t>TAV. 67
H1 - Manifestazioni all'aperto</t>
  </si>
  <si>
    <t>TAV. 41
B Attività teatrale</t>
  </si>
  <si>
    <t>TAV. 42
B1 - Teatro</t>
  </si>
  <si>
    <t>TAV. 43
B2 - Lirica</t>
  </si>
  <si>
    <t>TAV. 44
B3 - Rivista e Commedia Musicale</t>
  </si>
  <si>
    <t>TAV. 45
B4 - Balletto</t>
  </si>
  <si>
    <t>TAV. 46
B5 - Burattini e Marionette</t>
  </si>
  <si>
    <t>TAV. 47
B6 - Arte Varia</t>
  </si>
  <si>
    <t>TAV. 48
B7 - Circo</t>
  </si>
  <si>
    <t>TAV. 49
C Attività concertistica</t>
  </si>
  <si>
    <t>TAV. 53
D Attività sportiva</t>
  </si>
  <si>
    <t>TAV. 61
F Attrazioni dello spettacolo viaggiante</t>
  </si>
  <si>
    <t>TAV. 64
G Mostre ed esposizioni</t>
  </si>
  <si>
    <t>TAV. 50
C1 - Concerti Classici</t>
  </si>
  <si>
    <t>TAV. 51
C2 - Concerti di Musica Leggera</t>
  </si>
  <si>
    <t>TAV. 52
C3 - Concerti Jazz</t>
  </si>
  <si>
    <t>TAV. 54
D1 - Sport calcio</t>
  </si>
  <si>
    <t>TAV. 55
D2 - Sport di squadra non calcio</t>
  </si>
  <si>
    <t>TAV. 56
D3 - Sport individuali</t>
  </si>
  <si>
    <t>TAV. 57
D4 - Altri sport</t>
  </si>
  <si>
    <t>TAV. 59
E1 - Ballo</t>
  </si>
  <si>
    <t>TAV. 62
F1 - Attrazioni viaggianti</t>
  </si>
  <si>
    <t>TAV. 63
F2 - Parchi da Divertimento</t>
  </si>
  <si>
    <t>TAV. 65
G1 - Fiere</t>
  </si>
  <si>
    <t>TAV. 66
G2 - Mostre</t>
  </si>
  <si>
    <t>2019</t>
  </si>
  <si>
    <t>I luoghi di spettacolo e gli organizzatori</t>
  </si>
  <si>
    <t>E Attività di ballo e trattenimenti musicali</t>
  </si>
  <si>
    <t>E2 - Trattenimenti musicali</t>
  </si>
  <si>
    <t>Numero spettacoli, Ingressi, Presenze, Spesa al botteghino e Spesa del pubblico per Mese evento</t>
  </si>
  <si>
    <t>Numero spettacoli, Ingressi, Presenze, Spesa al botteghino e Spesa del pubblico per Macroaggregato ed Aggregato di genere manifestazione</t>
  </si>
  <si>
    <t>Numero spettacoli, Ingressi, Presenze, Spesa al botteghin e Spesa del pubblico per Mese evento</t>
  </si>
  <si>
    <t>Numero spettacoli, Ingressi, Presenze, Spesa al botteghino e Spesa del pubblico per Macroarea e Regione</t>
  </si>
  <si>
    <t>Numero spettacoli, Ingressi, Presenze, Spesa al botteghino eSpesa del pubblico per Macroarea e Regione</t>
  </si>
  <si>
    <t>Numero spettacoli, Ingressi, Presenze, Spesa al botteghino e Spesa del pubblico  per Macroarea e Regione</t>
  </si>
  <si>
    <t>TAV. 58
E Attività di ballo e trattenimenti musicali</t>
  </si>
  <si>
    <t>TAV. 60
E2 - Trattenimenti Musicali</t>
  </si>
  <si>
    <t>Numero spettacoli, Ingressi, Presenze, Spesa al botteghino e Spesa del pubblico</t>
  </si>
  <si>
    <t xml:space="preserve">Numero spettacoli, Ingressi, Presenze, Spesa al botteghino e Spesa del pubblico </t>
  </si>
  <si>
    <t>E Attività di ballo e trattenimenti musicali Totale</t>
  </si>
  <si>
    <t>TAVV. da 97 a 101
Numero di spettacoli</t>
  </si>
  <si>
    <t>TAVV. da 102 a 106
Ingressi</t>
  </si>
  <si>
    <t>TAVV. da 107 a 111
Presenze</t>
  </si>
  <si>
    <t>TAVV. da 112 a 116
Spesa al botteghino</t>
  </si>
  <si>
    <t>Tavola 97</t>
  </si>
  <si>
    <t>TAV. 97 Nord-ovest</t>
  </si>
  <si>
    <t>TAV. 98 Nord-est</t>
  </si>
  <si>
    <t>TAV. 99 Centro</t>
  </si>
  <si>
    <t>TAV. 100 Sud</t>
  </si>
  <si>
    <t>TAV. 101 Isole</t>
  </si>
  <si>
    <t>TAV. 102 Nord-ovest</t>
  </si>
  <si>
    <t>TAV. 103 Nord-est</t>
  </si>
  <si>
    <t>TAV. 104 Centro</t>
  </si>
  <si>
    <t>TAV. 105 Sud</t>
  </si>
  <si>
    <t>TAV. 106 Isole</t>
  </si>
  <si>
    <t>TAV. 107 Nord-ovest</t>
  </si>
  <si>
    <t>TAV. 108 Nord-est</t>
  </si>
  <si>
    <t>TAV. 109 Centro</t>
  </si>
  <si>
    <t>TAV. 110 Sud</t>
  </si>
  <si>
    <t>TAV. 111 Isole</t>
  </si>
  <si>
    <t>TAV. 112 Nord-ovest</t>
  </si>
  <si>
    <t>TAV. 113 Nord-est</t>
  </si>
  <si>
    <t>TAV. 114 Centro</t>
  </si>
  <si>
    <t>TAV. 115 Sud</t>
  </si>
  <si>
    <t>TAV. 116 Isole</t>
  </si>
  <si>
    <t>TAV. 117 Nord-ovest</t>
  </si>
  <si>
    <t>TAV. 118 Nord-est</t>
  </si>
  <si>
    <t>TAV. 119 Centro</t>
  </si>
  <si>
    <t>TAV. 120 Sud</t>
  </si>
  <si>
    <t>TAV. 121 Isole</t>
  </si>
  <si>
    <t>TAV. 130 Numero dei luohi di spettacolo nelle Regioni</t>
  </si>
  <si>
    <t>TAV. 131 Numero degli organizzatori di spettacolo nelle Regioni</t>
  </si>
  <si>
    <t>TAV. 130  Numero dei luoghi di spettacolo</t>
  </si>
  <si>
    <t>TAV. 131  Numero degli organizzatori di spettacolo</t>
  </si>
  <si>
    <t>TAV. 127 Costo medio d'ingresso - Valori assoluti e variazioni percentuali</t>
  </si>
  <si>
    <t>Dettaglio per Aggregato di genere manifestazione</t>
  </si>
  <si>
    <t>Tavola 102</t>
  </si>
  <si>
    <t>Tavola 103</t>
  </si>
  <si>
    <t>Tavola 104</t>
  </si>
  <si>
    <t>Tavola 105</t>
  </si>
  <si>
    <t>Tavola 106</t>
  </si>
  <si>
    <t>Tavola 107</t>
  </si>
  <si>
    <t>Tavola 108</t>
  </si>
  <si>
    <t>Tavola 109</t>
  </si>
  <si>
    <t>Tavola 110</t>
  </si>
  <si>
    <t>Tavola 111</t>
  </si>
  <si>
    <t>Tavola 112</t>
  </si>
  <si>
    <t>Tavola 113</t>
  </si>
  <si>
    <t>Tavola 114</t>
  </si>
  <si>
    <t>Tavola 115</t>
  </si>
  <si>
    <t>Tavola 116</t>
  </si>
  <si>
    <t>2020</t>
  </si>
  <si>
    <t>Tavola 117</t>
  </si>
  <si>
    <t>Tavola 118</t>
  </si>
  <si>
    <t>Tavola 119</t>
  </si>
  <si>
    <t>Tavola 120</t>
  </si>
  <si>
    <t>TAVV. da 117 a 121
Spesa del pubblico</t>
  </si>
  <si>
    <t>Tavola 121</t>
  </si>
  <si>
    <t>E2 - Trattenimenti Musicali</t>
  </si>
  <si>
    <t>Numero spettacoli, Ingressi, Presenze, Spesa al botteghino, Spesa del pubblico per Macroaggregato ed Aggregato di genere manifestazione</t>
  </si>
  <si>
    <t>Numero spettacoli, Ingressi, Presenze, Spesa al botteghino, Spesa del pubblico per Mese evento</t>
  </si>
  <si>
    <t>Numero spettacoli, Ingressi, Presenze, Spesa al botteghino, Spesa del pubblico per Macroarea e Regione</t>
  </si>
  <si>
    <t>Numero spettacoli, Ingressi, Presenze, Spesa al botteghino, Spesa del pubblico</t>
  </si>
  <si>
    <t>TAV. 60    E2 - Tratenimenti Musicali</t>
  </si>
  <si>
    <t>TAV. 58  E Attività di ballo e trattenimenti musicali</t>
  </si>
  <si>
    <t>TAVV. da 25 a 26    E  Attività di Ballo e trattenimenti musicali</t>
  </si>
  <si>
    <t>TAVV. da 25 a 26
E  Attività di Ballo e trattenimenti musicali</t>
  </si>
  <si>
    <t>Totale attività dal vivo</t>
  </si>
  <si>
    <t>S Streaming</t>
  </si>
  <si>
    <t>S1 - Streaming</t>
  </si>
  <si>
    <t>Accessi</t>
  </si>
  <si>
    <t>Var %
2021 / 2020</t>
  </si>
  <si>
    <t>2021</t>
  </si>
  <si>
    <t>Var. % 2021/2020</t>
  </si>
  <si>
    <t>2021:20</t>
  </si>
  <si>
    <t>TAV. 127
Costo medio d'ingresso / periodo 2012-2021</t>
  </si>
  <si>
    <t>Andamento dell'attività di spettacolo negli anni 2020 e 2021</t>
  </si>
  <si>
    <t>Costo medio d'ingresso / periodo 2012-2021</t>
  </si>
  <si>
    <t>TAVV. da 11 a 17
B Attività Teatrale</t>
  </si>
  <si>
    <t>(tavola 11)</t>
  </si>
  <si>
    <t>(tavola 12)</t>
  </si>
  <si>
    <t>(tavola 13)</t>
  </si>
  <si>
    <t>(tavola 14)</t>
  </si>
  <si>
    <t>(tavola 15)</t>
  </si>
  <si>
    <t>(tavola 16)</t>
  </si>
  <si>
    <t>(tavola 17)</t>
  </si>
  <si>
    <t>TAVV. da 18 a 20
C  Attività Concertistica</t>
  </si>
  <si>
    <t>C1 - Concerti classici</t>
  </si>
  <si>
    <t>(tavola 18)</t>
  </si>
  <si>
    <t>(tavola 19)</t>
  </si>
  <si>
    <t>(tavola 20)</t>
  </si>
  <si>
    <t>2021:19</t>
  </si>
  <si>
    <t>2021:18</t>
  </si>
  <si>
    <t>2021:17</t>
  </si>
  <si>
    <t>2021:16</t>
  </si>
  <si>
    <t>2021:15</t>
  </si>
  <si>
    <t>2021:14</t>
  </si>
  <si>
    <t>2021:13</t>
  </si>
  <si>
    <t>2021:12</t>
  </si>
  <si>
    <t>Monza - Brianza</t>
  </si>
  <si>
    <t xml:space="preserve">- L'indicatore "spesa del pubblico" ricomprende la spesa al botteghino e le altre spese sostenute dal pubblico che siano strettamente funzionali alla fruizione dello spettacolo (es. le consumazioni nel settore ballo e trattenimenti musicali). A partire dal 2021 SIAE non tratta più le spese accessorie se non connotano la partecipazione del pubblico all'evento.
- La struttura, nomenclatura e numerazione delle Tavole è rimasta invariata rispetto alle precedenti versioni dell'Annuario, per continuità storica, mentre è stata modificata nella versione in PDF del Rapporto 2021.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</si>
</sst>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76" formatCode="_(&quot;$&quot;* #,##0.00_);_(&quot;$&quot;* \(#,##0.00\);_(&quot;$&quot;* &quot;-&quot;??_);_(@_)"/>
    <numFmt numFmtId="177" formatCode="_(* #,##0.00_);_(* \(#,##0.00\);_(* &quot;-&quot;??_);_(@_)"/>
    <numFmt numFmtId="179" formatCode="_(* #,##0_);_(* \(#,##0\);_(* &quot;-&quot;??_);_(@_)"/>
    <numFmt numFmtId="180" formatCode="_-* #,##0_-;\-* #,##0_-;_-* &quot;-&quot;??_-;_-@_-"/>
    <numFmt numFmtId="181" formatCode="0.00_ ;[Red]\-0.00\ "/>
    <numFmt numFmtId="186" formatCode="#,##0.00_ ;[Red]\-#,##0.00\ "/>
    <numFmt numFmtId="188" formatCode="0.0%"/>
    <numFmt numFmtId="192" formatCode="#,##0_ ;\-#,##0\ "/>
    <numFmt numFmtId="193" formatCode="#,##0.00_ ;\-#,##0.00\ "/>
  </numFmts>
  <fonts count="6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i/>
      <sz val="10"/>
      <color indexed="8"/>
      <name val="Arial Narrow"/>
      <family val="2"/>
    </font>
    <font>
      <i/>
      <sz val="10"/>
      <color indexed="8"/>
      <name val="Arial"/>
      <family val="2"/>
    </font>
    <font>
      <b/>
      <i/>
      <sz val="11"/>
      <name val="Arial Narrow"/>
      <family val="2"/>
    </font>
    <font>
      <i/>
      <sz val="10"/>
      <name val="Arial Narrow"/>
      <family val="2"/>
    </font>
    <font>
      <sz val="11"/>
      <name val="Dosis"/>
    </font>
    <font>
      <sz val="9"/>
      <name val="Arial Narrow"/>
      <family val="2"/>
    </font>
    <font>
      <b/>
      <sz val="11"/>
      <name val="Dosis"/>
    </font>
    <font>
      <b/>
      <sz val="9"/>
      <name val="Arial Narrow"/>
      <family val="2"/>
    </font>
    <font>
      <b/>
      <i/>
      <sz val="11"/>
      <name val="Dosis"/>
    </font>
    <font>
      <sz val="10"/>
      <name val="Dosis"/>
    </font>
    <font>
      <b/>
      <sz val="12"/>
      <name val="Dosis"/>
    </font>
    <font>
      <b/>
      <sz val="18"/>
      <color indexed="62"/>
      <name val="Dosis"/>
    </font>
    <font>
      <b/>
      <sz val="24"/>
      <color indexed="62"/>
      <name val="Dosis"/>
    </font>
    <font>
      <b/>
      <i/>
      <sz val="12"/>
      <color indexed="62"/>
      <name val="Dosis"/>
    </font>
    <font>
      <i/>
      <sz val="10"/>
      <color indexed="8"/>
      <name val="Dosis"/>
    </font>
    <font>
      <i/>
      <sz val="10"/>
      <name val="Dosis"/>
    </font>
    <font>
      <sz val="9"/>
      <name val="Dosis"/>
    </font>
    <font>
      <u/>
      <sz val="9"/>
      <color indexed="12"/>
      <name val="Dosis"/>
    </font>
    <font>
      <i/>
      <sz val="9"/>
      <name val="Dosis"/>
    </font>
    <font>
      <b/>
      <i/>
      <sz val="13"/>
      <color indexed="62"/>
      <name val="Dosis"/>
    </font>
    <font>
      <b/>
      <sz val="13"/>
      <color indexed="62"/>
      <name val="Dosis"/>
    </font>
    <font>
      <sz val="13"/>
      <name val="Dosis"/>
    </font>
    <font>
      <i/>
      <sz val="13"/>
      <name val="Dosis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theme="4"/>
      <name val="Arial Narrow"/>
      <family val="2"/>
    </font>
    <font>
      <sz val="9"/>
      <color theme="1"/>
      <name val="Calibri"/>
      <family val="2"/>
      <scheme val="minor"/>
    </font>
    <font>
      <sz val="11"/>
      <color theme="1"/>
      <name val="Dosis"/>
    </font>
    <font>
      <sz val="11"/>
      <color theme="1"/>
      <name val="Arial Narrow"/>
      <family val="2"/>
    </font>
    <font>
      <b/>
      <sz val="11"/>
      <color theme="1"/>
      <name val="Dosis"/>
    </font>
    <font>
      <b/>
      <sz val="11"/>
      <color theme="1"/>
      <name val="Arial Narrow"/>
      <family val="2"/>
    </font>
    <font>
      <sz val="9"/>
      <color theme="4"/>
      <name val="Dosis"/>
    </font>
    <font>
      <b/>
      <sz val="9"/>
      <color theme="0"/>
      <name val="Dosis"/>
    </font>
    <font>
      <b/>
      <sz val="12"/>
      <color theme="0"/>
      <name val="Dosis"/>
    </font>
    <font>
      <b/>
      <sz val="11"/>
      <color theme="0"/>
      <name val="Dosis"/>
    </font>
    <font>
      <b/>
      <sz val="10"/>
      <color theme="0"/>
      <name val="Dosis"/>
    </font>
    <font>
      <b/>
      <sz val="9"/>
      <color theme="4"/>
      <name val="Arial Narrow"/>
      <family val="2"/>
    </font>
    <font>
      <sz val="9"/>
      <color theme="5"/>
      <name val="Arial Narrow"/>
      <family val="2"/>
    </font>
    <font>
      <sz val="12"/>
      <color theme="4" tint="-0.499984740745262"/>
      <name val="Dosis"/>
    </font>
    <font>
      <sz val="12"/>
      <color theme="4" tint="-0.499984740745262"/>
      <name val="Arial Narrow"/>
      <family val="2"/>
    </font>
    <font>
      <b/>
      <sz val="12"/>
      <color theme="4" tint="-0.499984740745262"/>
      <name val="Arial Narrow"/>
      <family val="2"/>
    </font>
    <font>
      <b/>
      <sz val="14"/>
      <color theme="3" tint="-0.249977111117893"/>
      <name val="Dosis"/>
    </font>
    <font>
      <b/>
      <sz val="13"/>
      <color theme="3" tint="-0.249977111117893"/>
      <name val="Dosis"/>
    </font>
    <font>
      <b/>
      <sz val="13"/>
      <color theme="3" tint="-0.249977111117893"/>
      <name val="Arial Narrow"/>
      <family val="2"/>
    </font>
    <font>
      <b/>
      <sz val="13"/>
      <color rgb="FFFF0000"/>
      <name val="Arial Narrow"/>
      <family val="2"/>
    </font>
    <font>
      <sz val="13"/>
      <color theme="3" tint="-0.249977111117893"/>
      <name val="Dosis"/>
    </font>
    <font>
      <sz val="13"/>
      <color theme="3" tint="-0.249977111117893"/>
      <name val="Arial Narrow"/>
      <family val="2"/>
    </font>
    <font>
      <b/>
      <sz val="11"/>
      <color theme="0"/>
      <name val="Arial Narrow"/>
      <family val="2"/>
    </font>
    <font>
      <b/>
      <sz val="12"/>
      <color theme="4" tint="-0.499984740745262"/>
      <name val="Dosis"/>
    </font>
    <font>
      <b/>
      <sz val="10"/>
      <color theme="1"/>
      <name val="Arial Narrow"/>
      <family val="2"/>
    </font>
    <font>
      <b/>
      <sz val="12"/>
      <color rgb="FFFF0000"/>
      <name val="Dosis"/>
    </font>
  </fonts>
  <fills count="57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theme="4" tint="0.5999938962981048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theme="4" tint="0.5999938962981048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 tint="-9.9978637043366805E-2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DBA4C"/>
        <bgColor indexed="64"/>
      </patternFill>
    </fill>
    <fill>
      <patternFill patternType="solid">
        <fgColor rgb="FFF7941D"/>
        <bgColor indexed="64"/>
      </patternFill>
    </fill>
    <fill>
      <patternFill patternType="solid">
        <fgColor rgb="FF94C5E3"/>
        <bgColor indexed="64"/>
      </patternFill>
    </fill>
    <fill>
      <patternFill patternType="solid">
        <fgColor rgb="FFC4DF9B"/>
        <bgColor indexed="64"/>
      </patternFill>
    </fill>
    <fill>
      <patternFill patternType="solid">
        <fgColor rgb="FFC9BBD2"/>
        <bgColor indexed="64"/>
      </patternFill>
    </fill>
    <fill>
      <patternFill patternType="solid">
        <fgColor rgb="FFA1C085"/>
        <bgColor indexed="64"/>
      </patternFill>
    </fill>
    <fill>
      <patternFill patternType="solid">
        <fgColor rgb="FFD599A8"/>
        <bgColor indexed="64"/>
      </patternFill>
    </fill>
    <fill>
      <patternFill patternType="solid">
        <fgColor theme="9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8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0"/>
      </top>
      <bottom style="double">
        <color indexed="60"/>
      </bottom>
      <diagonal/>
    </border>
    <border>
      <left/>
      <right/>
      <top style="double">
        <color indexed="60"/>
      </top>
      <bottom/>
      <diagonal/>
    </border>
    <border>
      <left style="double">
        <color indexed="60"/>
      </left>
      <right/>
      <top style="double">
        <color indexed="60"/>
      </top>
      <bottom style="double">
        <color indexed="60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0"/>
      </right>
      <top style="double">
        <color indexed="60"/>
      </top>
      <bottom style="double">
        <color indexed="6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0"/>
      </left>
      <right/>
      <top/>
      <bottom style="double">
        <color indexed="60"/>
      </bottom>
      <diagonal/>
    </border>
    <border>
      <left/>
      <right/>
      <top/>
      <bottom style="double">
        <color indexed="60"/>
      </bottom>
      <diagonal/>
    </border>
    <border>
      <left/>
      <right style="double">
        <color indexed="60"/>
      </right>
      <top/>
      <bottom style="double">
        <color indexed="6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ashed">
        <color theme="0" tint="-0.499984740745262"/>
      </bottom>
      <diagonal/>
    </border>
    <border>
      <left/>
      <right/>
      <top style="thin">
        <color theme="0" tint="-0.499984740745262"/>
      </top>
      <bottom style="dash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/>
      <top style="dashed">
        <color theme="0" tint="-0.499984740745262"/>
      </top>
      <bottom style="dash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ashed">
        <color theme="0" tint="-0.499984740745262"/>
      </top>
      <bottom style="thin">
        <color theme="0" tint="-0.499984740745262"/>
      </bottom>
      <diagonal/>
    </border>
    <border>
      <left/>
      <right/>
      <top style="dash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14548173467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 style="thin">
        <color theme="4" tint="0.39997558519241921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</borders>
  <cellStyleXfs count="40">
    <xf numFmtId="0" fontId="0" fillId="0" borderId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177" fontId="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5" fillId="5" borderId="0" applyFont="0" applyFill="0" applyBorder="0" applyAlignment="0">
      <alignment vertical="center" wrapText="1"/>
    </xf>
    <xf numFmtId="0" fontId="35" fillId="5" borderId="0" applyBorder="0" applyAlignment="0">
      <alignment horizontal="center" vertical="center" wrapText="1"/>
    </xf>
    <xf numFmtId="176" fontId="1" fillId="0" borderId="0" applyFont="0" applyFill="0" applyBorder="0" applyAlignment="0" applyProtection="0"/>
  </cellStyleXfs>
  <cellXfs count="538">
    <xf numFmtId="0" fontId="1" fillId="0" borderId="0" xfId="0" applyFont="1"/>
    <xf numFmtId="0" fontId="2" fillId="0" borderId="0" xfId="25" applyFont="1" applyFill="1" applyBorder="1" applyAlignment="1">
      <alignment vertical="center"/>
    </xf>
    <xf numFmtId="0" fontId="1" fillId="0" borderId="0" xfId="25" applyFont="1" applyFill="1" applyBorder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Border="1" applyAlignment="1">
      <alignment vertical="center"/>
    </xf>
    <xf numFmtId="0" fontId="7" fillId="0" borderId="0" xfId="0" applyFont="1" applyFill="1" applyBorder="1"/>
    <xf numFmtId="0" fontId="7" fillId="0" borderId="1" xfId="0" applyNumberFormat="1" applyFont="1" applyFill="1" applyBorder="1" applyAlignment="1">
      <alignment horizontal="left" vertical="center"/>
    </xf>
    <xf numFmtId="0" fontId="36" fillId="0" borderId="0" xfId="0" applyFont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5" fillId="0" borderId="0" xfId="25" applyFont="1" applyAlignment="1">
      <alignment vertical="center" wrapText="1"/>
    </xf>
    <xf numFmtId="0" fontId="15" fillId="0" borderId="0" xfId="25" applyFont="1" applyBorder="1" applyAlignment="1">
      <alignment vertical="center" wrapText="1"/>
    </xf>
    <xf numFmtId="0" fontId="14" fillId="0" borderId="0" xfId="25" applyFont="1" applyAlignment="1">
      <alignment vertical="center" wrapText="1"/>
    </xf>
    <xf numFmtId="0" fontId="17" fillId="0" borderId="0" xfId="25" applyFont="1" applyAlignment="1">
      <alignment vertical="center" wrapText="1"/>
    </xf>
    <xf numFmtId="0" fontId="15" fillId="0" borderId="0" xfId="25" applyFont="1" applyFill="1" applyBorder="1" applyAlignment="1">
      <alignment vertical="center" wrapText="1"/>
    </xf>
    <xf numFmtId="0" fontId="13" fillId="0" borderId="2" xfId="25" applyFont="1" applyFill="1" applyBorder="1" applyAlignment="1">
      <alignment horizontal="center" vertical="center" wrapText="1"/>
    </xf>
    <xf numFmtId="0" fontId="8" fillId="0" borderId="0" xfId="25" applyFont="1" applyFill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/>
    </xf>
    <xf numFmtId="0" fontId="6" fillId="7" borderId="3" xfId="0" applyNumberFormat="1" applyFont="1" applyFill="1" applyBorder="1" applyAlignment="1">
      <alignment horizontal="center" vertical="center"/>
    </xf>
    <xf numFmtId="177" fontId="7" fillId="2" borderId="1" xfId="4" applyFont="1" applyFill="1" applyBorder="1" applyAlignment="1">
      <alignment horizontal="right" vertical="center"/>
    </xf>
    <xf numFmtId="179" fontId="7" fillId="2" borderId="1" xfId="4" applyNumberFormat="1" applyFont="1" applyFill="1" applyBorder="1" applyAlignment="1">
      <alignment horizontal="right" vertical="center"/>
    </xf>
    <xf numFmtId="177" fontId="6" fillId="6" borderId="1" xfId="4" applyFont="1" applyFill="1" applyBorder="1" applyAlignment="1">
      <alignment horizontal="right" vertical="center"/>
    </xf>
    <xf numFmtId="179" fontId="6" fillId="6" borderId="1" xfId="4" applyNumberFormat="1" applyFont="1" applyFill="1" applyBorder="1" applyAlignment="1">
      <alignment horizontal="right" vertical="center"/>
    </xf>
    <xf numFmtId="177" fontId="6" fillId="7" borderId="4" xfId="4" applyFont="1" applyFill="1" applyBorder="1" applyAlignment="1">
      <alignment horizontal="right" vertical="center"/>
    </xf>
    <xf numFmtId="179" fontId="6" fillId="7" borderId="4" xfId="4" applyNumberFormat="1" applyFont="1" applyFill="1" applyBorder="1" applyAlignment="1">
      <alignment horizontal="right" vertical="center"/>
    </xf>
    <xf numFmtId="0" fontId="19" fillId="0" borderId="0" xfId="25" applyFont="1" applyAlignment="1"/>
    <xf numFmtId="0" fontId="22" fillId="0" borderId="0" xfId="25" applyFont="1" applyBorder="1" applyAlignment="1">
      <alignment wrapText="1"/>
    </xf>
    <xf numFmtId="0" fontId="19" fillId="0" borderId="0" xfId="25" applyFont="1" applyBorder="1" applyAlignment="1">
      <alignment vertical="center"/>
    </xf>
    <xf numFmtId="0" fontId="22" fillId="0" borderId="0" xfId="25" applyFont="1" applyBorder="1" applyAlignment="1">
      <alignment vertical="center" wrapText="1"/>
    </xf>
    <xf numFmtId="0" fontId="19" fillId="0" borderId="0" xfId="25" applyFont="1" applyAlignment="1">
      <alignment vertical="center"/>
    </xf>
    <xf numFmtId="0" fontId="25" fillId="0" borderId="0" xfId="25" applyFont="1" applyFill="1" applyBorder="1" applyAlignment="1">
      <alignment vertical="center" wrapText="1"/>
    </xf>
    <xf numFmtId="0" fontId="26" fillId="0" borderId="0" xfId="25" applyFont="1" applyBorder="1" applyAlignment="1">
      <alignment vertical="center"/>
    </xf>
    <xf numFmtId="0" fontId="27" fillId="0" borderId="5" xfId="3" applyFont="1" applyFill="1" applyBorder="1" applyAlignment="1" applyProtection="1">
      <alignment vertical="center"/>
    </xf>
    <xf numFmtId="0" fontId="28" fillId="0" borderId="5" xfId="25" applyFont="1" applyFill="1" applyBorder="1" applyAlignment="1">
      <alignment horizontal="left" vertical="center" wrapText="1"/>
    </xf>
    <xf numFmtId="0" fontId="27" fillId="0" borderId="6" xfId="3" applyFont="1" applyFill="1" applyBorder="1" applyAlignment="1" applyProtection="1">
      <alignment vertical="center"/>
    </xf>
    <xf numFmtId="0" fontId="24" fillId="0" borderId="6" xfId="25" applyFont="1" applyFill="1" applyBorder="1" applyAlignment="1">
      <alignment horizontal="left" vertical="center" wrapText="1"/>
    </xf>
    <xf numFmtId="0" fontId="27" fillId="0" borderId="0" xfId="3" applyFont="1" applyFill="1" applyBorder="1" applyAlignment="1" applyProtection="1">
      <alignment vertical="center"/>
    </xf>
    <xf numFmtId="0" fontId="24" fillId="0" borderId="0" xfId="25" applyFont="1" applyFill="1" applyBorder="1" applyAlignment="1">
      <alignment horizontal="left" vertical="center" wrapText="1"/>
    </xf>
    <xf numFmtId="0" fontId="24" fillId="0" borderId="5" xfId="25" applyFont="1" applyFill="1" applyBorder="1" applyAlignment="1">
      <alignment horizontal="left" vertical="center" wrapText="1"/>
    </xf>
    <xf numFmtId="0" fontId="26" fillId="0" borderId="0" xfId="25" applyFont="1" applyAlignment="1">
      <alignment vertical="center" wrapText="1"/>
    </xf>
    <xf numFmtId="0" fontId="30" fillId="0" borderId="0" xfId="25" applyFont="1" applyBorder="1" applyAlignment="1">
      <alignment vertical="center" wrapText="1"/>
    </xf>
    <xf numFmtId="0" fontId="31" fillId="0" borderId="0" xfId="25" applyFont="1" applyAlignment="1">
      <alignment vertical="center"/>
    </xf>
    <xf numFmtId="0" fontId="32" fillId="0" borderId="0" xfId="25" applyFont="1" applyFill="1" applyBorder="1" applyAlignment="1">
      <alignment vertical="center" wrapText="1"/>
    </xf>
    <xf numFmtId="0" fontId="31" fillId="0" borderId="0" xfId="25" applyFont="1" applyBorder="1" applyAlignment="1">
      <alignment vertical="center"/>
    </xf>
    <xf numFmtId="0" fontId="34" fillId="0" borderId="7" xfId="3" applyFont="1" applyBorder="1" applyAlignment="1" applyProtection="1">
      <alignment vertical="center"/>
    </xf>
    <xf numFmtId="0" fontId="34" fillId="0" borderId="7" xfId="3" applyBorder="1" applyAlignment="1" applyProtection="1">
      <alignment vertical="center"/>
    </xf>
    <xf numFmtId="0" fontId="37" fillId="8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180" fontId="38" fillId="0" borderId="0" xfId="0" applyNumberFormat="1" applyFont="1" applyFill="1" applyBorder="1" applyAlignment="1">
      <alignment vertical="center" wrapText="1"/>
    </xf>
    <xf numFmtId="181" fontId="9" fillId="0" borderId="0" xfId="0" applyNumberFormat="1" applyFont="1" applyFill="1" applyBorder="1" applyAlignment="1" applyProtection="1">
      <alignment vertical="center" wrapText="1"/>
      <protection locked="0"/>
    </xf>
    <xf numFmtId="0" fontId="39" fillId="9" borderId="0" xfId="0" applyFont="1" applyFill="1" applyBorder="1" applyAlignment="1">
      <alignment vertical="center" wrapText="1"/>
    </xf>
    <xf numFmtId="180" fontId="40" fillId="9" borderId="0" xfId="0" applyNumberFormat="1" applyFont="1" applyFill="1" applyBorder="1" applyAlignment="1">
      <alignment vertical="center" wrapText="1"/>
    </xf>
    <xf numFmtId="181" fontId="8" fillId="10" borderId="0" xfId="0" applyNumberFormat="1" applyFont="1" applyFill="1" applyBorder="1" applyAlignment="1" applyProtection="1">
      <alignment vertical="center" wrapText="1"/>
      <protection locked="0"/>
    </xf>
    <xf numFmtId="0" fontId="14" fillId="0" borderId="0" xfId="0" applyFont="1" applyFill="1" applyBorder="1" applyAlignment="1">
      <alignment vertical="center" wrapText="1"/>
    </xf>
    <xf numFmtId="180" fontId="9" fillId="0" borderId="0" xfId="0" applyNumberFormat="1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186" fontId="26" fillId="0" borderId="0" xfId="0" applyNumberFormat="1" applyFont="1" applyAlignment="1">
      <alignment vertical="center" wrapText="1"/>
    </xf>
    <xf numFmtId="0" fontId="26" fillId="0" borderId="0" xfId="0" applyFont="1" applyBorder="1" applyAlignment="1">
      <alignment vertical="center" wrapText="1"/>
    </xf>
    <xf numFmtId="186" fontId="15" fillId="0" borderId="0" xfId="25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186" fontId="15" fillId="0" borderId="0" xfId="0" applyNumberFormat="1" applyFont="1" applyAlignment="1">
      <alignment vertical="center" wrapText="1"/>
    </xf>
    <xf numFmtId="0" fontId="15" fillId="0" borderId="0" xfId="0" applyFont="1" applyBorder="1" applyAlignment="1">
      <alignment vertical="center" wrapText="1"/>
    </xf>
    <xf numFmtId="180" fontId="40" fillId="11" borderId="0" xfId="0" applyNumberFormat="1" applyFont="1" applyFill="1" applyBorder="1" applyAlignment="1">
      <alignment vertical="center" wrapText="1"/>
    </xf>
    <xf numFmtId="181" fontId="8" fillId="12" borderId="0" xfId="0" applyNumberFormat="1" applyFont="1" applyFill="1" applyBorder="1" applyAlignment="1" applyProtection="1">
      <alignment vertical="center" wrapText="1"/>
      <protection locked="0"/>
    </xf>
    <xf numFmtId="180" fontId="40" fillId="13" borderId="0" xfId="0" applyNumberFormat="1" applyFont="1" applyFill="1" applyBorder="1" applyAlignment="1">
      <alignment vertical="center" wrapText="1"/>
    </xf>
    <xf numFmtId="181" fontId="8" fillId="14" borderId="0" xfId="0" applyNumberFormat="1" applyFont="1" applyFill="1" applyBorder="1" applyAlignment="1" applyProtection="1">
      <alignment vertical="center" wrapText="1"/>
      <protection locked="0"/>
    </xf>
    <xf numFmtId="0" fontId="4" fillId="0" borderId="8" xfId="25" applyFont="1" applyFill="1" applyBorder="1" applyAlignment="1">
      <alignment horizontal="center" vertical="center" wrapText="1"/>
    </xf>
    <xf numFmtId="0" fontId="6" fillId="6" borderId="1" xfId="25" applyNumberFormat="1" applyFont="1" applyFill="1" applyBorder="1" applyAlignment="1">
      <alignment horizontal="center" vertical="center"/>
    </xf>
    <xf numFmtId="0" fontId="6" fillId="6" borderId="1" xfId="25" applyNumberFormat="1" applyFont="1" applyFill="1" applyBorder="1" applyAlignment="1">
      <alignment horizontal="left" vertical="center" indent="1"/>
    </xf>
    <xf numFmtId="0" fontId="6" fillId="15" borderId="2" xfId="0" applyFont="1" applyFill="1" applyBorder="1" applyAlignment="1">
      <alignment horizontal="center" vertical="center" wrapText="1"/>
    </xf>
    <xf numFmtId="0" fontId="20" fillId="16" borderId="2" xfId="0" applyFont="1" applyFill="1" applyBorder="1" applyAlignment="1">
      <alignment horizontal="left" vertical="center" wrapText="1" indent="1"/>
    </xf>
    <xf numFmtId="0" fontId="20" fillId="17" borderId="2" xfId="0" applyFont="1" applyFill="1" applyBorder="1" applyAlignment="1">
      <alignment horizontal="left" vertical="center" wrapText="1" indent="1"/>
    </xf>
    <xf numFmtId="0" fontId="20" fillId="18" borderId="2" xfId="0" applyFont="1" applyFill="1" applyBorder="1" applyAlignment="1">
      <alignment horizontal="left" vertical="center" wrapText="1" indent="1"/>
    </xf>
    <xf numFmtId="0" fontId="20" fillId="10" borderId="2" xfId="0" applyFont="1" applyFill="1" applyBorder="1" applyAlignment="1">
      <alignment horizontal="left" vertical="center" wrapText="1" indent="1"/>
    </xf>
    <xf numFmtId="0" fontId="20" fillId="19" borderId="2" xfId="0" applyFont="1" applyFill="1" applyBorder="1" applyAlignment="1">
      <alignment horizontal="left" vertical="center" wrapText="1" indent="1"/>
    </xf>
    <xf numFmtId="0" fontId="20" fillId="20" borderId="2" xfId="0" applyFont="1" applyFill="1" applyBorder="1" applyAlignment="1">
      <alignment horizontal="left" vertical="center" wrapText="1" indent="1"/>
    </xf>
    <xf numFmtId="0" fontId="20" fillId="21" borderId="2" xfId="0" applyFont="1" applyFill="1" applyBorder="1" applyAlignment="1">
      <alignment horizontal="left" vertical="center" wrapText="1" indent="1"/>
    </xf>
    <xf numFmtId="0" fontId="20" fillId="22" borderId="2" xfId="0" applyFont="1" applyFill="1" applyBorder="1" applyAlignment="1">
      <alignment horizontal="left" vertical="center" wrapText="1" indent="1"/>
    </xf>
    <xf numFmtId="0" fontId="26" fillId="5" borderId="0" xfId="0" applyFont="1" applyFill="1" applyBorder="1" applyAlignment="1">
      <alignment vertical="center" wrapText="1"/>
    </xf>
    <xf numFmtId="0" fontId="41" fillId="5" borderId="0" xfId="0" applyFont="1" applyFill="1" applyBorder="1" applyAlignment="1">
      <alignment vertical="center" wrapText="1"/>
    </xf>
    <xf numFmtId="0" fontId="41" fillId="23" borderId="0" xfId="0" applyFont="1" applyFill="1" applyBorder="1" applyAlignment="1">
      <alignment vertical="center" wrapText="1"/>
    </xf>
    <xf numFmtId="0" fontId="42" fillId="23" borderId="0" xfId="0" applyFont="1" applyFill="1" applyBorder="1" applyAlignment="1">
      <alignment horizontal="center" vertical="center" wrapText="1"/>
    </xf>
    <xf numFmtId="0" fontId="43" fillId="5" borderId="0" xfId="0" applyFont="1" applyFill="1" applyBorder="1" applyAlignment="1">
      <alignment vertical="center" wrapText="1"/>
    </xf>
    <xf numFmtId="0" fontId="43" fillId="5" borderId="0" xfId="0" applyNumberFormat="1" applyFont="1" applyFill="1" applyBorder="1" applyAlignment="1">
      <alignment horizontal="center" vertical="center" wrapText="1"/>
    </xf>
    <xf numFmtId="0" fontId="44" fillId="5" borderId="0" xfId="0" applyNumberFormat="1" applyFont="1" applyFill="1" applyBorder="1" applyAlignment="1">
      <alignment horizontal="center" vertical="center" wrapText="1"/>
    </xf>
    <xf numFmtId="0" fontId="45" fillId="23" borderId="0" xfId="0" applyFont="1" applyFill="1" applyBorder="1" applyAlignment="1">
      <alignment horizontal="center" vertical="center" wrapText="1"/>
    </xf>
    <xf numFmtId="192" fontId="38" fillId="0" borderId="0" xfId="0" applyNumberFormat="1" applyFont="1" applyFill="1" applyBorder="1" applyAlignment="1">
      <alignment vertical="center" wrapText="1"/>
    </xf>
    <xf numFmtId="0" fontId="39" fillId="9" borderId="0" xfId="0" applyFont="1" applyFill="1" applyBorder="1" applyAlignment="1">
      <alignment vertical="center"/>
    </xf>
    <xf numFmtId="192" fontId="40" fillId="9" borderId="0" xfId="0" applyNumberFormat="1" applyFont="1" applyFill="1" applyBorder="1" applyAlignment="1">
      <alignment vertical="center" wrapText="1"/>
    </xf>
    <xf numFmtId="192" fontId="9" fillId="0" borderId="0" xfId="0" applyNumberFormat="1" applyFont="1" applyFill="1" applyBorder="1" applyAlignment="1">
      <alignment vertical="center" wrapText="1"/>
    </xf>
    <xf numFmtId="0" fontId="16" fillId="24" borderId="0" xfId="0" applyFont="1" applyFill="1" applyBorder="1" applyAlignment="1">
      <alignment vertical="center" wrapText="1"/>
    </xf>
    <xf numFmtId="0" fontId="18" fillId="24" borderId="0" xfId="0" applyFont="1" applyFill="1" applyBorder="1" applyAlignment="1">
      <alignment vertical="center" wrapText="1"/>
    </xf>
    <xf numFmtId="192" fontId="8" fillId="24" borderId="0" xfId="0" applyNumberFormat="1" applyFont="1" applyFill="1" applyBorder="1" applyAlignment="1">
      <alignment vertical="center" wrapText="1"/>
    </xf>
    <xf numFmtId="180" fontId="12" fillId="24" borderId="0" xfId="0" applyNumberFormat="1" applyFont="1" applyFill="1" applyBorder="1" applyAlignment="1">
      <alignment vertical="center" wrapText="1"/>
    </xf>
    <xf numFmtId="181" fontId="8" fillId="24" borderId="0" xfId="0" applyNumberFormat="1" applyFont="1" applyFill="1" applyBorder="1" applyAlignment="1" applyProtection="1">
      <alignment vertical="center" wrapText="1"/>
      <protection locked="0"/>
    </xf>
    <xf numFmtId="186" fontId="26" fillId="5" borderId="0" xfId="0" applyNumberFormat="1" applyFont="1" applyFill="1" applyBorder="1" applyAlignment="1">
      <alignment vertical="center" wrapText="1"/>
    </xf>
    <xf numFmtId="0" fontId="26" fillId="25" borderId="0" xfId="0" applyFont="1" applyFill="1" applyBorder="1" applyAlignment="1">
      <alignment vertical="center" wrapText="1"/>
    </xf>
    <xf numFmtId="0" fontId="41" fillId="25" borderId="0" xfId="0" applyFont="1" applyFill="1" applyBorder="1" applyAlignment="1">
      <alignment vertical="center" wrapText="1"/>
    </xf>
    <xf numFmtId="0" fontId="41" fillId="26" borderId="0" xfId="0" applyFont="1" applyFill="1" applyBorder="1" applyAlignment="1">
      <alignment vertical="center" wrapText="1"/>
    </xf>
    <xf numFmtId="0" fontId="42" fillId="26" borderId="0" xfId="0" applyFont="1" applyFill="1" applyBorder="1" applyAlignment="1">
      <alignment horizontal="center" vertical="center" wrapText="1"/>
    </xf>
    <xf numFmtId="0" fontId="43" fillId="25" borderId="0" xfId="0" applyFont="1" applyFill="1" applyBorder="1" applyAlignment="1">
      <alignment vertical="center" wrapText="1"/>
    </xf>
    <xf numFmtId="0" fontId="43" fillId="25" borderId="0" xfId="0" applyNumberFormat="1" applyFont="1" applyFill="1" applyBorder="1" applyAlignment="1">
      <alignment horizontal="center" vertical="center" wrapText="1"/>
    </xf>
    <xf numFmtId="0" fontId="44" fillId="25" borderId="0" xfId="0" applyNumberFormat="1" applyFont="1" applyFill="1" applyBorder="1" applyAlignment="1">
      <alignment horizontal="center" vertical="center" wrapText="1"/>
    </xf>
    <xf numFmtId="0" fontId="45" fillId="26" borderId="0" xfId="0" applyFont="1" applyFill="1" applyBorder="1" applyAlignment="1">
      <alignment horizontal="center" vertical="center" wrapText="1"/>
    </xf>
    <xf numFmtId="0" fontId="37" fillId="27" borderId="0" xfId="0" applyFont="1" applyFill="1" applyBorder="1" applyAlignment="1">
      <alignment vertical="center" wrapText="1"/>
    </xf>
    <xf numFmtId="0" fontId="39" fillId="28" borderId="0" xfId="0" applyFont="1" applyFill="1" applyBorder="1" applyAlignment="1">
      <alignment vertical="center"/>
    </xf>
    <xf numFmtId="0" fontId="39" fillId="28" borderId="0" xfId="0" applyFont="1" applyFill="1" applyBorder="1" applyAlignment="1">
      <alignment vertical="center" wrapText="1"/>
    </xf>
    <xf numFmtId="192" fontId="40" fillId="28" borderId="0" xfId="0" applyNumberFormat="1" applyFont="1" applyFill="1" applyBorder="1" applyAlignment="1">
      <alignment vertical="center" wrapText="1"/>
    </xf>
    <xf numFmtId="180" fontId="40" fillId="28" borderId="0" xfId="0" applyNumberFormat="1" applyFont="1" applyFill="1" applyBorder="1" applyAlignment="1">
      <alignment vertical="center" wrapText="1"/>
    </xf>
    <xf numFmtId="181" fontId="8" fillId="22" borderId="0" xfId="0" applyNumberFormat="1" applyFont="1" applyFill="1" applyBorder="1" applyAlignment="1" applyProtection="1">
      <alignment vertical="center" wrapText="1"/>
      <protection locked="0"/>
    </xf>
    <xf numFmtId="0" fontId="16" fillId="29" borderId="0" xfId="0" applyFont="1" applyFill="1" applyBorder="1" applyAlignment="1">
      <alignment vertical="center" wrapText="1"/>
    </xf>
    <xf numFmtId="0" fontId="18" fillId="29" borderId="0" xfId="0" applyFont="1" applyFill="1" applyBorder="1" applyAlignment="1">
      <alignment vertical="center" wrapText="1"/>
    </xf>
    <xf numFmtId="192" fontId="8" fillId="29" borderId="0" xfId="0" applyNumberFormat="1" applyFont="1" applyFill="1" applyBorder="1" applyAlignment="1">
      <alignment vertical="center" wrapText="1"/>
    </xf>
    <xf numFmtId="180" fontId="12" fillId="29" borderId="0" xfId="0" applyNumberFormat="1" applyFont="1" applyFill="1" applyBorder="1" applyAlignment="1">
      <alignment vertical="center" wrapText="1"/>
    </xf>
    <xf numFmtId="181" fontId="8" fillId="29" borderId="0" xfId="0" applyNumberFormat="1" applyFont="1" applyFill="1" applyBorder="1" applyAlignment="1" applyProtection="1">
      <alignment vertical="center" wrapText="1"/>
      <protection locked="0"/>
    </xf>
    <xf numFmtId="186" fontId="26" fillId="25" borderId="0" xfId="0" applyNumberFormat="1" applyFont="1" applyFill="1" applyBorder="1" applyAlignment="1">
      <alignment vertical="center" wrapText="1"/>
    </xf>
    <xf numFmtId="0" fontId="26" fillId="30" borderId="0" xfId="0" applyFont="1" applyFill="1" applyBorder="1" applyAlignment="1">
      <alignment vertical="center" wrapText="1"/>
    </xf>
    <xf numFmtId="0" fontId="41" fillId="30" borderId="0" xfId="0" applyFont="1" applyFill="1" applyBorder="1" applyAlignment="1">
      <alignment vertical="center" wrapText="1"/>
    </xf>
    <xf numFmtId="0" fontId="41" fillId="31" borderId="0" xfId="0" applyFont="1" applyFill="1" applyBorder="1" applyAlignment="1">
      <alignment vertical="center" wrapText="1"/>
    </xf>
    <xf numFmtId="0" fontId="42" fillId="31" borderId="0" xfId="0" applyFont="1" applyFill="1" applyBorder="1" applyAlignment="1">
      <alignment horizontal="center" vertical="center" wrapText="1"/>
    </xf>
    <xf numFmtId="0" fontId="43" fillId="30" borderId="0" xfId="0" applyFont="1" applyFill="1" applyBorder="1" applyAlignment="1">
      <alignment vertical="center" wrapText="1"/>
    </xf>
    <xf numFmtId="0" fontId="43" fillId="30" borderId="0" xfId="0" applyNumberFormat="1" applyFont="1" applyFill="1" applyBorder="1" applyAlignment="1">
      <alignment horizontal="center" vertical="center" wrapText="1"/>
    </xf>
    <xf numFmtId="0" fontId="44" fillId="30" borderId="0" xfId="0" applyNumberFormat="1" applyFont="1" applyFill="1" applyBorder="1" applyAlignment="1">
      <alignment horizontal="center" vertical="center" wrapText="1"/>
    </xf>
    <xf numFmtId="0" fontId="45" fillId="31" borderId="0" xfId="0" applyFont="1" applyFill="1" applyBorder="1" applyAlignment="1">
      <alignment horizontal="center" vertical="center" wrapText="1"/>
    </xf>
    <xf numFmtId="0" fontId="37" fillId="32" borderId="0" xfId="0" applyFont="1" applyFill="1" applyBorder="1" applyAlignment="1">
      <alignment vertical="center" wrapText="1"/>
    </xf>
    <xf numFmtId="0" fontId="39" fillId="33" borderId="0" xfId="0" applyFont="1" applyFill="1" applyBorder="1" applyAlignment="1">
      <alignment vertical="center"/>
    </xf>
    <xf numFmtId="0" fontId="39" fillId="33" borderId="0" xfId="0" applyFont="1" applyFill="1" applyBorder="1" applyAlignment="1">
      <alignment vertical="center" wrapText="1"/>
    </xf>
    <xf numFmtId="192" fontId="40" fillId="33" borderId="0" xfId="0" applyNumberFormat="1" applyFont="1" applyFill="1" applyBorder="1" applyAlignment="1">
      <alignment vertical="center" wrapText="1"/>
    </xf>
    <xf numFmtId="180" fontId="40" fillId="33" borderId="0" xfId="0" applyNumberFormat="1" applyFont="1" applyFill="1" applyBorder="1" applyAlignment="1">
      <alignment vertical="center" wrapText="1"/>
    </xf>
    <xf numFmtId="181" fontId="8" fillId="34" borderId="0" xfId="0" applyNumberFormat="1" applyFont="1" applyFill="1" applyBorder="1" applyAlignment="1" applyProtection="1">
      <alignment vertical="center" wrapText="1"/>
      <protection locked="0"/>
    </xf>
    <xf numFmtId="0" fontId="16" fillId="15" borderId="0" xfId="0" applyFont="1" applyFill="1" applyBorder="1" applyAlignment="1">
      <alignment vertical="center" wrapText="1"/>
    </xf>
    <xf numFmtId="0" fontId="18" fillId="15" borderId="0" xfId="0" applyFont="1" applyFill="1" applyBorder="1" applyAlignment="1">
      <alignment vertical="center" wrapText="1"/>
    </xf>
    <xf numFmtId="192" fontId="8" fillId="15" borderId="0" xfId="0" applyNumberFormat="1" applyFont="1" applyFill="1" applyBorder="1" applyAlignment="1">
      <alignment vertical="center" wrapText="1"/>
    </xf>
    <xf numFmtId="180" fontId="12" fillId="15" borderId="0" xfId="0" applyNumberFormat="1" applyFont="1" applyFill="1" applyBorder="1" applyAlignment="1">
      <alignment vertical="center" wrapText="1"/>
    </xf>
    <xf numFmtId="181" fontId="8" fillId="15" borderId="0" xfId="0" applyNumberFormat="1" applyFont="1" applyFill="1" applyBorder="1" applyAlignment="1" applyProtection="1">
      <alignment vertical="center" wrapText="1"/>
      <protection locked="0"/>
    </xf>
    <xf numFmtId="186" fontId="26" fillId="30" borderId="0" xfId="0" applyNumberFormat="1" applyFont="1" applyFill="1" applyBorder="1" applyAlignment="1">
      <alignment vertical="center" wrapText="1"/>
    </xf>
    <xf numFmtId="0" fontId="26" fillId="35" borderId="0" xfId="0" applyFont="1" applyFill="1" applyBorder="1" applyAlignment="1">
      <alignment vertical="center" wrapText="1"/>
    </xf>
    <xf numFmtId="0" fontId="41" fillId="35" borderId="0" xfId="0" applyFont="1" applyFill="1" applyBorder="1" applyAlignment="1">
      <alignment vertical="center" wrapText="1"/>
    </xf>
    <xf numFmtId="0" fontId="41" fillId="36" borderId="0" xfId="0" applyFont="1" applyFill="1" applyBorder="1" applyAlignment="1">
      <alignment vertical="center" wrapText="1"/>
    </xf>
    <xf numFmtId="0" fontId="42" fillId="36" borderId="0" xfId="0" applyFont="1" applyFill="1" applyBorder="1" applyAlignment="1">
      <alignment horizontal="center" vertical="center" wrapText="1"/>
    </xf>
    <xf numFmtId="0" fontId="43" fillId="35" borderId="0" xfId="0" applyFont="1" applyFill="1" applyBorder="1" applyAlignment="1">
      <alignment vertical="center" wrapText="1"/>
    </xf>
    <xf numFmtId="0" fontId="43" fillId="35" borderId="0" xfId="0" applyNumberFormat="1" applyFont="1" applyFill="1" applyBorder="1" applyAlignment="1">
      <alignment horizontal="center" vertical="center" wrapText="1"/>
    </xf>
    <xf numFmtId="0" fontId="44" fillId="35" borderId="0" xfId="0" applyNumberFormat="1" applyFont="1" applyFill="1" applyBorder="1" applyAlignment="1">
      <alignment horizontal="center" vertical="center" wrapText="1"/>
    </xf>
    <xf numFmtId="0" fontId="45" fillId="36" borderId="0" xfId="0" applyFont="1" applyFill="1" applyBorder="1" applyAlignment="1">
      <alignment horizontal="center" vertical="center" wrapText="1"/>
    </xf>
    <xf numFmtId="0" fontId="37" fillId="37" borderId="0" xfId="0" applyFont="1" applyFill="1" applyBorder="1" applyAlignment="1">
      <alignment vertical="center" wrapText="1"/>
    </xf>
    <xf numFmtId="193" fontId="38" fillId="0" borderId="0" xfId="0" applyNumberFormat="1" applyFont="1" applyFill="1" applyBorder="1" applyAlignment="1">
      <alignment vertical="center" wrapText="1"/>
    </xf>
    <xf numFmtId="0" fontId="39" fillId="11" borderId="0" xfId="0" applyFont="1" applyFill="1" applyBorder="1" applyAlignment="1">
      <alignment vertical="center"/>
    </xf>
    <xf numFmtId="0" fontId="39" fillId="11" borderId="0" xfId="0" applyFont="1" applyFill="1" applyBorder="1" applyAlignment="1">
      <alignment vertical="center" wrapText="1"/>
    </xf>
    <xf numFmtId="193" fontId="40" fillId="11" borderId="0" xfId="0" applyNumberFormat="1" applyFont="1" applyFill="1" applyBorder="1" applyAlignment="1">
      <alignment vertical="center" wrapText="1"/>
    </xf>
    <xf numFmtId="193" fontId="9" fillId="0" borderId="0" xfId="0" applyNumberFormat="1" applyFont="1" applyFill="1" applyBorder="1" applyAlignment="1">
      <alignment vertical="center" wrapText="1"/>
    </xf>
    <xf numFmtId="0" fontId="16" fillId="38" borderId="0" xfId="0" applyFont="1" applyFill="1" applyBorder="1" applyAlignment="1">
      <alignment vertical="center" wrapText="1"/>
    </xf>
    <xf numFmtId="0" fontId="18" fillId="38" borderId="0" xfId="0" applyFont="1" applyFill="1" applyBorder="1" applyAlignment="1">
      <alignment vertical="center" wrapText="1"/>
    </xf>
    <xf numFmtId="193" fontId="8" fillId="38" borderId="0" xfId="0" applyNumberFormat="1" applyFont="1" applyFill="1" applyBorder="1" applyAlignment="1">
      <alignment vertical="center" wrapText="1"/>
    </xf>
    <xf numFmtId="180" fontId="12" fillId="38" borderId="0" xfId="0" applyNumberFormat="1" applyFont="1" applyFill="1" applyBorder="1" applyAlignment="1">
      <alignment vertical="center" wrapText="1"/>
    </xf>
    <xf numFmtId="181" fontId="8" fillId="38" borderId="0" xfId="0" applyNumberFormat="1" applyFont="1" applyFill="1" applyBorder="1" applyAlignment="1" applyProtection="1">
      <alignment vertical="center" wrapText="1"/>
      <protection locked="0"/>
    </xf>
    <xf numFmtId="186" fontId="26" fillId="35" borderId="0" xfId="0" applyNumberFormat="1" applyFont="1" applyFill="1" applyBorder="1" applyAlignment="1">
      <alignment vertical="center" wrapText="1"/>
    </xf>
    <xf numFmtId="0" fontId="26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 wrapText="1"/>
    </xf>
    <xf numFmtId="0" fontId="41" fillId="40" borderId="0" xfId="0" applyFont="1" applyFill="1" applyBorder="1" applyAlignment="1">
      <alignment vertical="center" wrapText="1"/>
    </xf>
    <xf numFmtId="0" fontId="42" fillId="40" borderId="0" xfId="0" applyFont="1" applyFill="1" applyBorder="1" applyAlignment="1">
      <alignment horizontal="center" vertical="center" wrapText="1"/>
    </xf>
    <xf numFmtId="0" fontId="43" fillId="39" borderId="0" xfId="0" applyFont="1" applyFill="1" applyBorder="1" applyAlignment="1">
      <alignment vertical="center" wrapText="1"/>
    </xf>
    <xf numFmtId="0" fontId="43" fillId="39" borderId="0" xfId="0" applyNumberFormat="1" applyFont="1" applyFill="1" applyBorder="1" applyAlignment="1">
      <alignment horizontal="center" vertical="center" wrapText="1"/>
    </xf>
    <xf numFmtId="0" fontId="44" fillId="39" borderId="0" xfId="0" applyNumberFormat="1" applyFont="1" applyFill="1" applyBorder="1" applyAlignment="1">
      <alignment horizontal="center" vertical="center" wrapText="1"/>
    </xf>
    <xf numFmtId="0" fontId="45" fillId="40" borderId="0" xfId="0" applyFont="1" applyFill="1" applyBorder="1" applyAlignment="1">
      <alignment horizontal="center" vertical="center" wrapText="1"/>
    </xf>
    <xf numFmtId="0" fontId="37" fillId="41" borderId="0" xfId="0" applyFont="1" applyFill="1" applyBorder="1" applyAlignment="1">
      <alignment vertical="center" wrapText="1"/>
    </xf>
    <xf numFmtId="0" fontId="39" fillId="13" borderId="0" xfId="0" applyFont="1" applyFill="1" applyBorder="1" applyAlignment="1">
      <alignment vertical="center"/>
    </xf>
    <xf numFmtId="0" fontId="39" fillId="13" borderId="0" xfId="0" applyFont="1" applyFill="1" applyBorder="1" applyAlignment="1">
      <alignment vertical="center" wrapText="1"/>
    </xf>
    <xf numFmtId="193" fontId="40" fillId="13" borderId="0" xfId="0" applyNumberFormat="1" applyFont="1" applyFill="1" applyBorder="1" applyAlignment="1">
      <alignment vertical="center" wrapText="1"/>
    </xf>
    <xf numFmtId="0" fontId="16" fillId="42" borderId="0" xfId="0" applyFont="1" applyFill="1" applyBorder="1" applyAlignment="1">
      <alignment vertical="center" wrapText="1"/>
    </xf>
    <xf numFmtId="0" fontId="18" fillId="42" borderId="0" xfId="0" applyFont="1" applyFill="1" applyBorder="1" applyAlignment="1">
      <alignment vertical="center" wrapText="1"/>
    </xf>
    <xf numFmtId="193" fontId="8" fillId="42" borderId="0" xfId="0" applyNumberFormat="1" applyFont="1" applyFill="1" applyBorder="1" applyAlignment="1">
      <alignment vertical="center" wrapText="1"/>
    </xf>
    <xf numFmtId="180" fontId="12" fillId="42" borderId="0" xfId="0" applyNumberFormat="1" applyFont="1" applyFill="1" applyBorder="1" applyAlignment="1">
      <alignment vertical="center" wrapText="1"/>
    </xf>
    <xf numFmtId="181" fontId="8" fillId="42" borderId="0" xfId="0" applyNumberFormat="1" applyFont="1" applyFill="1" applyBorder="1" applyAlignment="1" applyProtection="1">
      <alignment vertical="center" wrapText="1"/>
      <protection locked="0"/>
    </xf>
    <xf numFmtId="186" fontId="26" fillId="39" borderId="0" xfId="0" applyNumberFormat="1" applyFont="1" applyFill="1" applyBorder="1" applyAlignment="1">
      <alignment vertical="center" wrapText="1"/>
    </xf>
    <xf numFmtId="0" fontId="14" fillId="10" borderId="0" xfId="0" applyFont="1" applyFill="1" applyBorder="1" applyAlignment="1">
      <alignment vertical="center" wrapText="1"/>
    </xf>
    <xf numFmtId="0" fontId="14" fillId="10" borderId="0" xfId="0" applyFont="1" applyFill="1" applyBorder="1"/>
    <xf numFmtId="0" fontId="35" fillId="5" borderId="0" xfId="0" applyFont="1" applyFill="1" applyBorder="1" applyAlignment="1">
      <alignment vertical="center" wrapText="1"/>
    </xf>
    <xf numFmtId="0" fontId="46" fillId="5" borderId="0" xfId="0" applyFont="1" applyFill="1" applyBorder="1" applyAlignment="1">
      <alignment vertical="center" wrapText="1"/>
    </xf>
    <xf numFmtId="0" fontId="35" fillId="5" borderId="0" xfId="0" applyNumberFormat="1" applyFont="1" applyFill="1" applyBorder="1" applyAlignment="1">
      <alignment horizontal="center" vertical="center" wrapText="1"/>
    </xf>
    <xf numFmtId="0" fontId="35" fillId="23" borderId="0" xfId="0" applyFont="1" applyFill="1" applyBorder="1" applyAlignment="1">
      <alignment vertical="center" wrapText="1"/>
    </xf>
    <xf numFmtId="0" fontId="15" fillId="5" borderId="0" xfId="0" applyFont="1" applyFill="1" applyBorder="1" applyAlignment="1">
      <alignment vertical="center" wrapText="1"/>
    </xf>
    <xf numFmtId="0" fontId="47" fillId="5" borderId="0" xfId="0" applyFont="1" applyFill="1" applyBorder="1"/>
    <xf numFmtId="181" fontId="47" fillId="5" borderId="0" xfId="0" applyNumberFormat="1" applyFont="1" applyFill="1" applyBorder="1" applyAlignment="1" applyProtection="1">
      <alignment vertical="center" wrapText="1"/>
      <protection locked="0"/>
    </xf>
    <xf numFmtId="0" fontId="47" fillId="5" borderId="0" xfId="0" applyFont="1" applyFill="1" applyBorder="1" applyAlignment="1">
      <alignment vertical="center" wrapText="1"/>
    </xf>
    <xf numFmtId="0" fontId="14" fillId="24" borderId="0" xfId="0" applyFont="1" applyFill="1" applyBorder="1" applyAlignment="1">
      <alignment vertical="center" wrapText="1"/>
    </xf>
    <xf numFmtId="0" fontId="16" fillId="10" borderId="0" xfId="0" applyFont="1" applyFill="1" applyBorder="1" applyAlignment="1">
      <alignment vertical="center" wrapText="1"/>
    </xf>
    <xf numFmtId="0" fontId="17" fillId="5" borderId="0" xfId="0" applyFont="1" applyFill="1" applyBorder="1" applyAlignment="1">
      <alignment vertical="center" wrapText="1"/>
    </xf>
    <xf numFmtId="180" fontId="16" fillId="24" borderId="0" xfId="0" applyNumberFormat="1" applyFont="1" applyFill="1" applyBorder="1" applyAlignment="1">
      <alignment vertical="center" wrapText="1"/>
    </xf>
    <xf numFmtId="186" fontId="15" fillId="5" borderId="0" xfId="0" applyNumberFormat="1" applyFont="1" applyFill="1" applyBorder="1" applyAlignment="1">
      <alignment vertical="center" wrapText="1"/>
    </xf>
    <xf numFmtId="181" fontId="9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9" fillId="0" borderId="0" xfId="25" applyFont="1" applyAlignment="1">
      <alignment vertical="center" wrapText="1"/>
    </xf>
    <xf numFmtId="181" fontId="8" fillId="10" borderId="0" xfId="0" applyNumberFormat="1" applyFont="1" applyFill="1" applyBorder="1" applyAlignment="1" applyProtection="1">
      <alignment horizontal="right" vertical="center" wrapText="1"/>
      <protection locked="0"/>
    </xf>
    <xf numFmtId="181" fontId="8" fillId="24" borderId="0" xfId="0" applyNumberFormat="1" applyFont="1" applyFill="1" applyBorder="1" applyAlignment="1" applyProtection="1">
      <alignment horizontal="right" vertical="center" wrapText="1"/>
      <protection locked="0"/>
    </xf>
    <xf numFmtId="0" fontId="14" fillId="14" borderId="0" xfId="0" applyFont="1" applyFill="1" applyBorder="1" applyAlignment="1">
      <alignment vertical="center" wrapText="1"/>
    </xf>
    <xf numFmtId="0" fontId="14" fillId="14" borderId="0" xfId="0" applyFont="1" applyFill="1" applyBorder="1"/>
    <xf numFmtId="0" fontId="35" fillId="39" borderId="0" xfId="0" applyFont="1" applyFill="1" applyBorder="1" applyAlignment="1">
      <alignment vertical="center" wrapText="1"/>
    </xf>
    <xf numFmtId="0" fontId="46" fillId="39" borderId="0" xfId="0" applyFont="1" applyFill="1" applyBorder="1" applyAlignment="1">
      <alignment vertical="center" wrapText="1"/>
    </xf>
    <xf numFmtId="0" fontId="35" fillId="39" borderId="0" xfId="0" applyNumberFormat="1" applyFont="1" applyFill="1" applyBorder="1" applyAlignment="1">
      <alignment horizontal="center" vertical="center" wrapText="1"/>
    </xf>
    <xf numFmtId="0" fontId="35" fillId="40" borderId="0" xfId="0" applyFont="1" applyFill="1" applyBorder="1" applyAlignment="1">
      <alignment vertical="center" wrapText="1"/>
    </xf>
    <xf numFmtId="0" fontId="15" fillId="39" borderId="0" xfId="0" applyFont="1" applyFill="1" applyBorder="1" applyAlignment="1">
      <alignment vertical="center" wrapText="1"/>
    </xf>
    <xf numFmtId="0" fontId="47" fillId="39" borderId="0" xfId="0" applyFont="1" applyFill="1" applyBorder="1"/>
    <xf numFmtId="181" fontId="47" fillId="39" borderId="0" xfId="0" applyNumberFormat="1" applyFont="1" applyFill="1" applyBorder="1" applyAlignment="1" applyProtection="1">
      <alignment vertical="center" wrapText="1"/>
      <protection locked="0"/>
    </xf>
    <xf numFmtId="0" fontId="47" fillId="39" borderId="0" xfId="0" applyFont="1" applyFill="1" applyBorder="1" applyAlignment="1">
      <alignment vertical="center" wrapText="1"/>
    </xf>
    <xf numFmtId="0" fontId="14" fillId="42" borderId="0" xfId="0" applyFont="1" applyFill="1" applyBorder="1" applyAlignment="1">
      <alignment vertical="center" wrapText="1"/>
    </xf>
    <xf numFmtId="177" fontId="9" fillId="0" borderId="0" xfId="7" applyFont="1" applyFill="1" applyBorder="1" applyAlignment="1">
      <alignment vertical="center" wrapText="1"/>
    </xf>
    <xf numFmtId="0" fontId="16" fillId="14" borderId="0" xfId="0" applyFont="1" applyFill="1" applyBorder="1" applyAlignment="1">
      <alignment vertical="center" wrapText="1"/>
    </xf>
    <xf numFmtId="177" fontId="8" fillId="14" borderId="0" xfId="7" applyFont="1" applyFill="1" applyBorder="1" applyAlignment="1">
      <alignment vertical="center" wrapText="1"/>
    </xf>
    <xf numFmtId="0" fontId="17" fillId="39" borderId="0" xfId="0" applyFont="1" applyFill="1" applyBorder="1" applyAlignment="1">
      <alignment vertical="center" wrapText="1"/>
    </xf>
    <xf numFmtId="180" fontId="16" fillId="42" borderId="0" xfId="0" applyNumberFormat="1" applyFont="1" applyFill="1" applyBorder="1" applyAlignment="1">
      <alignment vertical="center" wrapText="1"/>
    </xf>
    <xf numFmtId="177" fontId="8" fillId="42" borderId="0" xfId="7" applyFont="1" applyFill="1" applyBorder="1" applyAlignment="1">
      <alignment vertical="center" wrapText="1"/>
    </xf>
    <xf numFmtId="186" fontId="15" fillId="39" borderId="0" xfId="0" applyNumberFormat="1" applyFont="1" applyFill="1" applyBorder="1" applyAlignment="1">
      <alignment vertical="center" wrapText="1"/>
    </xf>
    <xf numFmtId="179" fontId="9" fillId="0" borderId="0" xfId="7" applyNumberFormat="1" applyFont="1" applyFill="1" applyBorder="1" applyAlignment="1">
      <alignment vertical="center" wrapText="1"/>
    </xf>
    <xf numFmtId="179" fontId="8" fillId="10" borderId="0" xfId="7" applyNumberFormat="1" applyFont="1" applyFill="1" applyBorder="1" applyAlignment="1">
      <alignment vertical="center" wrapText="1"/>
    </xf>
    <xf numFmtId="179" fontId="8" fillId="24" borderId="0" xfId="7" applyNumberFormat="1" applyFont="1" applyFill="1" applyBorder="1" applyAlignment="1">
      <alignment vertical="center" wrapText="1"/>
    </xf>
    <xf numFmtId="0" fontId="14" fillId="22" borderId="0" xfId="0" applyFont="1" applyFill="1" applyBorder="1" applyAlignment="1">
      <alignment vertical="center" wrapText="1"/>
    </xf>
    <xf numFmtId="0" fontId="14" fillId="22" borderId="0" xfId="0" applyFont="1" applyFill="1" applyBorder="1"/>
    <xf numFmtId="0" fontId="35" fillId="25" borderId="0" xfId="0" applyFont="1" applyFill="1" applyBorder="1" applyAlignment="1">
      <alignment vertical="center" wrapText="1"/>
    </xf>
    <xf numFmtId="0" fontId="46" fillId="25" borderId="0" xfId="0" applyFont="1" applyFill="1" applyBorder="1" applyAlignment="1">
      <alignment vertical="center" wrapText="1"/>
    </xf>
    <xf numFmtId="0" fontId="35" fillId="25" borderId="0" xfId="0" applyNumberFormat="1" applyFont="1" applyFill="1" applyBorder="1" applyAlignment="1">
      <alignment horizontal="center" vertical="center" wrapText="1"/>
    </xf>
    <xf numFmtId="0" fontId="35" fillId="26" borderId="0" xfId="0" applyFont="1" applyFill="1" applyBorder="1" applyAlignment="1">
      <alignment vertical="center" wrapText="1"/>
    </xf>
    <xf numFmtId="0" fontId="15" fillId="25" borderId="0" xfId="0" applyFont="1" applyFill="1" applyBorder="1" applyAlignment="1">
      <alignment vertical="center" wrapText="1"/>
    </xf>
    <xf numFmtId="0" fontId="47" fillId="25" borderId="0" xfId="0" applyFont="1" applyFill="1" applyBorder="1"/>
    <xf numFmtId="181" fontId="47" fillId="25" borderId="0" xfId="0" applyNumberFormat="1" applyFont="1" applyFill="1" applyBorder="1" applyAlignment="1" applyProtection="1">
      <alignment vertical="center" wrapText="1"/>
      <protection locked="0"/>
    </xf>
    <xf numFmtId="0" fontId="47" fillId="25" borderId="0" xfId="0" applyFont="1" applyFill="1" applyBorder="1" applyAlignment="1">
      <alignment vertical="center" wrapText="1"/>
    </xf>
    <xf numFmtId="0" fontId="14" fillId="29" borderId="0" xfId="0" applyFont="1" applyFill="1" applyBorder="1" applyAlignment="1">
      <alignment vertical="center" wrapText="1"/>
    </xf>
    <xf numFmtId="0" fontId="16" fillId="22" borderId="0" xfId="0" applyFont="1" applyFill="1" applyBorder="1" applyAlignment="1">
      <alignment vertical="center" wrapText="1"/>
    </xf>
    <xf numFmtId="179" fontId="8" fillId="22" borderId="0" xfId="7" applyNumberFormat="1" applyFont="1" applyFill="1" applyBorder="1" applyAlignment="1">
      <alignment vertical="center" wrapText="1"/>
    </xf>
    <xf numFmtId="0" fontId="17" fillId="25" borderId="0" xfId="0" applyFont="1" applyFill="1" applyBorder="1" applyAlignment="1">
      <alignment vertical="center" wrapText="1"/>
    </xf>
    <xf numFmtId="180" fontId="16" fillId="29" borderId="0" xfId="0" applyNumberFormat="1" applyFont="1" applyFill="1" applyBorder="1" applyAlignment="1">
      <alignment vertical="center" wrapText="1"/>
    </xf>
    <xf numFmtId="179" fontId="8" fillId="29" borderId="0" xfId="7" applyNumberFormat="1" applyFont="1" applyFill="1" applyBorder="1" applyAlignment="1">
      <alignment vertical="center" wrapText="1"/>
    </xf>
    <xf numFmtId="186" fontId="15" fillId="25" borderId="0" xfId="0" applyNumberFormat="1" applyFont="1" applyFill="1" applyBorder="1" applyAlignment="1">
      <alignment vertical="center" wrapText="1"/>
    </xf>
    <xf numFmtId="0" fontId="14" fillId="34" borderId="0" xfId="0" applyFont="1" applyFill="1" applyBorder="1" applyAlignment="1">
      <alignment vertical="center" wrapText="1"/>
    </xf>
    <xf numFmtId="0" fontId="14" fillId="34" borderId="0" xfId="0" applyFont="1" applyFill="1" applyBorder="1"/>
    <xf numFmtId="0" fontId="35" fillId="30" borderId="0" xfId="0" applyFont="1" applyFill="1" applyBorder="1" applyAlignment="1">
      <alignment vertical="center" wrapText="1"/>
    </xf>
    <xf numFmtId="0" fontId="46" fillId="30" borderId="0" xfId="0" applyFont="1" applyFill="1" applyBorder="1" applyAlignment="1">
      <alignment vertical="center" wrapText="1"/>
    </xf>
    <xf numFmtId="0" fontId="35" fillId="30" borderId="0" xfId="0" applyNumberFormat="1" applyFont="1" applyFill="1" applyBorder="1" applyAlignment="1">
      <alignment horizontal="center" vertical="center" wrapText="1"/>
    </xf>
    <xf numFmtId="0" fontId="35" fillId="31" borderId="0" xfId="0" applyFont="1" applyFill="1" applyBorder="1" applyAlignment="1">
      <alignment vertical="center" wrapText="1"/>
    </xf>
    <xf numFmtId="0" fontId="15" fillId="30" borderId="0" xfId="0" applyFont="1" applyFill="1" applyBorder="1" applyAlignment="1">
      <alignment vertical="center" wrapText="1"/>
    </xf>
    <xf numFmtId="0" fontId="47" fillId="30" borderId="0" xfId="0" applyFont="1" applyFill="1" applyBorder="1"/>
    <xf numFmtId="181" fontId="47" fillId="30" borderId="0" xfId="0" applyNumberFormat="1" applyFont="1" applyFill="1" applyBorder="1" applyAlignment="1" applyProtection="1">
      <alignment vertical="center" wrapText="1"/>
      <protection locked="0"/>
    </xf>
    <xf numFmtId="0" fontId="47" fillId="30" borderId="0" xfId="0" applyFont="1" applyFill="1" applyBorder="1" applyAlignment="1">
      <alignment vertical="center" wrapText="1"/>
    </xf>
    <xf numFmtId="0" fontId="14" fillId="15" borderId="0" xfId="0" applyFont="1" applyFill="1" applyBorder="1" applyAlignment="1">
      <alignment vertical="center" wrapText="1"/>
    </xf>
    <xf numFmtId="0" fontId="16" fillId="34" borderId="0" xfId="0" applyFont="1" applyFill="1" applyBorder="1" applyAlignment="1">
      <alignment vertical="center" wrapText="1"/>
    </xf>
    <xf numFmtId="179" fontId="8" fillId="34" borderId="0" xfId="7" applyNumberFormat="1" applyFont="1" applyFill="1" applyBorder="1" applyAlignment="1">
      <alignment vertical="center" wrapText="1"/>
    </xf>
    <xf numFmtId="0" fontId="17" fillId="30" borderId="0" xfId="0" applyFont="1" applyFill="1" applyBorder="1" applyAlignment="1">
      <alignment vertical="center" wrapText="1"/>
    </xf>
    <xf numFmtId="180" fontId="16" fillId="15" borderId="0" xfId="0" applyNumberFormat="1" applyFont="1" applyFill="1" applyBorder="1" applyAlignment="1">
      <alignment vertical="center" wrapText="1"/>
    </xf>
    <xf numFmtId="179" fontId="8" fillId="15" borderId="0" xfId="7" applyNumberFormat="1" applyFont="1" applyFill="1" applyBorder="1" applyAlignment="1">
      <alignment vertical="center" wrapText="1"/>
    </xf>
    <xf numFmtId="186" fontId="15" fillId="30" borderId="0" xfId="0" applyNumberFormat="1" applyFont="1" applyFill="1" applyBorder="1" applyAlignment="1">
      <alignment vertical="center" wrapText="1"/>
    </xf>
    <xf numFmtId="181" fontId="8" fillId="34" borderId="0" xfId="0" applyNumberFormat="1" applyFont="1" applyFill="1" applyBorder="1" applyAlignment="1" applyProtection="1">
      <alignment horizontal="right" vertical="center" wrapText="1"/>
      <protection locked="0"/>
    </xf>
    <xf numFmtId="181" fontId="8" fillId="15" borderId="0" xfId="0" applyNumberFormat="1" applyFont="1" applyFill="1" applyBorder="1" applyAlignment="1" applyProtection="1">
      <alignment horizontal="right" vertical="center" wrapText="1"/>
      <protection locked="0"/>
    </xf>
    <xf numFmtId="181" fontId="8" fillId="22" borderId="0" xfId="0" applyNumberFormat="1" applyFont="1" applyFill="1" applyBorder="1" applyAlignment="1" applyProtection="1">
      <alignment horizontal="right" vertical="center" wrapText="1"/>
      <protection locked="0"/>
    </xf>
    <xf numFmtId="181" fontId="8" fillId="29" borderId="0" xfId="0" applyNumberFormat="1" applyFont="1" applyFill="1" applyBorder="1" applyAlignment="1" applyProtection="1">
      <alignment horizontal="right" vertical="center" wrapText="1"/>
      <protection locked="0"/>
    </xf>
    <xf numFmtId="0" fontId="14" fillId="12" borderId="0" xfId="0" applyFont="1" applyFill="1" applyBorder="1" applyAlignment="1">
      <alignment vertical="center" wrapText="1"/>
    </xf>
    <xf numFmtId="0" fontId="14" fillId="12" borderId="0" xfId="0" applyFont="1" applyFill="1" applyBorder="1"/>
    <xf numFmtId="0" fontId="35" fillId="35" borderId="0" xfId="0" applyFont="1" applyFill="1" applyBorder="1" applyAlignment="1">
      <alignment vertical="center" wrapText="1"/>
    </xf>
    <xf numFmtId="0" fontId="46" fillId="35" borderId="0" xfId="0" applyFont="1" applyFill="1" applyBorder="1" applyAlignment="1">
      <alignment vertical="center" wrapText="1"/>
    </xf>
    <xf numFmtId="0" fontId="35" fillId="35" borderId="0" xfId="0" applyNumberFormat="1" applyFont="1" applyFill="1" applyBorder="1" applyAlignment="1">
      <alignment horizontal="center" vertical="center" wrapText="1"/>
    </xf>
    <xf numFmtId="0" fontId="35" fillId="36" borderId="0" xfId="0" applyFont="1" applyFill="1" applyBorder="1" applyAlignment="1">
      <alignment vertical="center" wrapText="1"/>
    </xf>
    <xf numFmtId="0" fontId="15" fillId="35" borderId="0" xfId="0" applyFont="1" applyFill="1" applyBorder="1" applyAlignment="1">
      <alignment vertical="center" wrapText="1"/>
    </xf>
    <xf numFmtId="0" fontId="47" fillId="35" borderId="0" xfId="0" applyFont="1" applyFill="1" applyBorder="1"/>
    <xf numFmtId="181" fontId="47" fillId="35" borderId="0" xfId="0" applyNumberFormat="1" applyFont="1" applyFill="1" applyBorder="1" applyAlignment="1" applyProtection="1">
      <alignment vertical="center" wrapText="1"/>
      <protection locked="0"/>
    </xf>
    <xf numFmtId="0" fontId="47" fillId="35" borderId="0" xfId="0" applyFont="1" applyFill="1" applyBorder="1" applyAlignment="1">
      <alignment vertical="center" wrapText="1"/>
    </xf>
    <xf numFmtId="0" fontId="14" fillId="38" borderId="0" xfId="0" applyFont="1" applyFill="1" applyBorder="1" applyAlignment="1">
      <alignment vertical="center" wrapText="1"/>
    </xf>
    <xf numFmtId="43" fontId="9" fillId="0" borderId="0" xfId="7" applyNumberFormat="1" applyFont="1" applyFill="1" applyBorder="1" applyAlignment="1">
      <alignment vertical="center" wrapText="1"/>
    </xf>
    <xf numFmtId="0" fontId="16" fillId="12" borderId="0" xfId="0" applyFont="1" applyFill="1" applyBorder="1" applyAlignment="1">
      <alignment vertical="center" wrapText="1"/>
    </xf>
    <xf numFmtId="43" fontId="8" fillId="12" borderId="0" xfId="7" applyNumberFormat="1" applyFont="1" applyFill="1" applyBorder="1" applyAlignment="1">
      <alignment vertical="center" wrapText="1"/>
    </xf>
    <xf numFmtId="0" fontId="17" fillId="35" borderId="0" xfId="0" applyFont="1" applyFill="1" applyBorder="1" applyAlignment="1">
      <alignment vertical="center" wrapText="1"/>
    </xf>
    <xf numFmtId="180" fontId="16" fillId="38" borderId="0" xfId="0" applyNumberFormat="1" applyFont="1" applyFill="1" applyBorder="1" applyAlignment="1">
      <alignment vertical="center" wrapText="1"/>
    </xf>
    <xf numFmtId="43" fontId="8" fillId="38" borderId="0" xfId="7" applyNumberFormat="1" applyFont="1" applyFill="1" applyBorder="1" applyAlignment="1">
      <alignment vertical="center" wrapText="1"/>
    </xf>
    <xf numFmtId="186" fontId="15" fillId="35" borderId="0" xfId="0" applyNumberFormat="1" applyFont="1" applyFill="1" applyBorder="1" applyAlignment="1">
      <alignment vertical="center" wrapText="1"/>
    </xf>
    <xf numFmtId="177" fontId="8" fillId="12" borderId="0" xfId="7" applyFont="1" applyFill="1" applyBorder="1" applyAlignment="1">
      <alignment vertical="center" wrapText="1"/>
    </xf>
    <xf numFmtId="177" fontId="8" fillId="38" borderId="0" xfId="7" applyFont="1" applyFill="1" applyBorder="1" applyAlignment="1">
      <alignment vertical="center" wrapText="1"/>
    </xf>
    <xf numFmtId="181" fontId="8" fillId="12" borderId="0" xfId="0" applyNumberFormat="1" applyFont="1" applyFill="1" applyBorder="1" applyAlignment="1" applyProtection="1">
      <alignment horizontal="right" vertical="center" wrapText="1"/>
      <protection locked="0"/>
    </xf>
    <xf numFmtId="181" fontId="8" fillId="38" borderId="0" xfId="0" applyNumberFormat="1" applyFont="1" applyFill="1" applyBorder="1" applyAlignment="1" applyProtection="1">
      <alignment horizontal="right" vertical="center" wrapText="1"/>
      <protection locked="0"/>
    </xf>
    <xf numFmtId="181" fontId="8" fillId="14" borderId="0" xfId="0" applyNumberFormat="1" applyFont="1" applyFill="1" applyBorder="1" applyAlignment="1" applyProtection="1">
      <alignment horizontal="right" vertical="center" wrapText="1"/>
      <protection locked="0"/>
    </xf>
    <xf numFmtId="181" fontId="8" fillId="42" borderId="0" xfId="0" applyNumberFormat="1" applyFont="1" applyFill="1" applyBorder="1" applyAlignment="1" applyProtection="1">
      <alignment horizontal="right" vertical="center" wrapText="1"/>
      <protection locked="0"/>
    </xf>
    <xf numFmtId="0" fontId="48" fillId="6" borderId="32" xfId="0" applyFont="1" applyFill="1" applyBorder="1" applyAlignment="1">
      <alignment vertical="center"/>
    </xf>
    <xf numFmtId="0" fontId="49" fillId="6" borderId="32" xfId="0" applyFont="1" applyFill="1" applyBorder="1" applyAlignment="1">
      <alignment vertical="center"/>
    </xf>
    <xf numFmtId="0" fontId="50" fillId="6" borderId="32" xfId="0" applyFont="1" applyFill="1" applyBorder="1" applyAlignment="1">
      <alignment vertical="center"/>
    </xf>
    <xf numFmtId="177" fontId="49" fillId="6" borderId="32" xfId="0" applyNumberFormat="1" applyFont="1" applyFill="1" applyBorder="1" applyAlignment="1">
      <alignment vertical="center"/>
    </xf>
    <xf numFmtId="186" fontId="50" fillId="6" borderId="32" xfId="5" applyNumberFormat="1" applyFont="1" applyFill="1" applyBorder="1" applyAlignment="1">
      <alignment vertical="center"/>
    </xf>
    <xf numFmtId="0" fontId="48" fillId="6" borderId="33" xfId="0" applyFont="1" applyFill="1" applyBorder="1" applyAlignment="1">
      <alignment vertical="center"/>
    </xf>
    <xf numFmtId="177" fontId="49" fillId="6" borderId="33" xfId="0" applyNumberFormat="1" applyFont="1" applyFill="1" applyBorder="1" applyAlignment="1">
      <alignment vertical="center"/>
    </xf>
    <xf numFmtId="177" fontId="49" fillId="6" borderId="34" xfId="0" applyNumberFormat="1" applyFont="1" applyFill="1" applyBorder="1" applyAlignment="1">
      <alignment vertical="center"/>
    </xf>
    <xf numFmtId="186" fontId="50" fillId="6" borderId="33" xfId="5" applyNumberFormat="1" applyFont="1" applyFill="1" applyBorder="1" applyAlignment="1">
      <alignment vertical="center"/>
    </xf>
    <xf numFmtId="0" fontId="48" fillId="0" borderId="35" xfId="0" applyFont="1" applyBorder="1" applyAlignment="1">
      <alignment vertical="center"/>
    </xf>
    <xf numFmtId="177" fontId="49" fillId="0" borderId="35" xfId="0" applyNumberFormat="1" applyFont="1" applyBorder="1" applyAlignment="1">
      <alignment vertical="center"/>
    </xf>
    <xf numFmtId="177" fontId="49" fillId="0" borderId="36" xfId="0" applyNumberFormat="1" applyFont="1" applyBorder="1" applyAlignment="1">
      <alignment vertical="center"/>
    </xf>
    <xf numFmtId="186" fontId="50" fillId="0" borderId="35" xfId="5" applyNumberFormat="1" applyFont="1" applyBorder="1" applyAlignment="1">
      <alignment vertical="center"/>
    </xf>
    <xf numFmtId="0" fontId="48" fillId="0" borderId="37" xfId="0" applyFont="1" applyBorder="1" applyAlignment="1">
      <alignment vertical="center"/>
    </xf>
    <xf numFmtId="177" fontId="49" fillId="0" borderId="37" xfId="0" applyNumberFormat="1" applyFont="1" applyBorder="1" applyAlignment="1">
      <alignment vertical="center"/>
    </xf>
    <xf numFmtId="177" fontId="49" fillId="0" borderId="38" xfId="0" applyNumberFormat="1" applyFont="1" applyBorder="1" applyAlignment="1">
      <alignment vertical="center"/>
    </xf>
    <xf numFmtId="186" fontId="50" fillId="0" borderId="37" xfId="5" applyNumberFormat="1" applyFont="1" applyBorder="1" applyAlignment="1">
      <alignment vertical="center"/>
    </xf>
    <xf numFmtId="0" fontId="48" fillId="0" borderId="39" xfId="0" applyFont="1" applyBorder="1" applyAlignment="1">
      <alignment vertical="center"/>
    </xf>
    <xf numFmtId="177" fontId="49" fillId="0" borderId="39" xfId="0" applyNumberFormat="1" applyFont="1" applyBorder="1" applyAlignment="1">
      <alignment vertical="center"/>
    </xf>
    <xf numFmtId="177" fontId="49" fillId="0" borderId="40" xfId="0" applyNumberFormat="1" applyFont="1" applyBorder="1" applyAlignment="1">
      <alignment vertical="center"/>
    </xf>
    <xf numFmtId="186" fontId="50" fillId="0" borderId="39" xfId="5" applyNumberFormat="1" applyFont="1" applyBorder="1" applyAlignment="1">
      <alignment vertical="center"/>
    </xf>
    <xf numFmtId="0" fontId="48" fillId="6" borderId="35" xfId="0" applyFont="1" applyFill="1" applyBorder="1" applyAlignment="1">
      <alignment vertical="center"/>
    </xf>
    <xf numFmtId="177" fontId="49" fillId="6" borderId="35" xfId="0" applyNumberFormat="1" applyFont="1" applyFill="1" applyBorder="1" applyAlignment="1">
      <alignment vertical="center"/>
    </xf>
    <xf numFmtId="177" fontId="49" fillId="6" borderId="36" xfId="0" applyNumberFormat="1" applyFont="1" applyFill="1" applyBorder="1" applyAlignment="1">
      <alignment vertical="center"/>
    </xf>
    <xf numFmtId="186" fontId="50" fillId="6" borderId="35" xfId="5" applyNumberFormat="1" applyFont="1" applyFill="1" applyBorder="1" applyAlignment="1">
      <alignment vertical="center"/>
    </xf>
    <xf numFmtId="0" fontId="48" fillId="6" borderId="37" xfId="0" applyFont="1" applyFill="1" applyBorder="1" applyAlignment="1">
      <alignment vertical="center"/>
    </xf>
    <xf numFmtId="177" fontId="49" fillId="6" borderId="37" xfId="0" applyNumberFormat="1" applyFont="1" applyFill="1" applyBorder="1" applyAlignment="1">
      <alignment vertical="center"/>
    </xf>
    <xf numFmtId="177" fontId="49" fillId="6" borderId="38" xfId="0" applyNumberFormat="1" applyFont="1" applyFill="1" applyBorder="1" applyAlignment="1">
      <alignment vertical="center"/>
    </xf>
    <xf numFmtId="186" fontId="50" fillId="6" borderId="37" xfId="5" applyNumberFormat="1" applyFont="1" applyFill="1" applyBorder="1" applyAlignment="1">
      <alignment vertical="center"/>
    </xf>
    <xf numFmtId="0" fontId="48" fillId="6" borderId="39" xfId="0" applyFont="1" applyFill="1" applyBorder="1" applyAlignment="1">
      <alignment vertical="center"/>
    </xf>
    <xf numFmtId="177" fontId="49" fillId="6" borderId="39" xfId="0" applyNumberFormat="1" applyFont="1" applyFill="1" applyBorder="1" applyAlignment="1">
      <alignment vertical="center"/>
    </xf>
    <xf numFmtId="177" fontId="49" fillId="6" borderId="40" xfId="0" applyNumberFormat="1" applyFont="1" applyFill="1" applyBorder="1" applyAlignment="1">
      <alignment vertical="center"/>
    </xf>
    <xf numFmtId="186" fontId="50" fillId="6" borderId="39" xfId="5" applyNumberFormat="1" applyFont="1" applyFill="1" applyBorder="1" applyAlignment="1">
      <alignment vertical="center"/>
    </xf>
    <xf numFmtId="0" fontId="48" fillId="6" borderId="41" xfId="0" applyFont="1" applyFill="1" applyBorder="1" applyAlignment="1">
      <alignment vertical="center"/>
    </xf>
    <xf numFmtId="0" fontId="49" fillId="6" borderId="41" xfId="0" applyFont="1" applyFill="1" applyBorder="1" applyAlignment="1">
      <alignment vertical="center"/>
    </xf>
    <xf numFmtId="0" fontId="49" fillId="6" borderId="42" xfId="0" applyFont="1" applyFill="1" applyBorder="1" applyAlignment="1">
      <alignment vertical="center"/>
    </xf>
    <xf numFmtId="0" fontId="50" fillId="6" borderId="41" xfId="0" applyFont="1" applyFill="1" applyBorder="1" applyAlignment="1">
      <alignment vertical="center"/>
    </xf>
    <xf numFmtId="0" fontId="49" fillId="6" borderId="33" xfId="0" applyFont="1" applyFill="1" applyBorder="1" applyAlignment="1">
      <alignment vertical="center"/>
    </xf>
    <xf numFmtId="0" fontId="49" fillId="6" borderId="34" xfId="0" applyFont="1" applyFill="1" applyBorder="1" applyAlignment="1">
      <alignment vertical="center"/>
    </xf>
    <xf numFmtId="0" fontId="50" fillId="6" borderId="33" xfId="0" applyFont="1" applyFill="1" applyBorder="1" applyAlignment="1">
      <alignment vertical="center"/>
    </xf>
    <xf numFmtId="0" fontId="48" fillId="0" borderId="32" xfId="0" applyFont="1" applyBorder="1" applyAlignment="1">
      <alignment vertical="center"/>
    </xf>
    <xf numFmtId="0" fontId="49" fillId="0" borderId="32" xfId="0" applyFont="1" applyBorder="1" applyAlignment="1">
      <alignment vertical="center"/>
    </xf>
    <xf numFmtId="0" fontId="50" fillId="0" borderId="32" xfId="0" applyFont="1" applyBorder="1" applyAlignment="1">
      <alignment vertical="center"/>
    </xf>
    <xf numFmtId="177" fontId="49" fillId="0" borderId="32" xfId="0" applyNumberFormat="1" applyFont="1" applyBorder="1" applyAlignment="1">
      <alignment vertical="center"/>
    </xf>
    <xf numFmtId="186" fontId="50" fillId="0" borderId="32" xfId="5" applyNumberFormat="1" applyFont="1" applyBorder="1" applyAlignment="1">
      <alignment vertical="center"/>
    </xf>
    <xf numFmtId="0" fontId="48" fillId="0" borderId="33" xfId="0" applyFont="1" applyBorder="1" applyAlignment="1">
      <alignment vertical="center"/>
    </xf>
    <xf numFmtId="0" fontId="49" fillId="0" borderId="33" xfId="0" applyFont="1" applyBorder="1" applyAlignment="1">
      <alignment vertical="center"/>
    </xf>
    <xf numFmtId="0" fontId="51" fillId="0" borderId="43" xfId="0" applyFont="1" applyFill="1" applyBorder="1" applyAlignment="1">
      <alignment horizontal="right"/>
    </xf>
    <xf numFmtId="0" fontId="51" fillId="0" borderId="44" xfId="0" applyFont="1" applyFill="1" applyBorder="1" applyAlignment="1">
      <alignment horizontal="left"/>
    </xf>
    <xf numFmtId="0" fontId="52" fillId="16" borderId="45" xfId="0" applyFont="1" applyFill="1" applyBorder="1" applyAlignment="1">
      <alignment horizontal="left" vertical="center"/>
    </xf>
    <xf numFmtId="180" fontId="53" fillId="16" borderId="45" xfId="14" applyNumberFormat="1" applyFont="1" applyFill="1" applyBorder="1" applyAlignment="1">
      <alignment vertical="center"/>
    </xf>
    <xf numFmtId="180" fontId="53" fillId="16" borderId="46" xfId="14" applyNumberFormat="1" applyFont="1" applyFill="1" applyBorder="1" applyAlignment="1">
      <alignment vertical="center"/>
    </xf>
    <xf numFmtId="188" fontId="54" fillId="16" borderId="47" xfId="35" applyNumberFormat="1" applyFont="1" applyFill="1" applyBorder="1" applyAlignment="1">
      <alignment vertical="center"/>
    </xf>
    <xf numFmtId="0" fontId="52" fillId="42" borderId="48" xfId="0" applyFont="1" applyFill="1" applyBorder="1" applyAlignment="1">
      <alignment horizontal="left" vertical="center"/>
    </xf>
    <xf numFmtId="180" fontId="53" fillId="42" borderId="48" xfId="14" applyNumberFormat="1" applyFont="1" applyFill="1" applyBorder="1" applyAlignment="1">
      <alignment vertical="center"/>
    </xf>
    <xf numFmtId="180" fontId="53" fillId="42" borderId="49" xfId="14" applyNumberFormat="1" applyFont="1" applyFill="1" applyBorder="1" applyAlignment="1">
      <alignment vertical="center"/>
    </xf>
    <xf numFmtId="0" fontId="55" fillId="0" borderId="48" xfId="0" applyFont="1" applyBorder="1" applyAlignment="1">
      <alignment horizontal="left" vertical="center"/>
    </xf>
    <xf numFmtId="180" fontId="56" fillId="0" borderId="48" xfId="14" applyNumberFormat="1" applyFont="1" applyBorder="1" applyAlignment="1">
      <alignment vertical="center"/>
    </xf>
    <xf numFmtId="180" fontId="53" fillId="6" borderId="49" xfId="14" applyNumberFormat="1" applyFont="1" applyFill="1" applyBorder="1" applyAlignment="1">
      <alignment vertical="center"/>
    </xf>
    <xf numFmtId="188" fontId="54" fillId="0" borderId="47" xfId="35" applyNumberFormat="1" applyFont="1" applyBorder="1" applyAlignment="1">
      <alignment vertical="center"/>
    </xf>
    <xf numFmtId="0" fontId="52" fillId="43" borderId="48" xfId="0" applyFont="1" applyFill="1" applyBorder="1" applyAlignment="1">
      <alignment horizontal="left" vertical="center"/>
    </xf>
    <xf numFmtId="180" fontId="53" fillId="43" borderId="49" xfId="14" applyNumberFormat="1" applyFont="1" applyFill="1" applyBorder="1" applyAlignment="1">
      <alignment vertical="center"/>
    </xf>
    <xf numFmtId="0" fontId="52" fillId="10" borderId="48" xfId="0" applyFont="1" applyFill="1" applyBorder="1" applyAlignment="1">
      <alignment horizontal="left" vertical="center"/>
    </xf>
    <xf numFmtId="180" fontId="53" fillId="10" borderId="49" xfId="14" applyNumberFormat="1" applyFont="1" applyFill="1" applyBorder="1" applyAlignment="1">
      <alignment vertical="center"/>
    </xf>
    <xf numFmtId="188" fontId="54" fillId="10" borderId="47" xfId="35" applyNumberFormat="1" applyFont="1" applyFill="1" applyBorder="1" applyAlignment="1">
      <alignment vertical="center"/>
    </xf>
    <xf numFmtId="0" fontId="52" fillId="38" borderId="48" xfId="0" applyFont="1" applyFill="1" applyBorder="1" applyAlignment="1">
      <alignment horizontal="left" vertical="center"/>
    </xf>
    <xf numFmtId="180" fontId="53" fillId="38" borderId="49" xfId="14" applyNumberFormat="1" applyFont="1" applyFill="1" applyBorder="1" applyAlignment="1">
      <alignment vertical="center"/>
    </xf>
    <xf numFmtId="188" fontId="54" fillId="38" borderId="47" xfId="35" applyNumberFormat="1" applyFont="1" applyFill="1" applyBorder="1" applyAlignment="1">
      <alignment vertical="center"/>
    </xf>
    <xf numFmtId="0" fontId="52" fillId="20" borderId="48" xfId="0" applyFont="1" applyFill="1" applyBorder="1" applyAlignment="1">
      <alignment horizontal="left" vertical="center"/>
    </xf>
    <xf numFmtId="180" fontId="53" fillId="20" borderId="49" xfId="14" applyNumberFormat="1" applyFont="1" applyFill="1" applyBorder="1" applyAlignment="1">
      <alignment vertical="center"/>
    </xf>
    <xf numFmtId="188" fontId="54" fillId="20" borderId="47" xfId="35" applyNumberFormat="1" applyFont="1" applyFill="1" applyBorder="1" applyAlignment="1">
      <alignment vertical="center"/>
    </xf>
    <xf numFmtId="0" fontId="52" fillId="19" borderId="48" xfId="0" applyFont="1" applyFill="1" applyBorder="1" applyAlignment="1">
      <alignment horizontal="left" vertical="center"/>
    </xf>
    <xf numFmtId="180" fontId="53" fillId="19" borderId="49" xfId="14" applyNumberFormat="1" applyFont="1" applyFill="1" applyBorder="1" applyAlignment="1">
      <alignment vertical="center"/>
    </xf>
    <xf numFmtId="0" fontId="52" fillId="22" borderId="48" xfId="0" applyFont="1" applyFill="1" applyBorder="1" applyAlignment="1">
      <alignment horizontal="left" vertical="center"/>
    </xf>
    <xf numFmtId="180" fontId="53" fillId="22" borderId="48" xfId="14" applyNumberFormat="1" applyFont="1" applyFill="1" applyBorder="1" applyAlignment="1">
      <alignment vertical="center"/>
    </xf>
    <xf numFmtId="180" fontId="53" fillId="22" borderId="49" xfId="14" applyNumberFormat="1" applyFont="1" applyFill="1" applyBorder="1" applyAlignment="1">
      <alignment vertical="center"/>
    </xf>
    <xf numFmtId="0" fontId="52" fillId="6" borderId="48" xfId="0" applyFont="1" applyFill="1" applyBorder="1" applyAlignment="1">
      <alignment horizontal="right" vertical="center"/>
    </xf>
    <xf numFmtId="180" fontId="53" fillId="6" borderId="48" xfId="14" applyNumberFormat="1" applyFont="1" applyFill="1" applyBorder="1" applyAlignment="1">
      <alignment vertical="center"/>
    </xf>
    <xf numFmtId="188" fontId="54" fillId="16" borderId="47" xfId="36" applyNumberFormat="1" applyFont="1" applyFill="1" applyBorder="1" applyAlignment="1">
      <alignment vertical="center"/>
    </xf>
    <xf numFmtId="188" fontId="54" fillId="0" borderId="47" xfId="36" applyNumberFormat="1" applyFont="1" applyBorder="1" applyAlignment="1">
      <alignment vertical="center"/>
    </xf>
    <xf numFmtId="188" fontId="54" fillId="10" borderId="47" xfId="36" applyNumberFormat="1" applyFont="1" applyFill="1" applyBorder="1" applyAlignment="1">
      <alignment vertical="center"/>
    </xf>
    <xf numFmtId="188" fontId="54" fillId="38" borderId="47" xfId="36" applyNumberFormat="1" applyFont="1" applyFill="1" applyBorder="1" applyAlignment="1">
      <alignment vertical="center"/>
    </xf>
    <xf numFmtId="188" fontId="54" fillId="20" borderId="47" xfId="36" applyNumberFormat="1" applyFont="1" applyFill="1" applyBorder="1" applyAlignment="1">
      <alignment vertical="center"/>
    </xf>
    <xf numFmtId="188" fontId="54" fillId="19" borderId="47" xfId="36" applyNumberFormat="1" applyFont="1" applyFill="1" applyBorder="1" applyAlignment="1">
      <alignment vertical="center"/>
    </xf>
    <xf numFmtId="0" fontId="20" fillId="30" borderId="2" xfId="0" applyFont="1" applyFill="1" applyBorder="1" applyAlignment="1">
      <alignment horizontal="left" vertical="center" wrapText="1" indent="1"/>
    </xf>
    <xf numFmtId="181" fontId="9" fillId="10" borderId="0" xfId="0" applyNumberFormat="1" applyFont="1" applyFill="1" applyBorder="1" applyAlignment="1" applyProtection="1">
      <alignment vertical="center" wrapText="1"/>
      <protection locked="0"/>
    </xf>
    <xf numFmtId="181" fontId="9" fillId="24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/>
    <xf numFmtId="2" fontId="9" fillId="0" borderId="0" xfId="0" applyNumberFormat="1" applyFont="1" applyFill="1" applyBorder="1" applyAlignment="1" applyProtection="1">
      <alignment vertical="center" wrapText="1"/>
      <protection locked="0"/>
    </xf>
    <xf numFmtId="177" fontId="15" fillId="39" borderId="0" xfId="0" applyNumberFormat="1" applyFont="1" applyFill="1" applyBorder="1" applyAlignment="1">
      <alignment vertical="center" wrapText="1"/>
    </xf>
    <xf numFmtId="188" fontId="53" fillId="42" borderId="47" xfId="35" applyNumberFormat="1" applyFont="1" applyFill="1" applyBorder="1" applyAlignment="1">
      <alignment vertical="center"/>
    </xf>
    <xf numFmtId="188" fontId="53" fillId="0" borderId="47" xfId="35" applyNumberFormat="1" applyFont="1" applyBorder="1" applyAlignment="1">
      <alignment vertical="center"/>
    </xf>
    <xf numFmtId="188" fontId="53" fillId="43" borderId="47" xfId="35" applyNumberFormat="1" applyFont="1" applyFill="1" applyBorder="1" applyAlignment="1">
      <alignment vertical="center"/>
    </xf>
    <xf numFmtId="188" fontId="53" fillId="0" borderId="47" xfId="36" applyNumberFormat="1" applyFont="1" applyBorder="1" applyAlignment="1">
      <alignment vertical="center"/>
    </xf>
    <xf numFmtId="188" fontId="53" fillId="43" borderId="47" xfId="36" applyNumberFormat="1" applyFont="1" applyFill="1" applyBorder="1" applyAlignment="1">
      <alignment vertical="center"/>
    </xf>
    <xf numFmtId="180" fontId="0" fillId="0" borderId="2" xfId="0" applyNumberFormat="1" applyBorder="1"/>
    <xf numFmtId="177" fontId="0" fillId="0" borderId="2" xfId="0" applyNumberFormat="1" applyBorder="1"/>
    <xf numFmtId="179" fontId="7" fillId="2" borderId="9" xfId="4" applyNumberFormat="1" applyFont="1" applyFill="1" applyBorder="1" applyAlignment="1">
      <alignment horizontal="center" vertical="center"/>
    </xf>
    <xf numFmtId="179" fontId="7" fillId="2" borderId="9" xfId="4" applyNumberFormat="1" applyFont="1" applyFill="1" applyBorder="1" applyAlignment="1">
      <alignment vertical="center"/>
    </xf>
    <xf numFmtId="0" fontId="6" fillId="6" borderId="9" xfId="25" applyNumberFormat="1" applyFont="1" applyFill="1" applyBorder="1" applyAlignment="1">
      <alignment horizontal="center" vertical="center"/>
    </xf>
    <xf numFmtId="179" fontId="6" fillId="6" borderId="9" xfId="4" applyNumberFormat="1" applyFont="1" applyFill="1" applyBorder="1" applyAlignment="1">
      <alignment horizontal="center" vertical="center"/>
    </xf>
    <xf numFmtId="179" fontId="6" fillId="7" borderId="10" xfId="4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11" xfId="0" applyFont="1" applyBorder="1" applyAlignment="1">
      <alignment horizontal="left" vertical="center" wrapText="1"/>
    </xf>
    <xf numFmtId="0" fontId="6" fillId="6" borderId="1" xfId="25" applyFont="1" applyFill="1" applyBorder="1" applyAlignment="1">
      <alignment horizontal="left" vertical="center"/>
    </xf>
    <xf numFmtId="0" fontId="6" fillId="6" borderId="1" xfId="25" applyFont="1" applyFill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 applyAlignment="1">
      <alignment horizontal="left" vertical="center"/>
    </xf>
    <xf numFmtId="179" fontId="7" fillId="0" borderId="1" xfId="6" applyNumberFormat="1" applyFont="1" applyFill="1" applyBorder="1" applyAlignment="1">
      <alignment horizontal="right" vertical="center"/>
    </xf>
    <xf numFmtId="177" fontId="7" fillId="0" borderId="1" xfId="6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179" fontId="6" fillId="0" borderId="1" xfId="6" applyNumberFormat="1" applyFont="1" applyFill="1" applyBorder="1" applyAlignment="1">
      <alignment horizontal="right" vertical="center"/>
    </xf>
    <xf numFmtId="177" fontId="6" fillId="0" borderId="1" xfId="6" applyFont="1" applyFill="1" applyBorder="1" applyAlignment="1">
      <alignment horizontal="right" vertical="center"/>
    </xf>
    <xf numFmtId="3" fontId="7" fillId="0" borderId="0" xfId="0" applyNumberFormat="1" applyFont="1"/>
    <xf numFmtId="0" fontId="7" fillId="0" borderId="0" xfId="0" applyFont="1" applyAlignment="1">
      <alignment wrapText="1"/>
    </xf>
    <xf numFmtId="0" fontId="7" fillId="0" borderId="0" xfId="25" applyFont="1"/>
    <xf numFmtId="0" fontId="57" fillId="44" borderId="0" xfId="25" applyFont="1" applyFill="1" applyAlignment="1">
      <alignment horizontal="center" vertical="center"/>
    </xf>
    <xf numFmtId="0" fontId="6" fillId="0" borderId="0" xfId="25" applyFont="1" applyAlignment="1">
      <alignment vertical="center"/>
    </xf>
    <xf numFmtId="0" fontId="6" fillId="6" borderId="1" xfId="25" applyFont="1" applyFill="1" applyBorder="1" applyAlignment="1">
      <alignment horizontal="left" vertical="center" indent="1"/>
    </xf>
    <xf numFmtId="0" fontId="7" fillId="0" borderId="1" xfId="25" applyFont="1" applyBorder="1" applyAlignment="1">
      <alignment horizontal="left" vertical="center"/>
    </xf>
    <xf numFmtId="0" fontId="6" fillId="6" borderId="1" xfId="25" applyFont="1" applyFill="1" applyBorder="1" applyAlignment="1">
      <alignment horizontal="right" vertical="center" indent="1"/>
    </xf>
    <xf numFmtId="179" fontId="6" fillId="6" borderId="1" xfId="6" applyNumberFormat="1" applyFont="1" applyFill="1" applyBorder="1" applyAlignment="1">
      <alignment horizontal="right" vertical="center"/>
    </xf>
    <xf numFmtId="177" fontId="6" fillId="6" borderId="1" xfId="6" applyFont="1" applyFill="1" applyBorder="1" applyAlignment="1">
      <alignment horizontal="right" vertical="center"/>
    </xf>
    <xf numFmtId="0" fontId="57" fillId="45" borderId="0" xfId="25" applyFont="1" applyFill="1" applyAlignment="1">
      <alignment horizontal="center" vertical="center"/>
    </xf>
    <xf numFmtId="0" fontId="57" fillId="46" borderId="0" xfId="25" applyFont="1" applyFill="1" applyAlignment="1">
      <alignment horizontal="center" vertical="center"/>
    </xf>
    <xf numFmtId="0" fontId="57" fillId="47" borderId="0" xfId="25" applyFont="1" applyFill="1" applyAlignment="1">
      <alignment horizontal="center" vertical="center"/>
    </xf>
    <xf numFmtId="0" fontId="57" fillId="48" borderId="0" xfId="25" applyFont="1" applyFill="1" applyAlignment="1">
      <alignment horizontal="center" vertical="center"/>
    </xf>
    <xf numFmtId="0" fontId="6" fillId="6" borderId="12" xfId="25" applyFont="1" applyFill="1" applyBorder="1" applyAlignment="1">
      <alignment horizontal="right" vertical="center" indent="1"/>
    </xf>
    <xf numFmtId="179" fontId="6" fillId="6" borderId="12" xfId="6" applyNumberFormat="1" applyFont="1" applyFill="1" applyBorder="1" applyAlignment="1">
      <alignment vertical="center"/>
    </xf>
    <xf numFmtId="177" fontId="6" fillId="6" borderId="12" xfId="6" applyFont="1" applyFill="1" applyBorder="1" applyAlignment="1">
      <alignment vertical="center"/>
    </xf>
    <xf numFmtId="0" fontId="6" fillId="6" borderId="13" xfId="25" applyFont="1" applyFill="1" applyBorder="1" applyAlignment="1">
      <alignment horizontal="center" vertical="center"/>
    </xf>
    <xf numFmtId="0" fontId="7" fillId="0" borderId="9" xfId="25" applyFont="1" applyBorder="1" applyAlignment="1">
      <alignment horizontal="left" vertical="center"/>
    </xf>
    <xf numFmtId="179" fontId="6" fillId="6" borderId="14" xfId="6" applyNumberFormat="1" applyFont="1" applyFill="1" applyBorder="1" applyAlignment="1">
      <alignment horizontal="right" vertical="center"/>
    </xf>
    <xf numFmtId="177" fontId="6" fillId="6" borderId="14" xfId="6" applyFont="1" applyFill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179" fontId="7" fillId="0" borderId="0" xfId="0" applyNumberFormat="1" applyFont="1"/>
    <xf numFmtId="0" fontId="6" fillId="0" borderId="0" xfId="0" applyFont="1" applyAlignment="1">
      <alignment horizontal="left" vertical="center"/>
    </xf>
    <xf numFmtId="0" fontId="6" fillId="15" borderId="2" xfId="25" applyFont="1" applyFill="1" applyBorder="1" applyAlignment="1">
      <alignment horizontal="center" vertical="center" wrapText="1"/>
    </xf>
    <xf numFmtId="0" fontId="13" fillId="0" borderId="2" xfId="25" applyFont="1" applyBorder="1" applyAlignment="1">
      <alignment horizontal="center" vertical="center" wrapText="1"/>
    </xf>
    <xf numFmtId="0" fontId="7" fillId="0" borderId="0" xfId="25" applyFont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17" xfId="25" applyFont="1" applyBorder="1" applyAlignment="1">
      <alignment horizontal="center" vertical="center" wrapText="1"/>
    </xf>
    <xf numFmtId="0" fontId="13" fillId="0" borderId="18" xfId="25" applyFont="1" applyBorder="1" applyAlignment="1">
      <alignment vertical="center" wrapText="1"/>
    </xf>
    <xf numFmtId="0" fontId="13" fillId="0" borderId="19" xfId="25" applyFont="1" applyBorder="1" applyAlignment="1">
      <alignment vertical="center" wrapText="1"/>
    </xf>
    <xf numFmtId="0" fontId="58" fillId="0" borderId="50" xfId="0" applyFont="1" applyBorder="1" applyAlignment="1">
      <alignment horizontal="left" vertical="center"/>
    </xf>
    <xf numFmtId="49" fontId="50" fillId="0" borderId="50" xfId="0" applyNumberFormat="1" applyFont="1" applyBorder="1" applyAlignment="1">
      <alignment horizontal="center" vertical="center"/>
    </xf>
    <xf numFmtId="49" fontId="50" fillId="0" borderId="51" xfId="0" applyNumberFormat="1" applyFont="1" applyBorder="1" applyAlignment="1">
      <alignment horizontal="center" vertical="center"/>
    </xf>
    <xf numFmtId="49" fontId="50" fillId="0" borderId="50" xfId="0" applyNumberFormat="1" applyFont="1" applyBorder="1" applyAlignment="1">
      <alignment horizontal="center" vertical="center" wrapText="1"/>
    </xf>
    <xf numFmtId="0" fontId="49" fillId="6" borderId="0" xfId="0" applyFont="1" applyFill="1" applyAlignment="1">
      <alignment vertical="center"/>
    </xf>
    <xf numFmtId="177" fontId="49" fillId="6" borderId="0" xfId="0" applyNumberFormat="1" applyFont="1" applyFill="1" applyAlignment="1">
      <alignment vertical="center"/>
    </xf>
    <xf numFmtId="0" fontId="49" fillId="0" borderId="0" xfId="0" applyFont="1" applyAlignment="1">
      <alignment vertical="center"/>
    </xf>
    <xf numFmtId="177" fontId="49" fillId="0" borderId="0" xfId="0" applyNumberFormat="1" applyFont="1" applyAlignment="1">
      <alignment vertical="center"/>
    </xf>
    <xf numFmtId="188" fontId="53" fillId="22" borderId="47" xfId="36" applyNumberFormat="1" applyFont="1" applyFill="1" applyBorder="1" applyAlignment="1">
      <alignment vertical="center"/>
    </xf>
    <xf numFmtId="188" fontId="53" fillId="42" borderId="47" xfId="36" applyNumberFormat="1" applyFont="1" applyFill="1" applyBorder="1" applyAlignment="1">
      <alignment vertical="center"/>
    </xf>
    <xf numFmtId="188" fontId="53" fillId="19" borderId="47" xfId="35" applyNumberFormat="1" applyFont="1" applyFill="1" applyBorder="1" applyAlignment="1">
      <alignment vertical="center"/>
    </xf>
    <xf numFmtId="188" fontId="53" fillId="22" borderId="47" xfId="35" applyNumberFormat="1" applyFont="1" applyFill="1" applyBorder="1" applyAlignment="1">
      <alignment vertical="center"/>
    </xf>
    <xf numFmtId="177" fontId="7" fillId="0" borderId="1" xfId="4" applyFont="1" applyFill="1" applyBorder="1" applyAlignment="1">
      <alignment horizontal="right" vertical="center"/>
    </xf>
    <xf numFmtId="179" fontId="7" fillId="0" borderId="1" xfId="4" applyNumberFormat="1" applyFont="1" applyFill="1" applyBorder="1" applyAlignment="1">
      <alignment horizontal="right" vertical="center"/>
    </xf>
    <xf numFmtId="177" fontId="6" fillId="0" borderId="1" xfId="4" applyFont="1" applyFill="1" applyBorder="1" applyAlignment="1">
      <alignment horizontal="right" vertical="center"/>
    </xf>
    <xf numFmtId="179" fontId="6" fillId="0" borderId="1" xfId="4" applyNumberFormat="1" applyFont="1" applyFill="1" applyBorder="1" applyAlignment="1">
      <alignment horizontal="right" vertical="center"/>
    </xf>
    <xf numFmtId="0" fontId="11" fillId="0" borderId="5" xfId="25" applyFont="1" applyFill="1" applyBorder="1" applyAlignment="1">
      <alignment horizontal="left" vertical="center" wrapText="1"/>
    </xf>
    <xf numFmtId="0" fontId="11" fillId="0" borderId="20" xfId="25" applyFont="1" applyFill="1" applyBorder="1" applyAlignment="1">
      <alignment horizontal="left" vertical="center" wrapText="1"/>
    </xf>
    <xf numFmtId="0" fontId="29" fillId="0" borderId="0" xfId="25" applyFont="1" applyBorder="1" applyAlignment="1">
      <alignment horizontal="left" vertical="center" wrapText="1" indent="1"/>
    </xf>
    <xf numFmtId="0" fontId="23" fillId="0" borderId="0" xfId="25" applyFont="1" applyBorder="1" applyAlignment="1">
      <alignment horizontal="left" vertical="center" wrapText="1"/>
    </xf>
    <xf numFmtId="0" fontId="21" fillId="24" borderId="7" xfId="3" applyFont="1" applyFill="1" applyBorder="1" applyAlignment="1" applyProtection="1">
      <alignment horizontal="center" vertical="center"/>
    </xf>
    <xf numFmtId="0" fontId="21" fillId="24" borderId="5" xfId="3" applyFont="1" applyFill="1" applyBorder="1" applyAlignment="1" applyProtection="1">
      <alignment horizontal="center" vertical="center"/>
    </xf>
    <xf numFmtId="0" fontId="21" fillId="24" borderId="20" xfId="3" applyFont="1" applyFill="1" applyBorder="1" applyAlignment="1" applyProtection="1">
      <alignment horizontal="center" vertical="center"/>
    </xf>
    <xf numFmtId="0" fontId="22" fillId="24" borderId="21" xfId="25" applyFont="1" applyFill="1" applyBorder="1" applyAlignment="1">
      <alignment horizontal="center" wrapText="1"/>
    </xf>
    <xf numFmtId="0" fontId="22" fillId="24" borderId="8" xfId="25" applyFont="1" applyFill="1" applyBorder="1" applyAlignment="1">
      <alignment horizontal="center" wrapText="1"/>
    </xf>
    <xf numFmtId="0" fontId="22" fillId="24" borderId="22" xfId="25" applyFont="1" applyFill="1" applyBorder="1" applyAlignment="1">
      <alignment horizontal="center" wrapText="1"/>
    </xf>
    <xf numFmtId="0" fontId="21" fillId="24" borderId="23" xfId="3" applyFont="1" applyFill="1" applyBorder="1" applyAlignment="1" applyProtection="1">
      <alignment horizontal="center" vertical="center"/>
    </xf>
    <xf numFmtId="0" fontId="21" fillId="24" borderId="24" xfId="3" applyFont="1" applyFill="1" applyBorder="1" applyAlignment="1" applyProtection="1">
      <alignment horizontal="center" vertical="center"/>
    </xf>
    <xf numFmtId="0" fontId="21" fillId="24" borderId="25" xfId="3" applyFont="1" applyFill="1" applyBorder="1" applyAlignment="1" applyProtection="1">
      <alignment horizontal="center" vertical="center"/>
    </xf>
    <xf numFmtId="0" fontId="60" fillId="16" borderId="29" xfId="25" quotePrefix="1" applyFont="1" applyFill="1" applyBorder="1" applyAlignment="1">
      <alignment horizontal="justify" vertical="center" wrapText="1"/>
    </xf>
    <xf numFmtId="0" fontId="60" fillId="16" borderId="30" xfId="25" quotePrefix="1" applyFont="1" applyFill="1" applyBorder="1" applyAlignment="1">
      <alignment horizontal="justify" vertical="center" wrapText="1"/>
    </xf>
    <xf numFmtId="0" fontId="60" fillId="16" borderId="31" xfId="25" quotePrefix="1" applyFont="1" applyFill="1" applyBorder="1" applyAlignment="1">
      <alignment horizontal="justify" vertical="center" wrapText="1"/>
    </xf>
    <xf numFmtId="4" fontId="7" fillId="2" borderId="9" xfId="4" applyNumberFormat="1" applyFont="1" applyFill="1" applyBorder="1" applyAlignment="1">
      <alignment horizontal="right" vertical="center"/>
    </xf>
    <xf numFmtId="4" fontId="7" fillId="2" borderId="26" xfId="4" applyNumberFormat="1" applyFont="1" applyFill="1" applyBorder="1" applyAlignment="1">
      <alignment horizontal="right" vertical="center"/>
    </xf>
    <xf numFmtId="4" fontId="6" fillId="6" borderId="9" xfId="4" applyNumberFormat="1" applyFont="1" applyFill="1" applyBorder="1" applyAlignment="1">
      <alignment horizontal="right" vertical="center"/>
    </xf>
    <xf numFmtId="4" fontId="6" fillId="6" borderId="26" xfId="4" applyNumberFormat="1" applyFont="1" applyFill="1" applyBorder="1" applyAlignment="1">
      <alignment horizontal="right" vertical="center"/>
    </xf>
    <xf numFmtId="179" fontId="6" fillId="6" borderId="9" xfId="4" applyNumberFormat="1" applyFont="1" applyFill="1" applyBorder="1" applyAlignment="1">
      <alignment horizontal="center" vertical="center"/>
    </xf>
    <xf numFmtId="179" fontId="6" fillId="6" borderId="27" xfId="4" applyNumberFormat="1" applyFont="1" applyFill="1" applyBorder="1" applyAlignment="1">
      <alignment horizontal="center" vertical="center"/>
    </xf>
    <xf numFmtId="179" fontId="7" fillId="2" borderId="9" xfId="4" applyNumberFormat="1" applyFont="1" applyFill="1" applyBorder="1" applyAlignment="1">
      <alignment horizontal="center" vertical="center"/>
    </xf>
    <xf numFmtId="179" fontId="7" fillId="2" borderId="27" xfId="4" applyNumberFormat="1" applyFont="1" applyFill="1" applyBorder="1" applyAlignment="1">
      <alignment horizontal="center" vertical="center"/>
    </xf>
    <xf numFmtId="0" fontId="6" fillId="6" borderId="9" xfId="25" applyNumberFormat="1" applyFont="1" applyFill="1" applyBorder="1" applyAlignment="1">
      <alignment horizontal="center" vertical="center"/>
    </xf>
    <xf numFmtId="0" fontId="6" fillId="6" borderId="27" xfId="25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6" fillId="6" borderId="26" xfId="25" applyNumberFormat="1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18" borderId="2" xfId="0" applyFont="1" applyFill="1" applyBorder="1" applyAlignment="1">
      <alignment horizontal="center" vertical="center" wrapText="1"/>
    </xf>
    <xf numFmtId="0" fontId="6" fillId="18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horizontal="center" vertical="center" wrapText="1"/>
    </xf>
    <xf numFmtId="0" fontId="6" fillId="19" borderId="2" xfId="0" applyFont="1" applyFill="1" applyBorder="1" applyAlignment="1">
      <alignment horizontal="center" vertical="center"/>
    </xf>
    <xf numFmtId="0" fontId="6" fillId="20" borderId="2" xfId="0" applyFont="1" applyFill="1" applyBorder="1" applyAlignment="1">
      <alignment horizontal="center" vertical="center" wrapText="1"/>
    </xf>
    <xf numFmtId="0" fontId="6" fillId="21" borderId="2" xfId="0" applyFont="1" applyFill="1" applyBorder="1" applyAlignment="1">
      <alignment horizontal="center" vertical="center" wrapText="1"/>
    </xf>
    <xf numFmtId="0" fontId="6" fillId="21" borderId="2" xfId="0" applyFont="1" applyFill="1" applyBorder="1" applyAlignment="1">
      <alignment horizontal="center" vertical="center"/>
    </xf>
    <xf numFmtId="0" fontId="6" fillId="22" borderId="2" xfId="0" applyFont="1" applyFill="1" applyBorder="1" applyAlignment="1">
      <alignment horizontal="center" vertical="center" wrapText="1"/>
    </xf>
    <xf numFmtId="0" fontId="6" fillId="15" borderId="2" xfId="25" applyFont="1" applyFill="1" applyBorder="1" applyAlignment="1">
      <alignment horizontal="center" vertical="center" wrapText="1"/>
    </xf>
    <xf numFmtId="0" fontId="13" fillId="0" borderId="2" xfId="25" applyFont="1" applyBorder="1" applyAlignment="1">
      <alignment horizontal="center" vertical="center" wrapText="1"/>
    </xf>
    <xf numFmtId="0" fontId="6" fillId="16" borderId="2" xfId="25" applyFont="1" applyFill="1" applyBorder="1" applyAlignment="1">
      <alignment horizontal="center" vertical="center" wrapText="1"/>
    </xf>
    <xf numFmtId="0" fontId="6" fillId="49" borderId="2" xfId="25" applyFont="1" applyFill="1" applyBorder="1" applyAlignment="1">
      <alignment horizontal="center" vertical="center" wrapText="1"/>
    </xf>
    <xf numFmtId="0" fontId="6" fillId="50" borderId="2" xfId="25" applyFont="1" applyFill="1" applyBorder="1" applyAlignment="1">
      <alignment horizontal="center" vertical="center" wrapText="1"/>
    </xf>
    <xf numFmtId="0" fontId="6" fillId="51" borderId="2" xfId="25" applyFont="1" applyFill="1" applyBorder="1" applyAlignment="1">
      <alignment horizontal="center" vertical="center" wrapText="1"/>
    </xf>
    <xf numFmtId="0" fontId="6" fillId="52" borderId="2" xfId="25" applyFont="1" applyFill="1" applyBorder="1" applyAlignment="1">
      <alignment horizontal="center" vertical="center" wrapText="1"/>
    </xf>
    <xf numFmtId="0" fontId="6" fillId="53" borderId="2" xfId="25" applyFont="1" applyFill="1" applyBorder="1" applyAlignment="1">
      <alignment horizontal="center" vertical="center" wrapText="1"/>
    </xf>
    <xf numFmtId="0" fontId="6" fillId="54" borderId="2" xfId="25" applyFont="1" applyFill="1" applyBorder="1" applyAlignment="1">
      <alignment horizontal="center" vertical="center" wrapText="1"/>
    </xf>
    <xf numFmtId="0" fontId="6" fillId="55" borderId="2" xfId="25" applyFont="1" applyFill="1" applyBorder="1" applyAlignment="1">
      <alignment horizontal="center" vertical="center" wrapText="1"/>
    </xf>
    <xf numFmtId="0" fontId="6" fillId="0" borderId="2" xfId="25" applyFont="1" applyBorder="1" applyAlignment="1">
      <alignment horizontal="center" vertical="center" wrapText="1"/>
    </xf>
    <xf numFmtId="0" fontId="6" fillId="0" borderId="2" xfId="25" applyFont="1" applyBorder="1" applyAlignment="1">
      <alignment horizontal="center" vertical="center"/>
    </xf>
    <xf numFmtId="0" fontId="37" fillId="8" borderId="0" xfId="0" applyFont="1" applyFill="1" applyBorder="1" applyAlignment="1">
      <alignment horizontal="left" vertical="top" wrapText="1"/>
    </xf>
    <xf numFmtId="0" fontId="59" fillId="3" borderId="2" xfId="1" applyFont="1" applyBorder="1" applyAlignment="1">
      <alignment horizontal="center" vertical="center" wrapText="1"/>
    </xf>
    <xf numFmtId="0" fontId="4" fillId="0" borderId="2" xfId="25" applyFont="1" applyFill="1" applyBorder="1" applyAlignment="1">
      <alignment horizontal="center" vertical="center" wrapText="1"/>
    </xf>
    <xf numFmtId="0" fontId="37" fillId="27" borderId="0" xfId="0" applyFont="1" applyFill="1" applyBorder="1" applyAlignment="1">
      <alignment horizontal="left" vertical="top" wrapText="1"/>
    </xf>
    <xf numFmtId="0" fontId="59" fillId="4" borderId="18" xfId="2" applyFont="1" applyBorder="1" applyAlignment="1">
      <alignment horizontal="center" vertical="center" wrapText="1"/>
    </xf>
    <xf numFmtId="0" fontId="59" fillId="4" borderId="17" xfId="2" applyFont="1" applyBorder="1" applyAlignment="1">
      <alignment horizontal="center" vertical="center" wrapText="1"/>
    </xf>
    <xf numFmtId="0" fontId="4" fillId="0" borderId="18" xfId="25" applyFont="1" applyFill="1" applyBorder="1" applyAlignment="1">
      <alignment horizontal="center" vertical="center" wrapText="1"/>
    </xf>
    <xf numFmtId="0" fontId="4" fillId="0" borderId="17" xfId="25" applyFont="1" applyFill="1" applyBorder="1" applyAlignment="1">
      <alignment horizontal="center" vertical="center" wrapText="1"/>
    </xf>
    <xf numFmtId="0" fontId="37" fillId="32" borderId="0" xfId="0" applyFont="1" applyFill="1" applyBorder="1" applyAlignment="1">
      <alignment horizontal="left" vertical="top" wrapText="1"/>
    </xf>
    <xf numFmtId="0" fontId="6" fillId="34" borderId="2" xfId="25" applyFont="1" applyFill="1" applyBorder="1" applyAlignment="1">
      <alignment horizontal="center" vertical="center" wrapText="1"/>
    </xf>
    <xf numFmtId="0" fontId="37" fillId="37" borderId="0" xfId="0" applyFont="1" applyFill="1" applyBorder="1" applyAlignment="1">
      <alignment horizontal="left" vertical="top" wrapText="1"/>
    </xf>
    <xf numFmtId="0" fontId="6" fillId="38" borderId="2" xfId="25" applyFont="1" applyFill="1" applyBorder="1" applyAlignment="1">
      <alignment horizontal="center" vertical="center" wrapText="1"/>
    </xf>
    <xf numFmtId="0" fontId="37" fillId="41" borderId="0" xfId="0" applyFont="1" applyFill="1" applyBorder="1" applyAlignment="1">
      <alignment horizontal="left" vertical="top" wrapText="1"/>
    </xf>
    <xf numFmtId="0" fontId="6" fillId="14" borderId="2" xfId="25" applyFont="1" applyFill="1" applyBorder="1" applyAlignment="1">
      <alignment horizontal="center" vertical="center" wrapText="1"/>
    </xf>
    <xf numFmtId="0" fontId="59" fillId="4" borderId="2" xfId="2" applyFont="1" applyBorder="1" applyAlignment="1">
      <alignment horizontal="center" vertical="center" wrapText="1"/>
    </xf>
    <xf numFmtId="0" fontId="6" fillId="14" borderId="18" xfId="25" applyFont="1" applyFill="1" applyBorder="1" applyAlignment="1">
      <alignment horizontal="center" vertical="center" wrapText="1"/>
    </xf>
    <xf numFmtId="0" fontId="6" fillId="14" borderId="17" xfId="25" applyFont="1" applyFill="1" applyBorder="1" applyAlignment="1">
      <alignment horizontal="center" vertical="center" wrapText="1"/>
    </xf>
    <xf numFmtId="0" fontId="58" fillId="21" borderId="50" xfId="0" applyFont="1" applyFill="1" applyBorder="1" applyAlignment="1">
      <alignment horizontal="left" vertical="center" wrapText="1"/>
    </xf>
    <xf numFmtId="0" fontId="58" fillId="16" borderId="50" xfId="0" applyFont="1" applyFill="1" applyBorder="1" applyAlignment="1">
      <alignment horizontal="left" vertical="center" wrapText="1"/>
    </xf>
    <xf numFmtId="0" fontId="58" fillId="43" borderId="50" xfId="0" applyFont="1" applyFill="1" applyBorder="1" applyAlignment="1">
      <alignment horizontal="left" vertical="center" wrapText="1"/>
    </xf>
    <xf numFmtId="0" fontId="58" fillId="56" borderId="50" xfId="0" applyFont="1" applyFill="1" applyBorder="1" applyAlignment="1">
      <alignment horizontal="left" vertical="center" wrapText="1"/>
    </xf>
    <xf numFmtId="0" fontId="58" fillId="10" borderId="50" xfId="0" applyFont="1" applyFill="1" applyBorder="1" applyAlignment="1">
      <alignment horizontal="left" vertical="center" wrapText="1"/>
    </xf>
    <xf numFmtId="0" fontId="58" fillId="19" borderId="50" xfId="0" applyFont="1" applyFill="1" applyBorder="1" applyAlignment="1">
      <alignment horizontal="left" vertical="center" wrapText="1"/>
    </xf>
    <xf numFmtId="0" fontId="58" fillId="20" borderId="50" xfId="0" applyFont="1" applyFill="1" applyBorder="1" applyAlignment="1">
      <alignment horizontal="left" vertical="center" wrapText="1"/>
    </xf>
    <xf numFmtId="0" fontId="6" fillId="15" borderId="2" xfId="25" applyFont="1" applyFill="1" applyBorder="1" applyAlignment="1">
      <alignment horizontal="center" vertical="center"/>
    </xf>
    <xf numFmtId="0" fontId="10" fillId="0" borderId="18" xfId="25" applyFont="1" applyFill="1" applyBorder="1" applyAlignment="1">
      <alignment horizontal="center" vertical="center" wrapText="1"/>
    </xf>
    <xf numFmtId="0" fontId="10" fillId="0" borderId="28" xfId="25" applyFont="1" applyFill="1" applyBorder="1" applyAlignment="1">
      <alignment horizontal="center" vertical="center" wrapText="1"/>
    </xf>
    <xf numFmtId="0" fontId="10" fillId="0" borderId="17" xfId="25" applyFont="1" applyFill="1" applyBorder="1" applyAlignment="1">
      <alignment horizontal="center" vertical="center" wrapText="1"/>
    </xf>
    <xf numFmtId="0" fontId="52" fillId="0" borderId="55" xfId="0" applyFont="1" applyFill="1" applyBorder="1" applyAlignment="1">
      <alignment horizontal="center" textRotation="180" wrapText="1"/>
    </xf>
    <xf numFmtId="0" fontId="52" fillId="0" borderId="44" xfId="0" applyFont="1" applyFill="1" applyBorder="1" applyAlignment="1">
      <alignment horizontal="center" textRotation="180" wrapText="1"/>
    </xf>
    <xf numFmtId="0" fontId="52" fillId="6" borderId="52" xfId="0" applyFont="1" applyFill="1" applyBorder="1" applyAlignment="1">
      <alignment horizontal="center" textRotation="180" wrapText="1"/>
    </xf>
    <xf numFmtId="0" fontId="52" fillId="6" borderId="53" xfId="0" applyFont="1" applyFill="1" applyBorder="1" applyAlignment="1">
      <alignment horizontal="center" textRotation="180" wrapText="1"/>
    </xf>
    <xf numFmtId="0" fontId="52" fillId="0" borderId="54" xfId="0" applyFont="1" applyFill="1" applyBorder="1" applyAlignment="1">
      <alignment horizontal="center" textRotation="180" wrapText="1"/>
    </xf>
    <xf numFmtId="0" fontId="52" fillId="0" borderId="47" xfId="0" applyFont="1" applyFill="1" applyBorder="1" applyAlignment="1">
      <alignment horizontal="center" textRotation="180" wrapText="1"/>
    </xf>
  </cellXfs>
  <cellStyles count="40">
    <cellStyle name="20% - Accent1" xfId="1" builtinId="30"/>
    <cellStyle name="20% - Accent2" xfId="2" builtinId="34"/>
    <cellStyle name="Comma" xfId="4" builtinId="3"/>
    <cellStyle name="Hyperlink" xfId="3" builtinId="8"/>
    <cellStyle name="Migliaia 10" xfId="5"/>
    <cellStyle name="Migliaia 11" xfId="6"/>
    <cellStyle name="Migliaia 12" xfId="7"/>
    <cellStyle name="Migliaia 13" xfId="8"/>
    <cellStyle name="Migliaia 2" xfId="9"/>
    <cellStyle name="Migliaia 2 2" xfId="10"/>
    <cellStyle name="Migliaia 2 2 2" xfId="11"/>
    <cellStyle name="Migliaia 2 3" xfId="12"/>
    <cellStyle name="Migliaia 3" xfId="13"/>
    <cellStyle name="Migliaia 3 2" xfId="14"/>
    <cellStyle name="Migliaia 3 3" xfId="15"/>
    <cellStyle name="Migliaia 4" xfId="16"/>
    <cellStyle name="Migliaia 4 2" xfId="17"/>
    <cellStyle name="Migliaia 5" xfId="18"/>
    <cellStyle name="Migliaia 5 2" xfId="19"/>
    <cellStyle name="Migliaia 6" xfId="20"/>
    <cellStyle name="Migliaia 6 2" xfId="21"/>
    <cellStyle name="Migliaia 7" xfId="22"/>
    <cellStyle name="Migliaia 8" xfId="23"/>
    <cellStyle name="Migliaia 9" xfId="24"/>
    <cellStyle name="Normal" xfId="0" builtinId="0"/>
    <cellStyle name="Normale 2" xfId="25"/>
    <cellStyle name="Normale 2 2" xfId="26"/>
    <cellStyle name="Normale 2 2 2" xfId="27"/>
    <cellStyle name="Normale 3" xfId="28"/>
    <cellStyle name="Normale 3 2" xfId="29"/>
    <cellStyle name="Normale 3 3" xfId="30"/>
    <cellStyle name="Normale 4" xfId="31"/>
    <cellStyle name="Normale 4 2" xfId="32"/>
    <cellStyle name="Normale 5" xfId="33"/>
    <cellStyle name="Percentuale 2" xfId="34"/>
    <cellStyle name="Percentuale 3" xfId="35"/>
    <cellStyle name="Percentuale 5" xfId="36"/>
    <cellStyle name="Stile 1" xfId="37"/>
    <cellStyle name="Stile 2" xfId="38"/>
    <cellStyle name="Valuta 2" xfId="3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80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576581</xdr:colOff>
      <xdr:row>0</xdr:row>
      <xdr:rowOff>121285</xdr:rowOff>
    </xdr:from>
    <xdr:ext cx="8853700" cy="570845"/>
    <xdr:sp macro="" textlink="">
      <xdr:nvSpPr>
        <xdr:cNvPr id="28" name="Rettangolo 27">
          <a:extLst>
            <a:ext uri="{FF2B5EF4-FFF2-40B4-BE49-F238E27FC236}">
              <a16:creationId xmlns:a16="http://schemas.microsoft.com/office/drawing/2014/main" id="{271075C7-CAFC-E19D-479E-95AB03CE2F4E}"/>
            </a:ext>
          </a:extLst>
        </xdr:cNvPr>
        <xdr:cNvSpPr/>
      </xdr:nvSpPr>
      <xdr:spPr>
        <a:xfrm>
          <a:off x="605791" y="57150"/>
          <a:ext cx="8733252" cy="48141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 rtl="0">
            <a:defRPr sz="1000"/>
          </a:pPr>
          <a:r>
            <a:rPr lang="it-IT" sz="2400" b="1" i="0" u="none" strike="noStrike" baseline="0">
              <a:solidFill>
                <a:srgbClr val="000080"/>
              </a:solidFill>
              <a:latin typeface="Dosis"/>
            </a:rPr>
            <a:t>Annuario dello spettacolo 2021 - Indice  delle tavole </a:t>
          </a:r>
        </a:p>
      </xdr:txBody>
    </xdr:sp>
    <xdr:clientData/>
  </xdr:oneCellAnchor>
  <xdr:twoCellAnchor>
    <xdr:from>
      <xdr:col>0</xdr:col>
      <xdr:colOff>133352</xdr:colOff>
      <xdr:row>2</xdr:row>
      <xdr:rowOff>146682</xdr:rowOff>
    </xdr:from>
    <xdr:to>
      <xdr:col>0</xdr:col>
      <xdr:colOff>133352</xdr:colOff>
      <xdr:row>14</xdr:row>
      <xdr:rowOff>239353</xdr:rowOff>
    </xdr:to>
    <xdr:cxnSp macro="">
      <xdr:nvCxnSpPr>
        <xdr:cNvPr id="31" name="Connettore 1 30">
          <a:extLst>
            <a:ext uri="{FF2B5EF4-FFF2-40B4-BE49-F238E27FC236}">
              <a16:creationId xmlns:a16="http://schemas.microsoft.com/office/drawing/2014/main" id="{276DC71A-4E0D-1292-BE87-2447FD73C881}"/>
            </a:ext>
          </a:extLst>
        </xdr:cNvPr>
        <xdr:cNvCxnSpPr/>
      </xdr:nvCxnSpPr>
      <xdr:spPr bwMode="auto">
        <a:xfrm rot="16200000" flipH="1">
          <a:off x="-1585914" y="2405063"/>
          <a:ext cx="3371855" cy="952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134620</xdr:colOff>
      <xdr:row>2</xdr:row>
      <xdr:rowOff>137795</xdr:rowOff>
    </xdr:from>
    <xdr:to>
      <xdr:col>0</xdr:col>
      <xdr:colOff>292407</xdr:colOff>
      <xdr:row>2</xdr:row>
      <xdr:rowOff>139383</xdr:rowOff>
    </xdr:to>
    <xdr:cxnSp macro="">
      <xdr:nvCxnSpPr>
        <xdr:cNvPr id="33" name="Connettore 1 32">
          <a:extLst>
            <a:ext uri="{FF2B5EF4-FFF2-40B4-BE49-F238E27FC236}">
              <a16:creationId xmlns:a16="http://schemas.microsoft.com/office/drawing/2014/main" id="{D4D11003-D291-AD4B-0DF6-7E088500B90F}"/>
            </a:ext>
          </a:extLst>
        </xdr:cNvPr>
        <xdr:cNvCxnSpPr/>
      </xdr:nvCxnSpPr>
      <xdr:spPr bwMode="auto">
        <a:xfrm>
          <a:off x="104775" y="60960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55</xdr:row>
      <xdr:rowOff>307974</xdr:rowOff>
    </xdr:from>
    <xdr:to>
      <xdr:col>0</xdr:col>
      <xdr:colOff>132080</xdr:colOff>
      <xdr:row>91</xdr:row>
      <xdr:rowOff>303546</xdr:rowOff>
    </xdr:to>
    <xdr:cxnSp macro="">
      <xdr:nvCxnSpPr>
        <xdr:cNvPr id="36" name="Connettore 1 35">
          <a:extLst>
            <a:ext uri="{FF2B5EF4-FFF2-40B4-BE49-F238E27FC236}">
              <a16:creationId xmlns:a16="http://schemas.microsoft.com/office/drawing/2014/main" id="{6EF0185C-EBFB-7317-D802-F9C5C05B2AF9}"/>
            </a:ext>
          </a:extLst>
        </xdr:cNvPr>
        <xdr:cNvCxnSpPr/>
      </xdr:nvCxnSpPr>
      <xdr:spPr bwMode="auto">
        <a:xfrm>
          <a:off x="88900" y="21269324"/>
          <a:ext cx="6350" cy="1370647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103505</xdr:colOff>
      <xdr:row>92</xdr:row>
      <xdr:rowOff>0</xdr:rowOff>
    </xdr:from>
    <xdr:to>
      <xdr:col>0</xdr:col>
      <xdr:colOff>151898</xdr:colOff>
      <xdr:row>92</xdr:row>
      <xdr:rowOff>0</xdr:rowOff>
    </xdr:to>
    <xdr:cxnSp macro="">
      <xdr:nvCxnSpPr>
        <xdr:cNvPr id="46" name="Connettore 1 45">
          <a:extLst>
            <a:ext uri="{FF2B5EF4-FFF2-40B4-BE49-F238E27FC236}">
              <a16:creationId xmlns:a16="http://schemas.microsoft.com/office/drawing/2014/main" id="{AEE37897-CF23-A149-00BF-D090A63131F6}"/>
            </a:ext>
          </a:extLst>
        </xdr:cNvPr>
        <xdr:cNvCxnSpPr/>
      </xdr:nvCxnSpPr>
      <xdr:spPr bwMode="auto">
        <a:xfrm rot="5400000">
          <a:off x="-227806" y="29070298"/>
          <a:ext cx="685008" cy="79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134620</xdr:colOff>
      <xdr:row>14</xdr:row>
      <xdr:rowOff>262255</xdr:rowOff>
    </xdr:from>
    <xdr:to>
      <xdr:col>0</xdr:col>
      <xdr:colOff>292407</xdr:colOff>
      <xdr:row>14</xdr:row>
      <xdr:rowOff>265431</xdr:rowOff>
    </xdr:to>
    <xdr:cxnSp macro="">
      <xdr:nvCxnSpPr>
        <xdr:cNvPr id="19" name="Connettore 1 18">
          <a:extLst>
            <a:ext uri="{FF2B5EF4-FFF2-40B4-BE49-F238E27FC236}">
              <a16:creationId xmlns:a16="http://schemas.microsoft.com/office/drawing/2014/main" id="{FCD60EFD-F1AA-2DC5-4A18-C73995579FBB}"/>
            </a:ext>
          </a:extLst>
        </xdr:cNvPr>
        <xdr:cNvCxnSpPr/>
      </xdr:nvCxnSpPr>
      <xdr:spPr bwMode="auto">
        <a:xfrm>
          <a:off x="104775" y="411480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156209</xdr:colOff>
      <xdr:row>16</xdr:row>
      <xdr:rowOff>186690</xdr:rowOff>
    </xdr:from>
    <xdr:to>
      <xdr:col>0</xdr:col>
      <xdr:colOff>208177</xdr:colOff>
      <xdr:row>53</xdr:row>
      <xdr:rowOff>210182</xdr:rowOff>
    </xdr:to>
    <xdr:cxnSp macro="">
      <xdr:nvCxnSpPr>
        <xdr:cNvPr id="21" name="Connettore 1 20">
          <a:extLst>
            <a:ext uri="{FF2B5EF4-FFF2-40B4-BE49-F238E27FC236}">
              <a16:creationId xmlns:a16="http://schemas.microsoft.com/office/drawing/2014/main" id="{10662F90-2301-3A90-5AB2-62BACC865690}"/>
            </a:ext>
          </a:extLst>
        </xdr:cNvPr>
        <xdr:cNvCxnSpPr/>
      </xdr:nvCxnSpPr>
      <xdr:spPr bwMode="auto">
        <a:xfrm rot="16200000" flipH="1">
          <a:off x="-5805488" y="10415587"/>
          <a:ext cx="11791950" cy="2857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135253</xdr:colOff>
      <xdr:row>16</xdr:row>
      <xdr:rowOff>180978</xdr:rowOff>
    </xdr:from>
    <xdr:to>
      <xdr:col>0</xdr:col>
      <xdr:colOff>273742</xdr:colOff>
      <xdr:row>16</xdr:row>
      <xdr:rowOff>182566</xdr:rowOff>
    </xdr:to>
    <xdr:cxnSp macro="">
      <xdr:nvCxnSpPr>
        <xdr:cNvPr id="22" name="Connettore 1 21">
          <a:extLst>
            <a:ext uri="{FF2B5EF4-FFF2-40B4-BE49-F238E27FC236}">
              <a16:creationId xmlns:a16="http://schemas.microsoft.com/office/drawing/2014/main" id="{1862B7C8-A079-CD98-BC68-CFA7E6A88685}"/>
            </a:ext>
          </a:extLst>
        </xdr:cNvPr>
        <xdr:cNvCxnSpPr/>
      </xdr:nvCxnSpPr>
      <xdr:spPr bwMode="auto">
        <a:xfrm>
          <a:off x="85723" y="4543428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156210</xdr:colOff>
      <xdr:row>53</xdr:row>
      <xdr:rowOff>255270</xdr:rowOff>
    </xdr:from>
    <xdr:to>
      <xdr:col>1</xdr:col>
      <xdr:colOff>12071</xdr:colOff>
      <xdr:row>53</xdr:row>
      <xdr:rowOff>254993</xdr:rowOff>
    </xdr:to>
    <xdr:cxnSp macro="">
      <xdr:nvCxnSpPr>
        <xdr:cNvPr id="34" name="Connettore 1 33">
          <a:extLst>
            <a:ext uri="{FF2B5EF4-FFF2-40B4-BE49-F238E27FC236}">
              <a16:creationId xmlns:a16="http://schemas.microsoft.com/office/drawing/2014/main" id="{8565DCC6-079E-C8A4-A690-B2F36A2486CB}"/>
            </a:ext>
          </a:extLst>
        </xdr:cNvPr>
        <xdr:cNvCxnSpPr/>
      </xdr:nvCxnSpPr>
      <xdr:spPr bwMode="auto">
        <a:xfrm>
          <a:off x="85725" y="1634490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55</xdr:row>
      <xdr:rowOff>307340</xdr:rowOff>
    </xdr:from>
    <xdr:to>
      <xdr:col>1</xdr:col>
      <xdr:colOff>8202</xdr:colOff>
      <xdr:row>55</xdr:row>
      <xdr:rowOff>308134</xdr:rowOff>
    </xdr:to>
    <xdr:cxnSp macro="">
      <xdr:nvCxnSpPr>
        <xdr:cNvPr id="38" name="Connettore 1 37">
          <a:extLst>
            <a:ext uri="{FF2B5EF4-FFF2-40B4-BE49-F238E27FC236}">
              <a16:creationId xmlns:a16="http://schemas.microsoft.com/office/drawing/2014/main" id="{22D17AD9-E597-90DB-A6C3-51A3430FDA06}"/>
            </a:ext>
          </a:extLst>
        </xdr:cNvPr>
        <xdr:cNvCxnSpPr/>
      </xdr:nvCxnSpPr>
      <xdr:spPr bwMode="auto">
        <a:xfrm>
          <a:off x="95250" y="1701165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55</xdr:row>
      <xdr:rowOff>327024</xdr:rowOff>
    </xdr:from>
    <xdr:to>
      <xdr:col>1</xdr:col>
      <xdr:colOff>8202</xdr:colOff>
      <xdr:row>55</xdr:row>
      <xdr:rowOff>327024</xdr:rowOff>
    </xdr:to>
    <xdr:cxnSp macro="">
      <xdr:nvCxnSpPr>
        <xdr:cNvPr id="42" name="Connettore 1 41">
          <a:extLst>
            <a:ext uri="{FF2B5EF4-FFF2-40B4-BE49-F238E27FC236}">
              <a16:creationId xmlns:a16="http://schemas.microsoft.com/office/drawing/2014/main" id="{A89A6753-21AE-09C7-3558-546344F5D073}"/>
            </a:ext>
          </a:extLst>
        </xdr:cNvPr>
        <xdr:cNvCxnSpPr/>
      </xdr:nvCxnSpPr>
      <xdr:spPr bwMode="auto">
        <a:xfrm>
          <a:off x="95250" y="17002124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134620</xdr:colOff>
      <xdr:row>91</xdr:row>
      <xdr:rowOff>259080</xdr:rowOff>
    </xdr:from>
    <xdr:to>
      <xdr:col>1</xdr:col>
      <xdr:colOff>10949</xdr:colOff>
      <xdr:row>91</xdr:row>
      <xdr:rowOff>285434</xdr:rowOff>
    </xdr:to>
    <xdr:cxnSp macro="">
      <xdr:nvCxnSpPr>
        <xdr:cNvPr id="45" name="Connettore 1 44">
          <a:extLst>
            <a:ext uri="{FF2B5EF4-FFF2-40B4-BE49-F238E27FC236}">
              <a16:creationId xmlns:a16="http://schemas.microsoft.com/office/drawing/2014/main" id="{A2836D54-4A13-891D-845B-9DA2B3C1DB0F}"/>
            </a:ext>
          </a:extLst>
        </xdr:cNvPr>
        <xdr:cNvCxnSpPr/>
      </xdr:nvCxnSpPr>
      <xdr:spPr bwMode="auto">
        <a:xfrm>
          <a:off x="69850" y="34966275"/>
          <a:ext cx="163419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97</xdr:row>
      <xdr:rowOff>139700</xdr:rowOff>
    </xdr:from>
    <xdr:to>
      <xdr:col>1</xdr:col>
      <xdr:colOff>0</xdr:colOff>
      <xdr:row>100</xdr:row>
      <xdr:rowOff>241300</xdr:rowOff>
    </xdr:to>
    <xdr:grpSp>
      <xdr:nvGrpSpPr>
        <xdr:cNvPr id="1255487" name="Gruppo 1">
          <a:extLst>
            <a:ext uri="{FF2B5EF4-FFF2-40B4-BE49-F238E27FC236}">
              <a16:creationId xmlns:a16="http://schemas.microsoft.com/office/drawing/2014/main" id="{AE29FA64-6522-F2B7-C696-D663063E624A}"/>
            </a:ext>
          </a:extLst>
        </xdr:cNvPr>
        <xdr:cNvGrpSpPr>
          <a:grpSpLocks/>
        </xdr:cNvGrpSpPr>
      </xdr:nvGrpSpPr>
      <xdr:grpSpPr bwMode="auto">
        <a:xfrm>
          <a:off x="114300" y="38176200"/>
          <a:ext cx="190500" cy="1244600"/>
          <a:chOff x="76200" y="33157317"/>
          <a:chExt cx="150607" cy="696121"/>
        </a:xfrm>
      </xdr:grpSpPr>
      <xdr:cxnSp macro="">
        <xdr:nvCxnSpPr>
          <xdr:cNvPr id="61" name="Connettore 1 60">
            <a:extLst>
              <a:ext uri="{FF2B5EF4-FFF2-40B4-BE49-F238E27FC236}">
                <a16:creationId xmlns:a16="http://schemas.microsoft.com/office/drawing/2014/main" id="{E9D82DD4-134B-4A23-533F-A9EF6C742AFC}"/>
              </a:ext>
            </a:extLst>
          </xdr:cNvPr>
          <xdr:cNvCxnSpPr/>
        </xdr:nvCxnSpPr>
        <xdr:spPr bwMode="auto">
          <a:xfrm rot="5400000">
            <a:off x="-248228" y="33501826"/>
            <a:ext cx="689018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nettore 1 61">
            <a:extLst>
              <a:ext uri="{FF2B5EF4-FFF2-40B4-BE49-F238E27FC236}">
                <a16:creationId xmlns:a16="http://schemas.microsoft.com/office/drawing/2014/main" id="{125EA013-D3E9-D1CE-D671-473D60A1FDEF}"/>
              </a:ext>
            </a:extLst>
          </xdr:cNvPr>
          <xdr:cNvCxnSpPr/>
        </xdr:nvCxnSpPr>
        <xdr:spPr bwMode="auto">
          <a:xfrm>
            <a:off x="76200" y="33164420"/>
            <a:ext cx="150607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Connettore 1 62">
            <a:extLst>
              <a:ext uri="{FF2B5EF4-FFF2-40B4-BE49-F238E27FC236}">
                <a16:creationId xmlns:a16="http://schemas.microsoft.com/office/drawing/2014/main" id="{B5975F58-71CF-9122-D7C7-B458F01C0AE9}"/>
              </a:ext>
            </a:extLst>
          </xdr:cNvPr>
          <xdr:cNvCxnSpPr/>
        </xdr:nvCxnSpPr>
        <xdr:spPr bwMode="auto">
          <a:xfrm>
            <a:off x="76200" y="33853438"/>
            <a:ext cx="150607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99060</xdr:colOff>
      <xdr:row>101</xdr:row>
      <xdr:rowOff>0</xdr:rowOff>
    </xdr:from>
    <xdr:to>
      <xdr:col>0</xdr:col>
      <xdr:colOff>99856</xdr:colOff>
      <xdr:row>101</xdr:row>
      <xdr:rowOff>0</xdr:rowOff>
    </xdr:to>
    <xdr:cxnSp macro="">
      <xdr:nvCxnSpPr>
        <xdr:cNvPr id="65" name="Connettore 1 64">
          <a:extLst>
            <a:ext uri="{FF2B5EF4-FFF2-40B4-BE49-F238E27FC236}">
              <a16:creationId xmlns:a16="http://schemas.microsoft.com/office/drawing/2014/main" id="{9863E9E0-482E-C305-D33F-234BA88783AF}"/>
            </a:ext>
          </a:extLst>
        </xdr:cNvPr>
        <xdr:cNvCxnSpPr/>
      </xdr:nvCxnSpPr>
      <xdr:spPr bwMode="auto">
        <a:xfrm rot="5400000">
          <a:off x="-265906" y="31527748"/>
          <a:ext cx="685008" cy="79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104140</xdr:colOff>
      <xdr:row>93</xdr:row>
      <xdr:rowOff>186690</xdr:rowOff>
    </xdr:from>
    <xdr:to>
      <xdr:col>0</xdr:col>
      <xdr:colOff>284921</xdr:colOff>
      <xdr:row>93</xdr:row>
      <xdr:rowOff>188278</xdr:rowOff>
    </xdr:to>
    <xdr:cxnSp macro="">
      <xdr:nvCxnSpPr>
        <xdr:cNvPr id="23" name="Connettore 1 22">
          <a:extLst>
            <a:ext uri="{FF2B5EF4-FFF2-40B4-BE49-F238E27FC236}">
              <a16:creationId xmlns:a16="http://schemas.microsoft.com/office/drawing/2014/main" id="{6659682E-804E-A9F0-9A27-121B6C5FCD22}"/>
            </a:ext>
          </a:extLst>
        </xdr:cNvPr>
        <xdr:cNvCxnSpPr/>
      </xdr:nvCxnSpPr>
      <xdr:spPr bwMode="auto">
        <a:xfrm>
          <a:off x="85725" y="16964025"/>
          <a:ext cx="150607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106045</xdr:colOff>
      <xdr:row>93</xdr:row>
      <xdr:rowOff>126365</xdr:rowOff>
    </xdr:from>
    <xdr:to>
      <xdr:col>0</xdr:col>
      <xdr:colOff>106048</xdr:colOff>
      <xdr:row>95</xdr:row>
      <xdr:rowOff>373200</xdr:rowOff>
    </xdr:to>
    <xdr:cxnSp macro="">
      <xdr:nvCxnSpPr>
        <xdr:cNvPr id="25" name="Connettore 1 24">
          <a:extLst>
            <a:ext uri="{FF2B5EF4-FFF2-40B4-BE49-F238E27FC236}">
              <a16:creationId xmlns:a16="http://schemas.microsoft.com/office/drawing/2014/main" id="{84A7A36B-0688-AC62-7322-8623E13410EC}"/>
            </a:ext>
          </a:extLst>
        </xdr:cNvPr>
        <xdr:cNvCxnSpPr/>
      </xdr:nvCxnSpPr>
      <xdr:spPr bwMode="auto">
        <a:xfrm flipH="1">
          <a:off x="85725" y="16944975"/>
          <a:ext cx="3" cy="80010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104140</xdr:colOff>
      <xdr:row>95</xdr:row>
      <xdr:rowOff>327024</xdr:rowOff>
    </xdr:from>
    <xdr:to>
      <xdr:col>0</xdr:col>
      <xdr:colOff>284921</xdr:colOff>
      <xdr:row>95</xdr:row>
      <xdr:rowOff>327024</xdr:rowOff>
    </xdr:to>
    <xdr:cxnSp macro="">
      <xdr:nvCxnSpPr>
        <xdr:cNvPr id="30" name="Connettore 1 29">
          <a:extLst>
            <a:ext uri="{FF2B5EF4-FFF2-40B4-BE49-F238E27FC236}">
              <a16:creationId xmlns:a16="http://schemas.microsoft.com/office/drawing/2014/main" id="{EC3403E0-96FC-BA22-E4EC-A0DD0112D84A}"/>
            </a:ext>
          </a:extLst>
        </xdr:cNvPr>
        <xdr:cNvCxnSpPr/>
      </xdr:nvCxnSpPr>
      <xdr:spPr bwMode="auto">
        <a:xfrm>
          <a:off x="85725" y="17716499"/>
          <a:ext cx="150607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2960" name="Rectangle 1">
          <a:extLst>
            <a:ext uri="{FF2B5EF4-FFF2-40B4-BE49-F238E27FC236}">
              <a16:creationId xmlns:a16="http://schemas.microsoft.com/office/drawing/2014/main" id="{93CA2DCE-9820-C83E-A2F4-0ACFE67DFCFF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81916</xdr:colOff>
      <xdr:row>1</xdr:row>
      <xdr:rowOff>3175</xdr:rowOff>
    </xdr:from>
    <xdr:to>
      <xdr:col>6</xdr:col>
      <xdr:colOff>6366</xdr:colOff>
      <xdr:row>2</xdr:row>
      <xdr:rowOff>1870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730D1F-EDCA-32BE-B5E2-3AC9F4807D12}"/>
            </a:ext>
          </a:extLst>
        </xdr:cNvPr>
        <xdr:cNvSpPr/>
      </xdr:nvSpPr>
      <xdr:spPr bwMode="auto">
        <a:xfrm>
          <a:off x="4943476" y="631825"/>
          <a:ext cx="990691" cy="33539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2962" name="Rectangle 1025">
          <a:extLst>
            <a:ext uri="{FF2B5EF4-FFF2-40B4-BE49-F238E27FC236}">
              <a16:creationId xmlns:a16="http://schemas.microsoft.com/office/drawing/2014/main" id="{DC81B30D-1D52-5D82-5D5E-2571566563EA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2963" name="Rectangle 1025">
          <a:extLst>
            <a:ext uri="{FF2B5EF4-FFF2-40B4-BE49-F238E27FC236}">
              <a16:creationId xmlns:a16="http://schemas.microsoft.com/office/drawing/2014/main" id="{36242445-3DE3-31EE-F33B-CBDAD5BA1F49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2964" name="Rectangle 1025">
          <a:extLst>
            <a:ext uri="{FF2B5EF4-FFF2-40B4-BE49-F238E27FC236}">
              <a16:creationId xmlns:a16="http://schemas.microsoft.com/office/drawing/2014/main" id="{7FE83F6E-FB02-CA54-675B-D6EF4317A930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202965" name="Rectangle 1">
          <a:extLst>
            <a:ext uri="{FF2B5EF4-FFF2-40B4-BE49-F238E27FC236}">
              <a16:creationId xmlns:a16="http://schemas.microsoft.com/office/drawing/2014/main" id="{248D40C1-7B09-5175-F35F-32CBBA6EB51C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202966" name="Rectangle 1025">
          <a:extLst>
            <a:ext uri="{FF2B5EF4-FFF2-40B4-BE49-F238E27FC236}">
              <a16:creationId xmlns:a16="http://schemas.microsoft.com/office/drawing/2014/main" id="{FAE3CF99-909C-58E9-8F9B-B5F2598C1F37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202967" name="Rectangle 1025">
          <a:extLst>
            <a:ext uri="{FF2B5EF4-FFF2-40B4-BE49-F238E27FC236}">
              <a16:creationId xmlns:a16="http://schemas.microsoft.com/office/drawing/2014/main" id="{D03DFC72-1903-F176-5E18-5600F1E74875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202968" name="Rectangle 1025">
          <a:extLst>
            <a:ext uri="{FF2B5EF4-FFF2-40B4-BE49-F238E27FC236}">
              <a16:creationId xmlns:a16="http://schemas.microsoft.com/office/drawing/2014/main" id="{DE1181BE-94D4-D4D1-346E-B942C6480CF8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3636" name="Rectangle 1">
          <a:extLst>
            <a:ext uri="{FF2B5EF4-FFF2-40B4-BE49-F238E27FC236}">
              <a16:creationId xmlns:a16="http://schemas.microsoft.com/office/drawing/2014/main" id="{7AB561C6-FE78-4C56-5534-441FC5FCD688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76836</xdr:colOff>
      <xdr:row>1</xdr:row>
      <xdr:rowOff>3175</xdr:rowOff>
    </xdr:from>
    <xdr:to>
      <xdr:col>6</xdr:col>
      <xdr:colOff>26</xdr:colOff>
      <xdr:row>2</xdr:row>
      <xdr:rowOff>1870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8C1339-BF3C-58B5-B70B-FBD4B1FD3370}"/>
            </a:ext>
          </a:extLst>
        </xdr:cNvPr>
        <xdr:cNvSpPr/>
      </xdr:nvSpPr>
      <xdr:spPr bwMode="auto">
        <a:xfrm>
          <a:off x="4926966" y="631825"/>
          <a:ext cx="1007271" cy="33539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3638" name="Rectangle 1025">
          <a:extLst>
            <a:ext uri="{FF2B5EF4-FFF2-40B4-BE49-F238E27FC236}">
              <a16:creationId xmlns:a16="http://schemas.microsoft.com/office/drawing/2014/main" id="{DDF5F0E2-0D1C-1C67-41DF-E8B4BABFB949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3639" name="Rectangle 1025">
          <a:extLst>
            <a:ext uri="{FF2B5EF4-FFF2-40B4-BE49-F238E27FC236}">
              <a16:creationId xmlns:a16="http://schemas.microsoft.com/office/drawing/2014/main" id="{35681025-3422-77B1-410A-DE79FBEB201A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3640" name="Rectangle 1025">
          <a:extLst>
            <a:ext uri="{FF2B5EF4-FFF2-40B4-BE49-F238E27FC236}">
              <a16:creationId xmlns:a16="http://schemas.microsoft.com/office/drawing/2014/main" id="{26A346DE-817D-E43F-1C7B-398DCC798765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</xdr:colOff>
      <xdr:row>1</xdr:row>
      <xdr:rowOff>69214</xdr:rowOff>
    </xdr:from>
    <xdr:to>
      <xdr:col>6</xdr:col>
      <xdr:colOff>442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718799-891D-F71A-539F-22CB08038DB4}"/>
            </a:ext>
          </a:extLst>
        </xdr:cNvPr>
        <xdr:cNvSpPr/>
      </xdr:nvSpPr>
      <xdr:spPr bwMode="auto">
        <a:xfrm>
          <a:off x="5373370" y="685799"/>
          <a:ext cx="1017918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</xdr:colOff>
      <xdr:row>1</xdr:row>
      <xdr:rowOff>61594</xdr:rowOff>
    </xdr:from>
    <xdr:to>
      <xdr:col>6</xdr:col>
      <xdr:colOff>327</xdr:colOff>
      <xdr:row>2</xdr:row>
      <xdr:rowOff>2338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C4A28F-87AA-30DE-AB05-47DFDC8401D7}"/>
            </a:ext>
          </a:extLst>
        </xdr:cNvPr>
        <xdr:cNvSpPr/>
      </xdr:nvSpPr>
      <xdr:spPr bwMode="auto">
        <a:xfrm>
          <a:off x="5445760" y="685799"/>
          <a:ext cx="1012419" cy="38328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</xdr:colOff>
      <xdr:row>1</xdr:row>
      <xdr:rowOff>69214</xdr:rowOff>
    </xdr:from>
    <xdr:to>
      <xdr:col>6</xdr:col>
      <xdr:colOff>14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1C8836-EF1C-9303-D45E-78C3F4A19F4B}"/>
            </a:ext>
          </a:extLst>
        </xdr:cNvPr>
        <xdr:cNvSpPr/>
      </xdr:nvSpPr>
      <xdr:spPr bwMode="auto">
        <a:xfrm>
          <a:off x="5385435" y="685799"/>
          <a:ext cx="1015440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1</xdr:row>
      <xdr:rowOff>65404</xdr:rowOff>
    </xdr:from>
    <xdr:to>
      <xdr:col>5</xdr:col>
      <xdr:colOff>1162432</xdr:colOff>
      <xdr:row>1</xdr:row>
      <xdr:rowOff>497975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C0B421-864F-C3A3-1295-6253A2116B1A}"/>
            </a:ext>
          </a:extLst>
        </xdr:cNvPr>
        <xdr:cNvSpPr/>
      </xdr:nvSpPr>
      <xdr:spPr bwMode="auto">
        <a:xfrm>
          <a:off x="5311140" y="685799"/>
          <a:ext cx="989309" cy="40123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</xdr:colOff>
      <xdr:row>1</xdr:row>
      <xdr:rowOff>69214</xdr:rowOff>
    </xdr:from>
    <xdr:to>
      <xdr:col>6</xdr:col>
      <xdr:colOff>143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9432E-5932-F67F-3BFD-8F7415630754}"/>
            </a:ext>
          </a:extLst>
        </xdr:cNvPr>
        <xdr:cNvSpPr/>
      </xdr:nvSpPr>
      <xdr:spPr bwMode="auto">
        <a:xfrm>
          <a:off x="5403850" y="685799"/>
          <a:ext cx="997092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</xdr:colOff>
      <xdr:row>1</xdr:row>
      <xdr:rowOff>69214</xdr:rowOff>
    </xdr:from>
    <xdr:to>
      <xdr:col>6</xdr:col>
      <xdr:colOff>72</xdr:colOff>
      <xdr:row>2</xdr:row>
      <xdr:rowOff>297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47BB3-4862-6B95-D4F7-858DC535F485}"/>
            </a:ext>
          </a:extLst>
        </xdr:cNvPr>
        <xdr:cNvSpPr/>
      </xdr:nvSpPr>
      <xdr:spPr bwMode="auto">
        <a:xfrm>
          <a:off x="5418455" y="685799"/>
          <a:ext cx="982678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</xdr:colOff>
      <xdr:row>1</xdr:row>
      <xdr:rowOff>69214</xdr:rowOff>
    </xdr:from>
    <xdr:to>
      <xdr:col>6</xdr:col>
      <xdr:colOff>143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2BBC49-1E23-0B4C-E22B-0E44AFC2FDE7}"/>
            </a:ext>
          </a:extLst>
        </xdr:cNvPr>
        <xdr:cNvSpPr/>
      </xdr:nvSpPr>
      <xdr:spPr bwMode="auto">
        <a:xfrm>
          <a:off x="5403850" y="685799"/>
          <a:ext cx="997092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</xdr:colOff>
      <xdr:row>1</xdr:row>
      <xdr:rowOff>69214</xdr:rowOff>
    </xdr:from>
    <xdr:to>
      <xdr:col>5</xdr:col>
      <xdr:colOff>1181092</xdr:colOff>
      <xdr:row>2</xdr:row>
      <xdr:rowOff>297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05872-82B5-6D75-55FD-55C69828E1BF}"/>
            </a:ext>
          </a:extLst>
        </xdr:cNvPr>
        <xdr:cNvSpPr/>
      </xdr:nvSpPr>
      <xdr:spPr bwMode="auto">
        <a:xfrm>
          <a:off x="5418455" y="685799"/>
          <a:ext cx="982597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126366</xdr:colOff>
      <xdr:row>1</xdr:row>
      <xdr:rowOff>90806</xdr:rowOff>
    </xdr:from>
    <xdr:to>
      <xdr:col>6</xdr:col>
      <xdr:colOff>42171</xdr:colOff>
      <xdr:row>1</xdr:row>
      <xdr:rowOff>620004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BEE3D5-8877-72F0-A5E2-9053D825D282}"/>
            </a:ext>
          </a:extLst>
        </xdr:cNvPr>
        <xdr:cNvSpPr/>
      </xdr:nvSpPr>
      <xdr:spPr bwMode="auto">
        <a:xfrm>
          <a:off x="8001001" y="728664"/>
          <a:ext cx="968479" cy="50604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</xdr:colOff>
      <xdr:row>1</xdr:row>
      <xdr:rowOff>69214</xdr:rowOff>
    </xdr:from>
    <xdr:to>
      <xdr:col>6</xdr:col>
      <xdr:colOff>9257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AE7EF1-EF6D-7CE4-7992-6EDCE966B4AA}"/>
            </a:ext>
          </a:extLst>
        </xdr:cNvPr>
        <xdr:cNvSpPr/>
      </xdr:nvSpPr>
      <xdr:spPr bwMode="auto">
        <a:xfrm>
          <a:off x="5415915" y="685799"/>
          <a:ext cx="984942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</xdr:colOff>
      <xdr:row>1</xdr:row>
      <xdr:rowOff>69214</xdr:rowOff>
    </xdr:from>
    <xdr:to>
      <xdr:col>6</xdr:col>
      <xdr:colOff>442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C79E85-802E-E32E-69EE-3EC2B9AEBD92}"/>
            </a:ext>
          </a:extLst>
        </xdr:cNvPr>
        <xdr:cNvSpPr/>
      </xdr:nvSpPr>
      <xdr:spPr bwMode="auto">
        <a:xfrm>
          <a:off x="5382895" y="685799"/>
          <a:ext cx="1017918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</xdr:colOff>
      <xdr:row>1</xdr:row>
      <xdr:rowOff>69214</xdr:rowOff>
    </xdr:from>
    <xdr:to>
      <xdr:col>5</xdr:col>
      <xdr:colOff>1181092</xdr:colOff>
      <xdr:row>2</xdr:row>
      <xdr:rowOff>297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2798F2-2629-CE2F-B529-C1C429FC5050}"/>
            </a:ext>
          </a:extLst>
        </xdr:cNvPr>
        <xdr:cNvSpPr/>
      </xdr:nvSpPr>
      <xdr:spPr bwMode="auto">
        <a:xfrm>
          <a:off x="5418455" y="685799"/>
          <a:ext cx="982597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1</xdr:row>
      <xdr:rowOff>65404</xdr:rowOff>
    </xdr:from>
    <xdr:to>
      <xdr:col>5</xdr:col>
      <xdr:colOff>1162432</xdr:colOff>
      <xdr:row>1</xdr:row>
      <xdr:rowOff>497975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48008D-BD40-7FCE-CD07-8AF2BD0F505C}"/>
            </a:ext>
          </a:extLst>
        </xdr:cNvPr>
        <xdr:cNvSpPr/>
      </xdr:nvSpPr>
      <xdr:spPr bwMode="auto">
        <a:xfrm>
          <a:off x="5311140" y="685799"/>
          <a:ext cx="989309" cy="40123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</xdr:colOff>
      <xdr:row>1</xdr:row>
      <xdr:rowOff>69214</xdr:rowOff>
    </xdr:from>
    <xdr:to>
      <xdr:col>6</xdr:col>
      <xdr:colOff>14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F5D70D-55F2-C738-305F-7EC35639F199}"/>
            </a:ext>
          </a:extLst>
        </xdr:cNvPr>
        <xdr:cNvSpPr/>
      </xdr:nvSpPr>
      <xdr:spPr bwMode="auto">
        <a:xfrm>
          <a:off x="5385435" y="685799"/>
          <a:ext cx="1015440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</xdr:colOff>
      <xdr:row>1</xdr:row>
      <xdr:rowOff>69214</xdr:rowOff>
    </xdr:from>
    <xdr:to>
      <xdr:col>6</xdr:col>
      <xdr:colOff>59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E704A9-4945-60B0-F6DF-F0DEA1C0AC71}"/>
            </a:ext>
          </a:extLst>
        </xdr:cNvPr>
        <xdr:cNvSpPr/>
      </xdr:nvSpPr>
      <xdr:spPr bwMode="auto">
        <a:xfrm>
          <a:off x="5382260" y="685799"/>
          <a:ext cx="1018651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</xdr:colOff>
      <xdr:row>1</xdr:row>
      <xdr:rowOff>69214</xdr:rowOff>
    </xdr:from>
    <xdr:to>
      <xdr:col>6</xdr:col>
      <xdr:colOff>143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66983-E2B4-62FA-E6FC-06276B46A764}"/>
            </a:ext>
          </a:extLst>
        </xdr:cNvPr>
        <xdr:cNvSpPr/>
      </xdr:nvSpPr>
      <xdr:spPr bwMode="auto">
        <a:xfrm>
          <a:off x="5403850" y="685799"/>
          <a:ext cx="997092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</xdr:colOff>
      <xdr:row>1</xdr:row>
      <xdr:rowOff>69214</xdr:rowOff>
    </xdr:from>
    <xdr:to>
      <xdr:col>6</xdr:col>
      <xdr:colOff>143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234EB3-5BE7-14F1-6AB9-C5CAD84B0A07}"/>
            </a:ext>
          </a:extLst>
        </xdr:cNvPr>
        <xdr:cNvSpPr/>
      </xdr:nvSpPr>
      <xdr:spPr bwMode="auto">
        <a:xfrm>
          <a:off x="5403850" y="685799"/>
          <a:ext cx="997092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</xdr:colOff>
      <xdr:row>1</xdr:row>
      <xdr:rowOff>69214</xdr:rowOff>
    </xdr:from>
    <xdr:to>
      <xdr:col>6</xdr:col>
      <xdr:colOff>72</xdr:colOff>
      <xdr:row>2</xdr:row>
      <xdr:rowOff>297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9FF782-39D1-4834-6D7A-5BC46461560B}"/>
            </a:ext>
          </a:extLst>
        </xdr:cNvPr>
        <xdr:cNvSpPr/>
      </xdr:nvSpPr>
      <xdr:spPr bwMode="auto">
        <a:xfrm>
          <a:off x="5418455" y="685799"/>
          <a:ext cx="982678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</xdr:colOff>
      <xdr:row>1</xdr:row>
      <xdr:rowOff>69214</xdr:rowOff>
    </xdr:from>
    <xdr:to>
      <xdr:col>6</xdr:col>
      <xdr:colOff>143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AF8C5E-1452-85D4-E3DD-9D8652CD4F8E}"/>
            </a:ext>
          </a:extLst>
        </xdr:cNvPr>
        <xdr:cNvSpPr/>
      </xdr:nvSpPr>
      <xdr:spPr bwMode="auto">
        <a:xfrm>
          <a:off x="5403850" y="685799"/>
          <a:ext cx="997092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97457" name="Rectangle 7">
          <a:extLst>
            <a:ext uri="{FF2B5EF4-FFF2-40B4-BE49-F238E27FC236}">
              <a16:creationId xmlns:a16="http://schemas.microsoft.com/office/drawing/2014/main" id="{2EB50422-7C19-A184-C9C3-4290E30FB722}"/>
            </a:ext>
          </a:extLst>
        </xdr:cNvPr>
        <xdr:cNvSpPr>
          <a:spLocks noChangeArrowheads="1"/>
        </xdr:cNvSpPr>
      </xdr:nvSpPr>
      <xdr:spPr bwMode="auto">
        <a:xfrm>
          <a:off x="0" y="1016000"/>
          <a:ext cx="6705600" cy="37338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369571</xdr:colOff>
      <xdr:row>1</xdr:row>
      <xdr:rowOff>23495</xdr:rowOff>
    </xdr:from>
    <xdr:to>
      <xdr:col>6</xdr:col>
      <xdr:colOff>980</xdr:colOff>
      <xdr:row>2</xdr:row>
      <xdr:rowOff>408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A1BA0C-992A-B040-AD5A-13A8C51BBEC2}"/>
            </a:ext>
          </a:extLst>
        </xdr:cNvPr>
        <xdr:cNvSpPr/>
      </xdr:nvSpPr>
      <xdr:spPr bwMode="auto">
        <a:xfrm>
          <a:off x="5223511" y="651510"/>
          <a:ext cx="561837" cy="25115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2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197459" name="Rectangle 1025">
          <a:extLst>
            <a:ext uri="{FF2B5EF4-FFF2-40B4-BE49-F238E27FC236}">
              <a16:creationId xmlns:a16="http://schemas.microsoft.com/office/drawing/2014/main" id="{CEB3852C-86FE-7748-A621-5286F9A3E1B2}"/>
            </a:ext>
          </a:extLst>
        </xdr:cNvPr>
        <xdr:cNvSpPr>
          <a:spLocks noChangeArrowheads="1"/>
        </xdr:cNvSpPr>
      </xdr:nvSpPr>
      <xdr:spPr bwMode="auto">
        <a:xfrm>
          <a:off x="0" y="10160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197460" name="Rectangle 1025">
          <a:extLst>
            <a:ext uri="{FF2B5EF4-FFF2-40B4-BE49-F238E27FC236}">
              <a16:creationId xmlns:a16="http://schemas.microsoft.com/office/drawing/2014/main" id="{6DE2E85C-40FE-AA57-0319-61B0C1A88CB6}"/>
            </a:ext>
          </a:extLst>
        </xdr:cNvPr>
        <xdr:cNvSpPr>
          <a:spLocks noChangeArrowheads="1"/>
        </xdr:cNvSpPr>
      </xdr:nvSpPr>
      <xdr:spPr bwMode="auto">
        <a:xfrm>
          <a:off x="0" y="10160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6</xdr:col>
      <xdr:colOff>2790</xdr:colOff>
      <xdr:row>1</xdr:row>
      <xdr:rowOff>496654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893839-27B1-00E4-E817-EE094C2F2621}"/>
            </a:ext>
          </a:extLst>
        </xdr:cNvPr>
        <xdr:cNvSpPr/>
      </xdr:nvSpPr>
      <xdr:spPr bwMode="auto">
        <a:xfrm>
          <a:off x="5353050" y="628650"/>
          <a:ext cx="1050540" cy="410821"/>
        </a:xfrm>
        <a:prstGeom prst="rightArrow">
          <a:avLst/>
        </a:prstGeom>
        <a:gradFill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F81BD">
              <a:shade val="95000"/>
              <a:satMod val="105000"/>
            </a:srgbClr>
          </a:solidFill>
          <a:prstDash val="solid"/>
          <a:headEnd type="none" w="med" len="med"/>
          <a:tailEnd type="none" w="med" len="me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18288" tIns="0" rIns="0" bIns="0" rtlCol="0" anchor="ctr" upright="1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INDICE</a:t>
          </a:r>
        </a:p>
      </xdr:txBody>
    </xdr:sp>
    <xdr:clientData fPrint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</xdr:colOff>
      <xdr:row>1</xdr:row>
      <xdr:rowOff>69214</xdr:rowOff>
    </xdr:from>
    <xdr:to>
      <xdr:col>6</xdr:col>
      <xdr:colOff>14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3B529-91C0-A77D-2CD9-997E91F44574}"/>
            </a:ext>
          </a:extLst>
        </xdr:cNvPr>
        <xdr:cNvSpPr/>
      </xdr:nvSpPr>
      <xdr:spPr bwMode="auto">
        <a:xfrm>
          <a:off x="5385435" y="685799"/>
          <a:ext cx="1015440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</xdr:colOff>
      <xdr:row>1</xdr:row>
      <xdr:rowOff>69214</xdr:rowOff>
    </xdr:from>
    <xdr:to>
      <xdr:col>6</xdr:col>
      <xdr:colOff>59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11B395-0C81-468D-0771-CBD20764BF45}"/>
            </a:ext>
          </a:extLst>
        </xdr:cNvPr>
        <xdr:cNvSpPr/>
      </xdr:nvSpPr>
      <xdr:spPr bwMode="auto">
        <a:xfrm>
          <a:off x="5382260" y="685799"/>
          <a:ext cx="1018651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</xdr:colOff>
      <xdr:row>1</xdr:row>
      <xdr:rowOff>69214</xdr:rowOff>
    </xdr:from>
    <xdr:to>
      <xdr:col>6</xdr:col>
      <xdr:colOff>59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E7614-B59A-4C71-994A-3099C3A9FBB8}"/>
            </a:ext>
          </a:extLst>
        </xdr:cNvPr>
        <xdr:cNvSpPr/>
      </xdr:nvSpPr>
      <xdr:spPr bwMode="auto">
        <a:xfrm>
          <a:off x="5315585" y="685799"/>
          <a:ext cx="1018651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</xdr:colOff>
      <xdr:row>1</xdr:row>
      <xdr:rowOff>69214</xdr:rowOff>
    </xdr:from>
    <xdr:to>
      <xdr:col>6</xdr:col>
      <xdr:colOff>143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D8A05D-A8BF-C2F9-C46E-2CF1BA30BAD1}"/>
            </a:ext>
          </a:extLst>
        </xdr:cNvPr>
        <xdr:cNvSpPr/>
      </xdr:nvSpPr>
      <xdr:spPr bwMode="auto">
        <a:xfrm>
          <a:off x="5403850" y="685799"/>
          <a:ext cx="997092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</xdr:colOff>
      <xdr:row>1</xdr:row>
      <xdr:rowOff>69214</xdr:rowOff>
    </xdr:from>
    <xdr:to>
      <xdr:col>6</xdr:col>
      <xdr:colOff>143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CC641E-9C2A-5D15-76B3-9BCD6CEFD51B}"/>
            </a:ext>
          </a:extLst>
        </xdr:cNvPr>
        <xdr:cNvSpPr/>
      </xdr:nvSpPr>
      <xdr:spPr bwMode="auto">
        <a:xfrm>
          <a:off x="5403850" y="685799"/>
          <a:ext cx="997092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</xdr:colOff>
      <xdr:row>1</xdr:row>
      <xdr:rowOff>69214</xdr:rowOff>
    </xdr:from>
    <xdr:to>
      <xdr:col>6</xdr:col>
      <xdr:colOff>72</xdr:colOff>
      <xdr:row>2</xdr:row>
      <xdr:rowOff>297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E4E52E-5ED7-8341-FBBA-D6DCB32E2A24}"/>
            </a:ext>
          </a:extLst>
        </xdr:cNvPr>
        <xdr:cNvSpPr/>
      </xdr:nvSpPr>
      <xdr:spPr bwMode="auto">
        <a:xfrm>
          <a:off x="5418455" y="685799"/>
          <a:ext cx="982678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</xdr:colOff>
      <xdr:row>1</xdr:row>
      <xdr:rowOff>69214</xdr:rowOff>
    </xdr:from>
    <xdr:to>
      <xdr:col>6</xdr:col>
      <xdr:colOff>72</xdr:colOff>
      <xdr:row>2</xdr:row>
      <xdr:rowOff>297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BFAAB7-84DF-0D6C-DEFB-B3EEA6389DCF}"/>
            </a:ext>
          </a:extLst>
        </xdr:cNvPr>
        <xdr:cNvSpPr/>
      </xdr:nvSpPr>
      <xdr:spPr bwMode="auto">
        <a:xfrm>
          <a:off x="5418455" y="685799"/>
          <a:ext cx="982678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</xdr:colOff>
      <xdr:row>1</xdr:row>
      <xdr:rowOff>69214</xdr:rowOff>
    </xdr:from>
    <xdr:to>
      <xdr:col>6</xdr:col>
      <xdr:colOff>72</xdr:colOff>
      <xdr:row>2</xdr:row>
      <xdr:rowOff>297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EC778-656C-8F23-9FBC-BE2D0FADE7FC}"/>
            </a:ext>
          </a:extLst>
        </xdr:cNvPr>
        <xdr:cNvSpPr/>
      </xdr:nvSpPr>
      <xdr:spPr bwMode="auto">
        <a:xfrm>
          <a:off x="5418455" y="685799"/>
          <a:ext cx="982678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</xdr:colOff>
      <xdr:row>1</xdr:row>
      <xdr:rowOff>69214</xdr:rowOff>
    </xdr:from>
    <xdr:to>
      <xdr:col>6</xdr:col>
      <xdr:colOff>72</xdr:colOff>
      <xdr:row>2</xdr:row>
      <xdr:rowOff>297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C6DC9A-6505-83DB-4C4B-392A7F14B8C7}"/>
            </a:ext>
          </a:extLst>
        </xdr:cNvPr>
        <xdr:cNvSpPr/>
      </xdr:nvSpPr>
      <xdr:spPr bwMode="auto">
        <a:xfrm>
          <a:off x="5418455" y="685799"/>
          <a:ext cx="982678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98576" name="Rectangle 1025">
          <a:extLst>
            <a:ext uri="{FF2B5EF4-FFF2-40B4-BE49-F238E27FC236}">
              <a16:creationId xmlns:a16="http://schemas.microsoft.com/office/drawing/2014/main" id="{F5DD7103-D0C0-628C-80A4-FCC48B17DA72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6200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59055</xdr:colOff>
      <xdr:row>1</xdr:row>
      <xdr:rowOff>3175</xdr:rowOff>
    </xdr:from>
    <xdr:to>
      <xdr:col>6</xdr:col>
      <xdr:colOff>1539</xdr:colOff>
      <xdr:row>1</xdr:row>
      <xdr:rowOff>377268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081FEF-2AAB-8ACC-76E0-9CB2735959B0}"/>
            </a:ext>
          </a:extLst>
        </xdr:cNvPr>
        <xdr:cNvSpPr/>
      </xdr:nvSpPr>
      <xdr:spPr bwMode="auto">
        <a:xfrm>
          <a:off x="5897245" y="635635"/>
          <a:ext cx="1021777" cy="271218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98578" name="Rectangle 1025">
          <a:extLst>
            <a:ext uri="{FF2B5EF4-FFF2-40B4-BE49-F238E27FC236}">
              <a16:creationId xmlns:a16="http://schemas.microsoft.com/office/drawing/2014/main" id="{D71153C0-0EAF-04E4-2B3D-945E2AB51382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6200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98579" name="Rectangle 1025">
          <a:extLst>
            <a:ext uri="{FF2B5EF4-FFF2-40B4-BE49-F238E27FC236}">
              <a16:creationId xmlns:a16="http://schemas.microsoft.com/office/drawing/2014/main" id="{9D97EB25-810D-7858-BDCD-59B7CF5226FB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6200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98580" name="Rectangle 1025">
          <a:extLst>
            <a:ext uri="{FF2B5EF4-FFF2-40B4-BE49-F238E27FC236}">
              <a16:creationId xmlns:a16="http://schemas.microsoft.com/office/drawing/2014/main" id="{5B8582C1-1732-675A-A502-1D83C37E74ED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6200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</xdr:colOff>
      <xdr:row>1</xdr:row>
      <xdr:rowOff>69214</xdr:rowOff>
    </xdr:from>
    <xdr:to>
      <xdr:col>6</xdr:col>
      <xdr:colOff>59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AC42BC-29D4-17C2-B250-C8981387A412}"/>
            </a:ext>
          </a:extLst>
        </xdr:cNvPr>
        <xdr:cNvSpPr/>
      </xdr:nvSpPr>
      <xdr:spPr bwMode="auto">
        <a:xfrm>
          <a:off x="5382260" y="685799"/>
          <a:ext cx="1018651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75566</xdr:colOff>
      <xdr:row>1</xdr:row>
      <xdr:rowOff>47624</xdr:rowOff>
    </xdr:from>
    <xdr:to>
      <xdr:col>5</xdr:col>
      <xdr:colOff>1172844</xdr:colOff>
      <xdr:row>2</xdr:row>
      <xdr:rowOff>162822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DAB35-BFBA-08F1-CDD5-684D07F95CA2}"/>
            </a:ext>
          </a:extLst>
        </xdr:cNvPr>
        <xdr:cNvSpPr/>
      </xdr:nvSpPr>
      <xdr:spPr bwMode="auto">
        <a:xfrm>
          <a:off x="5480051" y="689609"/>
          <a:ext cx="1027521" cy="33609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58421</xdr:colOff>
      <xdr:row>1</xdr:row>
      <xdr:rowOff>60324</xdr:rowOff>
    </xdr:from>
    <xdr:to>
      <xdr:col>6</xdr:col>
      <xdr:colOff>18</xdr:colOff>
      <xdr:row>2</xdr:row>
      <xdr:rowOff>191018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E0BAE1-F6AD-4158-5738-791AFC7E2AD8}"/>
            </a:ext>
          </a:extLst>
        </xdr:cNvPr>
        <xdr:cNvSpPr/>
      </xdr:nvSpPr>
      <xdr:spPr bwMode="auto">
        <a:xfrm>
          <a:off x="5473066" y="689609"/>
          <a:ext cx="1019297" cy="36983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93981</xdr:colOff>
      <xdr:row>1</xdr:row>
      <xdr:rowOff>60324</xdr:rowOff>
    </xdr:from>
    <xdr:to>
      <xdr:col>6</xdr:col>
      <xdr:colOff>378</xdr:colOff>
      <xdr:row>2</xdr:row>
      <xdr:rowOff>191018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580EC-E976-DAF9-EB20-235A808BD66A}"/>
            </a:ext>
          </a:extLst>
        </xdr:cNvPr>
        <xdr:cNvSpPr/>
      </xdr:nvSpPr>
      <xdr:spPr bwMode="auto">
        <a:xfrm>
          <a:off x="5433061" y="689609"/>
          <a:ext cx="1006016" cy="36983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92076</xdr:colOff>
      <xdr:row>1</xdr:row>
      <xdr:rowOff>60324</xdr:rowOff>
    </xdr:from>
    <xdr:to>
      <xdr:col>6</xdr:col>
      <xdr:colOff>520</xdr:colOff>
      <xdr:row>2</xdr:row>
      <xdr:rowOff>191018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AB3A95-F62B-73FE-5601-A85D0276F149}"/>
            </a:ext>
          </a:extLst>
        </xdr:cNvPr>
        <xdr:cNvSpPr/>
      </xdr:nvSpPr>
      <xdr:spPr bwMode="auto">
        <a:xfrm>
          <a:off x="5429251" y="689609"/>
          <a:ext cx="1009870" cy="36983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92076</xdr:colOff>
      <xdr:row>1</xdr:row>
      <xdr:rowOff>60324</xdr:rowOff>
    </xdr:from>
    <xdr:to>
      <xdr:col>6</xdr:col>
      <xdr:colOff>545</xdr:colOff>
      <xdr:row>2</xdr:row>
      <xdr:rowOff>191018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1B8CB5-BDC0-87C5-E85A-6E0ADD9536B7}"/>
            </a:ext>
          </a:extLst>
        </xdr:cNvPr>
        <xdr:cNvSpPr/>
      </xdr:nvSpPr>
      <xdr:spPr bwMode="auto">
        <a:xfrm>
          <a:off x="5772151" y="689609"/>
          <a:ext cx="1009894" cy="36983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1771650</xdr:colOff>
      <xdr:row>5</xdr:row>
      <xdr:rowOff>59689</xdr:rowOff>
    </xdr:from>
    <xdr:to>
      <xdr:col>3</xdr:col>
      <xdr:colOff>86335</xdr:colOff>
      <xdr:row>6</xdr:row>
      <xdr:rowOff>4612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5B18DD18-E150-1CE0-FF38-A8C89737253F}"/>
            </a:ext>
          </a:extLst>
        </xdr:cNvPr>
        <xdr:cNvSpPr/>
      </xdr:nvSpPr>
      <xdr:spPr>
        <a:xfrm>
          <a:off x="3524250" y="1238249"/>
          <a:ext cx="720000" cy="216000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13</xdr:row>
      <xdr:rowOff>59689</xdr:rowOff>
    </xdr:from>
    <xdr:to>
      <xdr:col>3</xdr:col>
      <xdr:colOff>86335</xdr:colOff>
      <xdr:row>14</xdr:row>
      <xdr:rowOff>4612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B58ABFEB-987B-AD82-37B6-C6B740C7E0F2}"/>
            </a:ext>
          </a:extLst>
        </xdr:cNvPr>
        <xdr:cNvSpPr/>
      </xdr:nvSpPr>
      <xdr:spPr>
        <a:xfrm>
          <a:off x="3524250" y="3600449"/>
          <a:ext cx="720000" cy="216000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17</xdr:row>
      <xdr:rowOff>59689</xdr:rowOff>
    </xdr:from>
    <xdr:to>
      <xdr:col>3</xdr:col>
      <xdr:colOff>86335</xdr:colOff>
      <xdr:row>18</xdr:row>
      <xdr:rowOff>4612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45905A4C-9117-BFAE-E804-149A5713FC9C}"/>
            </a:ext>
          </a:extLst>
        </xdr:cNvPr>
        <xdr:cNvSpPr/>
      </xdr:nvSpPr>
      <xdr:spPr>
        <a:xfrm>
          <a:off x="3524250" y="4781549"/>
          <a:ext cx="720000" cy="216000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22</xdr:row>
      <xdr:rowOff>20954</xdr:rowOff>
    </xdr:from>
    <xdr:to>
      <xdr:col>3</xdr:col>
      <xdr:colOff>86335</xdr:colOff>
      <xdr:row>23</xdr:row>
      <xdr:rowOff>5921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89C6807E-6AF2-2C72-3E87-E0E027243AC3}"/>
            </a:ext>
          </a:extLst>
        </xdr:cNvPr>
        <xdr:cNvSpPr/>
      </xdr:nvSpPr>
      <xdr:spPr>
        <a:xfrm>
          <a:off x="3524250" y="6267449"/>
          <a:ext cx="720000" cy="216000"/>
        </a:xfrm>
        <a:prstGeom prst="rightArrow">
          <a:avLst/>
        </a:prstGeom>
        <a:solidFill>
          <a:srgbClr val="94C5E3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25</xdr:row>
      <xdr:rowOff>59689</xdr:rowOff>
    </xdr:from>
    <xdr:to>
      <xdr:col>3</xdr:col>
      <xdr:colOff>86335</xdr:colOff>
      <xdr:row>26</xdr:row>
      <xdr:rowOff>4612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8E5CBAB7-7C40-4AAF-9F09-4BFC8F31C5F0}"/>
            </a:ext>
          </a:extLst>
        </xdr:cNvPr>
        <xdr:cNvSpPr/>
      </xdr:nvSpPr>
      <xdr:spPr>
        <a:xfrm>
          <a:off x="3524250" y="7143749"/>
          <a:ext cx="720000" cy="216000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28</xdr:row>
      <xdr:rowOff>21589</xdr:rowOff>
    </xdr:from>
    <xdr:to>
      <xdr:col>3</xdr:col>
      <xdr:colOff>86335</xdr:colOff>
      <xdr:row>29</xdr:row>
      <xdr:rowOff>1267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6AD308C0-CC1A-FC7C-D460-93D6EDE62278}"/>
            </a:ext>
          </a:extLst>
        </xdr:cNvPr>
        <xdr:cNvSpPr/>
      </xdr:nvSpPr>
      <xdr:spPr>
        <a:xfrm>
          <a:off x="3524250" y="8029574"/>
          <a:ext cx="720000" cy="216000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31</xdr:row>
      <xdr:rowOff>59689</xdr:rowOff>
    </xdr:from>
    <xdr:to>
      <xdr:col>3</xdr:col>
      <xdr:colOff>86335</xdr:colOff>
      <xdr:row>32</xdr:row>
      <xdr:rowOff>4612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7975E207-7B06-DBC1-1302-FF45ACB106C3}"/>
            </a:ext>
          </a:extLst>
        </xdr:cNvPr>
        <xdr:cNvSpPr/>
      </xdr:nvSpPr>
      <xdr:spPr>
        <a:xfrm>
          <a:off x="3524250" y="8839199"/>
          <a:ext cx="720000" cy="216000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33</xdr:row>
      <xdr:rowOff>59689</xdr:rowOff>
    </xdr:from>
    <xdr:to>
      <xdr:col>3</xdr:col>
      <xdr:colOff>86335</xdr:colOff>
      <xdr:row>34</xdr:row>
      <xdr:rowOff>4612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282E76EA-C707-4130-BC00-E97C2645D977}"/>
            </a:ext>
          </a:extLst>
        </xdr:cNvPr>
        <xdr:cNvSpPr/>
      </xdr:nvSpPr>
      <xdr:spPr>
        <a:xfrm>
          <a:off x="3524250" y="9429749"/>
          <a:ext cx="720000" cy="2160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</xdr:col>
      <xdr:colOff>32385</xdr:colOff>
      <xdr:row>2</xdr:row>
      <xdr:rowOff>121920</xdr:rowOff>
    </xdr:from>
    <xdr:to>
      <xdr:col>2</xdr:col>
      <xdr:colOff>599493</xdr:colOff>
      <xdr:row>3</xdr:row>
      <xdr:rowOff>1196</xdr:rowOff>
    </xdr:to>
    <xdr:sp macro="" textlink="">
      <xdr:nvSpPr>
        <xdr:cNvPr id="10" name="Rettangolo arrotondato 9">
          <a:extLst>
            <a:ext uri="{FF2B5EF4-FFF2-40B4-BE49-F238E27FC236}">
              <a16:creationId xmlns:a16="http://schemas.microsoft.com/office/drawing/2014/main" id="{356A3545-1EB0-0D09-AA89-4D0E0DBD15DF}"/>
            </a:ext>
          </a:extLst>
        </xdr:cNvPr>
        <xdr:cNvSpPr/>
      </xdr:nvSpPr>
      <xdr:spPr>
        <a:xfrm>
          <a:off x="104775" y="85725"/>
          <a:ext cx="2619375" cy="361950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Numero di spettacoli</a:t>
          </a:r>
        </a:p>
      </xdr:txBody>
    </xdr:sp>
    <xdr:clientData/>
  </xdr:twoCellAnchor>
  <xdr:twoCellAnchor>
    <xdr:from>
      <xdr:col>4</xdr:col>
      <xdr:colOff>879475</xdr:colOff>
      <xdr:row>0</xdr:row>
      <xdr:rowOff>92710</xdr:rowOff>
    </xdr:from>
    <xdr:to>
      <xdr:col>8</xdr:col>
      <xdr:colOff>2035</xdr:colOff>
      <xdr:row>0</xdr:row>
      <xdr:rowOff>565088</xdr:rowOff>
    </xdr:to>
    <xdr:sp macro="" textlink="">
      <xdr:nvSpPr>
        <xdr:cNvPr id="11" name="Freccia a destr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0DE860-0836-5BF7-C91C-B2AB2EFCFA36}"/>
            </a:ext>
          </a:extLst>
        </xdr:cNvPr>
        <xdr:cNvSpPr/>
      </xdr:nvSpPr>
      <xdr:spPr bwMode="auto">
        <a:xfrm>
          <a:off x="6340475" y="57150"/>
          <a:ext cx="1066462" cy="38422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1771650</xdr:colOff>
      <xdr:row>5</xdr:row>
      <xdr:rowOff>59689</xdr:rowOff>
    </xdr:from>
    <xdr:to>
      <xdr:col>3</xdr:col>
      <xdr:colOff>86335</xdr:colOff>
      <xdr:row>6</xdr:row>
      <xdr:rowOff>4612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867C753C-9680-D35A-82D9-0787FECFD0FA}"/>
            </a:ext>
          </a:extLst>
        </xdr:cNvPr>
        <xdr:cNvSpPr/>
      </xdr:nvSpPr>
      <xdr:spPr>
        <a:xfrm>
          <a:off x="3524250" y="1238249"/>
          <a:ext cx="720000" cy="216000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13</xdr:row>
      <xdr:rowOff>59689</xdr:rowOff>
    </xdr:from>
    <xdr:to>
      <xdr:col>3</xdr:col>
      <xdr:colOff>86335</xdr:colOff>
      <xdr:row>14</xdr:row>
      <xdr:rowOff>4612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78FB7931-0FA9-4063-92BE-EA8AAAD15373}"/>
            </a:ext>
          </a:extLst>
        </xdr:cNvPr>
        <xdr:cNvSpPr/>
      </xdr:nvSpPr>
      <xdr:spPr>
        <a:xfrm>
          <a:off x="3524250" y="3600449"/>
          <a:ext cx="720000" cy="216000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17</xdr:row>
      <xdr:rowOff>59689</xdr:rowOff>
    </xdr:from>
    <xdr:to>
      <xdr:col>3</xdr:col>
      <xdr:colOff>86335</xdr:colOff>
      <xdr:row>18</xdr:row>
      <xdr:rowOff>4612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D37F3101-4ACC-E027-8B24-E13F0F3E314F}"/>
            </a:ext>
          </a:extLst>
        </xdr:cNvPr>
        <xdr:cNvSpPr/>
      </xdr:nvSpPr>
      <xdr:spPr>
        <a:xfrm>
          <a:off x="3524250" y="4781549"/>
          <a:ext cx="720000" cy="216000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22</xdr:row>
      <xdr:rowOff>20954</xdr:rowOff>
    </xdr:from>
    <xdr:to>
      <xdr:col>3</xdr:col>
      <xdr:colOff>86335</xdr:colOff>
      <xdr:row>23</xdr:row>
      <xdr:rowOff>5921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1DE11469-228F-D012-1E83-8EA61F8DAC1A}"/>
            </a:ext>
          </a:extLst>
        </xdr:cNvPr>
        <xdr:cNvSpPr/>
      </xdr:nvSpPr>
      <xdr:spPr>
        <a:xfrm>
          <a:off x="3524250" y="6267449"/>
          <a:ext cx="720000" cy="216000"/>
        </a:xfrm>
        <a:prstGeom prst="rightArrow">
          <a:avLst/>
        </a:prstGeom>
        <a:solidFill>
          <a:srgbClr val="94C5E3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25</xdr:row>
      <xdr:rowOff>59689</xdr:rowOff>
    </xdr:from>
    <xdr:to>
      <xdr:col>3</xdr:col>
      <xdr:colOff>86335</xdr:colOff>
      <xdr:row>26</xdr:row>
      <xdr:rowOff>4612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ABBA3CB0-F163-0F36-8F00-07D8152DBF42}"/>
            </a:ext>
          </a:extLst>
        </xdr:cNvPr>
        <xdr:cNvSpPr/>
      </xdr:nvSpPr>
      <xdr:spPr>
        <a:xfrm>
          <a:off x="3524250" y="7143749"/>
          <a:ext cx="720000" cy="216000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28</xdr:row>
      <xdr:rowOff>21589</xdr:rowOff>
    </xdr:from>
    <xdr:to>
      <xdr:col>3</xdr:col>
      <xdr:colOff>86335</xdr:colOff>
      <xdr:row>29</xdr:row>
      <xdr:rowOff>1267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4E16E1EA-6865-8ADC-1C55-77BEC98BAC28}"/>
            </a:ext>
          </a:extLst>
        </xdr:cNvPr>
        <xdr:cNvSpPr/>
      </xdr:nvSpPr>
      <xdr:spPr>
        <a:xfrm>
          <a:off x="3524250" y="8029574"/>
          <a:ext cx="720000" cy="216000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31</xdr:row>
      <xdr:rowOff>59689</xdr:rowOff>
    </xdr:from>
    <xdr:to>
      <xdr:col>3</xdr:col>
      <xdr:colOff>86335</xdr:colOff>
      <xdr:row>32</xdr:row>
      <xdr:rowOff>4612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320C2416-1518-8FE0-537F-585A8C22B91B}"/>
            </a:ext>
          </a:extLst>
        </xdr:cNvPr>
        <xdr:cNvSpPr/>
      </xdr:nvSpPr>
      <xdr:spPr>
        <a:xfrm>
          <a:off x="3524250" y="8839199"/>
          <a:ext cx="720000" cy="216000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33</xdr:row>
      <xdr:rowOff>59689</xdr:rowOff>
    </xdr:from>
    <xdr:to>
      <xdr:col>3</xdr:col>
      <xdr:colOff>86335</xdr:colOff>
      <xdr:row>34</xdr:row>
      <xdr:rowOff>4612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8E4D26B9-FC2C-8DB8-049E-08FEB4DA92BB}"/>
            </a:ext>
          </a:extLst>
        </xdr:cNvPr>
        <xdr:cNvSpPr/>
      </xdr:nvSpPr>
      <xdr:spPr>
        <a:xfrm>
          <a:off x="3524250" y="9429749"/>
          <a:ext cx="720000" cy="2160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</xdr:col>
      <xdr:colOff>32385</xdr:colOff>
      <xdr:row>2</xdr:row>
      <xdr:rowOff>121920</xdr:rowOff>
    </xdr:from>
    <xdr:to>
      <xdr:col>2</xdr:col>
      <xdr:colOff>599493</xdr:colOff>
      <xdr:row>3</xdr:row>
      <xdr:rowOff>1196</xdr:rowOff>
    </xdr:to>
    <xdr:sp macro="" textlink="">
      <xdr:nvSpPr>
        <xdr:cNvPr id="10" name="Rettangolo arrotondato 9">
          <a:extLst>
            <a:ext uri="{FF2B5EF4-FFF2-40B4-BE49-F238E27FC236}">
              <a16:creationId xmlns:a16="http://schemas.microsoft.com/office/drawing/2014/main" id="{EEC99771-C75E-F0DB-4643-4DE33242870F}"/>
            </a:ext>
          </a:extLst>
        </xdr:cNvPr>
        <xdr:cNvSpPr/>
      </xdr:nvSpPr>
      <xdr:spPr>
        <a:xfrm>
          <a:off x="104775" y="85725"/>
          <a:ext cx="2619375" cy="361950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Ingressi</a:t>
          </a:r>
        </a:p>
      </xdr:txBody>
    </xdr:sp>
    <xdr:clientData/>
  </xdr:twoCellAnchor>
  <xdr:twoCellAnchor>
    <xdr:from>
      <xdr:col>4</xdr:col>
      <xdr:colOff>857250</xdr:colOff>
      <xdr:row>0</xdr:row>
      <xdr:rowOff>92710</xdr:rowOff>
    </xdr:from>
    <xdr:to>
      <xdr:col>8</xdr:col>
      <xdr:colOff>23698</xdr:colOff>
      <xdr:row>0</xdr:row>
      <xdr:rowOff>576453</xdr:rowOff>
    </xdr:to>
    <xdr:sp macro="" textlink="">
      <xdr:nvSpPr>
        <xdr:cNvPr id="11" name="Freccia a destr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56B7A8-E66B-0A79-F8C5-3B3BEEF717EB}"/>
            </a:ext>
          </a:extLst>
        </xdr:cNvPr>
        <xdr:cNvSpPr/>
      </xdr:nvSpPr>
      <xdr:spPr bwMode="auto">
        <a:xfrm>
          <a:off x="6235700" y="66675"/>
          <a:ext cx="1123590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1771650</xdr:colOff>
      <xdr:row>5</xdr:row>
      <xdr:rowOff>59689</xdr:rowOff>
    </xdr:from>
    <xdr:to>
      <xdr:col>3</xdr:col>
      <xdr:colOff>86335</xdr:colOff>
      <xdr:row>6</xdr:row>
      <xdr:rowOff>4612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9A218A58-8F0A-2D7F-27BA-C8547E997948}"/>
            </a:ext>
          </a:extLst>
        </xdr:cNvPr>
        <xdr:cNvSpPr/>
      </xdr:nvSpPr>
      <xdr:spPr>
        <a:xfrm>
          <a:off x="3524250" y="1238249"/>
          <a:ext cx="720000" cy="216000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13</xdr:row>
      <xdr:rowOff>59689</xdr:rowOff>
    </xdr:from>
    <xdr:to>
      <xdr:col>3</xdr:col>
      <xdr:colOff>86335</xdr:colOff>
      <xdr:row>14</xdr:row>
      <xdr:rowOff>4612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DD909F5A-9F56-256C-B7F3-F80F092DD674}"/>
            </a:ext>
          </a:extLst>
        </xdr:cNvPr>
        <xdr:cNvSpPr/>
      </xdr:nvSpPr>
      <xdr:spPr>
        <a:xfrm>
          <a:off x="3524250" y="3600449"/>
          <a:ext cx="720000" cy="216000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17</xdr:row>
      <xdr:rowOff>59689</xdr:rowOff>
    </xdr:from>
    <xdr:to>
      <xdr:col>3</xdr:col>
      <xdr:colOff>86335</xdr:colOff>
      <xdr:row>18</xdr:row>
      <xdr:rowOff>4612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F9AAF42B-F9EE-8244-B4F7-1E48E2401A43}"/>
            </a:ext>
          </a:extLst>
        </xdr:cNvPr>
        <xdr:cNvSpPr/>
      </xdr:nvSpPr>
      <xdr:spPr>
        <a:xfrm>
          <a:off x="3524250" y="4781549"/>
          <a:ext cx="720000" cy="216000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22</xdr:row>
      <xdr:rowOff>20954</xdr:rowOff>
    </xdr:from>
    <xdr:to>
      <xdr:col>3</xdr:col>
      <xdr:colOff>86335</xdr:colOff>
      <xdr:row>23</xdr:row>
      <xdr:rowOff>5921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A2EBFECC-2011-5F5D-B2D7-577C82C38078}"/>
            </a:ext>
          </a:extLst>
        </xdr:cNvPr>
        <xdr:cNvSpPr/>
      </xdr:nvSpPr>
      <xdr:spPr>
        <a:xfrm>
          <a:off x="3524250" y="6267449"/>
          <a:ext cx="720000" cy="216000"/>
        </a:xfrm>
        <a:prstGeom prst="rightArrow">
          <a:avLst/>
        </a:prstGeom>
        <a:solidFill>
          <a:srgbClr val="94C5E3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25</xdr:row>
      <xdr:rowOff>59689</xdr:rowOff>
    </xdr:from>
    <xdr:to>
      <xdr:col>3</xdr:col>
      <xdr:colOff>86335</xdr:colOff>
      <xdr:row>26</xdr:row>
      <xdr:rowOff>4612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083C76BB-F334-2A41-F1F4-D170EAA58904}"/>
            </a:ext>
          </a:extLst>
        </xdr:cNvPr>
        <xdr:cNvSpPr/>
      </xdr:nvSpPr>
      <xdr:spPr>
        <a:xfrm>
          <a:off x="3524250" y="7143749"/>
          <a:ext cx="720000" cy="216000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28</xdr:row>
      <xdr:rowOff>21589</xdr:rowOff>
    </xdr:from>
    <xdr:to>
      <xdr:col>3</xdr:col>
      <xdr:colOff>86335</xdr:colOff>
      <xdr:row>29</xdr:row>
      <xdr:rowOff>1267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21EDDED1-2866-365A-08F2-C889586ABB39}"/>
            </a:ext>
          </a:extLst>
        </xdr:cNvPr>
        <xdr:cNvSpPr/>
      </xdr:nvSpPr>
      <xdr:spPr>
        <a:xfrm>
          <a:off x="3524250" y="8029574"/>
          <a:ext cx="720000" cy="216000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31</xdr:row>
      <xdr:rowOff>59689</xdr:rowOff>
    </xdr:from>
    <xdr:to>
      <xdr:col>3</xdr:col>
      <xdr:colOff>86335</xdr:colOff>
      <xdr:row>32</xdr:row>
      <xdr:rowOff>4612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3046266C-3614-7FC2-37B3-9274CF254E13}"/>
            </a:ext>
          </a:extLst>
        </xdr:cNvPr>
        <xdr:cNvSpPr/>
      </xdr:nvSpPr>
      <xdr:spPr>
        <a:xfrm>
          <a:off x="3524250" y="8839199"/>
          <a:ext cx="720000" cy="216000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33</xdr:row>
      <xdr:rowOff>59689</xdr:rowOff>
    </xdr:from>
    <xdr:to>
      <xdr:col>3</xdr:col>
      <xdr:colOff>86335</xdr:colOff>
      <xdr:row>34</xdr:row>
      <xdr:rowOff>4612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FBC220FC-DC6E-DD81-65A7-B6E6955E4820}"/>
            </a:ext>
          </a:extLst>
        </xdr:cNvPr>
        <xdr:cNvSpPr/>
      </xdr:nvSpPr>
      <xdr:spPr>
        <a:xfrm>
          <a:off x="3524250" y="9429749"/>
          <a:ext cx="720000" cy="2160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</xdr:col>
      <xdr:colOff>32385</xdr:colOff>
      <xdr:row>2</xdr:row>
      <xdr:rowOff>121920</xdr:rowOff>
    </xdr:from>
    <xdr:to>
      <xdr:col>2</xdr:col>
      <xdr:colOff>599493</xdr:colOff>
      <xdr:row>3</xdr:row>
      <xdr:rowOff>1196</xdr:rowOff>
    </xdr:to>
    <xdr:sp macro="" textlink="">
      <xdr:nvSpPr>
        <xdr:cNvPr id="10" name="Rettangolo arrotondato 9">
          <a:extLst>
            <a:ext uri="{FF2B5EF4-FFF2-40B4-BE49-F238E27FC236}">
              <a16:creationId xmlns:a16="http://schemas.microsoft.com/office/drawing/2014/main" id="{0F63DB1B-CA33-91B1-43E3-B88FB5762AC3}"/>
            </a:ext>
          </a:extLst>
        </xdr:cNvPr>
        <xdr:cNvSpPr/>
      </xdr:nvSpPr>
      <xdr:spPr>
        <a:xfrm>
          <a:off x="104775" y="85725"/>
          <a:ext cx="2619375" cy="361950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Presenze</a:t>
          </a:r>
        </a:p>
      </xdr:txBody>
    </xdr:sp>
    <xdr:clientData/>
  </xdr:twoCellAnchor>
  <xdr:twoCellAnchor>
    <xdr:from>
      <xdr:col>4</xdr:col>
      <xdr:colOff>906780</xdr:colOff>
      <xdr:row>0</xdr:row>
      <xdr:rowOff>92710</xdr:rowOff>
    </xdr:from>
    <xdr:to>
      <xdr:col>8</xdr:col>
      <xdr:colOff>27765</xdr:colOff>
      <xdr:row>0</xdr:row>
      <xdr:rowOff>576453</xdr:rowOff>
    </xdr:to>
    <xdr:sp macro="" textlink="">
      <xdr:nvSpPr>
        <xdr:cNvPr id="11" name="Freccia a destr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FDF848-E987-D359-0029-FD21EE1A438D}"/>
            </a:ext>
          </a:extLst>
        </xdr:cNvPr>
        <xdr:cNvSpPr/>
      </xdr:nvSpPr>
      <xdr:spPr bwMode="auto">
        <a:xfrm>
          <a:off x="6245225" y="66675"/>
          <a:ext cx="1066463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1771650</xdr:colOff>
      <xdr:row>5</xdr:row>
      <xdr:rowOff>59689</xdr:rowOff>
    </xdr:from>
    <xdr:to>
      <xdr:col>3</xdr:col>
      <xdr:colOff>86335</xdr:colOff>
      <xdr:row>6</xdr:row>
      <xdr:rowOff>4612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B337DE2C-F4C5-785C-694B-66DD47D18E10}"/>
            </a:ext>
          </a:extLst>
        </xdr:cNvPr>
        <xdr:cNvSpPr/>
      </xdr:nvSpPr>
      <xdr:spPr>
        <a:xfrm>
          <a:off x="3524250" y="1238249"/>
          <a:ext cx="720000" cy="216000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13</xdr:row>
      <xdr:rowOff>59689</xdr:rowOff>
    </xdr:from>
    <xdr:to>
      <xdr:col>3</xdr:col>
      <xdr:colOff>86335</xdr:colOff>
      <xdr:row>14</xdr:row>
      <xdr:rowOff>4612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3D114B39-DBAF-25B4-4CE0-34992E5016F7}"/>
            </a:ext>
          </a:extLst>
        </xdr:cNvPr>
        <xdr:cNvSpPr/>
      </xdr:nvSpPr>
      <xdr:spPr>
        <a:xfrm>
          <a:off x="3524250" y="3600449"/>
          <a:ext cx="720000" cy="216000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17</xdr:row>
      <xdr:rowOff>59689</xdr:rowOff>
    </xdr:from>
    <xdr:to>
      <xdr:col>3</xdr:col>
      <xdr:colOff>86335</xdr:colOff>
      <xdr:row>18</xdr:row>
      <xdr:rowOff>4612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4136BC9D-2D67-BD9D-41C3-08DE1EF5FC94}"/>
            </a:ext>
          </a:extLst>
        </xdr:cNvPr>
        <xdr:cNvSpPr/>
      </xdr:nvSpPr>
      <xdr:spPr>
        <a:xfrm>
          <a:off x="3524250" y="4781549"/>
          <a:ext cx="720000" cy="216000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22</xdr:row>
      <xdr:rowOff>20954</xdr:rowOff>
    </xdr:from>
    <xdr:to>
      <xdr:col>3</xdr:col>
      <xdr:colOff>86335</xdr:colOff>
      <xdr:row>23</xdr:row>
      <xdr:rowOff>5921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C6D06604-0B1D-4A81-1040-9D848F2099DD}"/>
            </a:ext>
          </a:extLst>
        </xdr:cNvPr>
        <xdr:cNvSpPr/>
      </xdr:nvSpPr>
      <xdr:spPr>
        <a:xfrm>
          <a:off x="3524250" y="6267449"/>
          <a:ext cx="720000" cy="216000"/>
        </a:xfrm>
        <a:prstGeom prst="rightArrow">
          <a:avLst/>
        </a:prstGeom>
        <a:solidFill>
          <a:srgbClr val="94C5E3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25</xdr:row>
      <xdr:rowOff>59689</xdr:rowOff>
    </xdr:from>
    <xdr:to>
      <xdr:col>3</xdr:col>
      <xdr:colOff>86335</xdr:colOff>
      <xdr:row>26</xdr:row>
      <xdr:rowOff>4612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7317F57A-6F31-085A-56A3-B4EB2B0922F8}"/>
            </a:ext>
          </a:extLst>
        </xdr:cNvPr>
        <xdr:cNvSpPr/>
      </xdr:nvSpPr>
      <xdr:spPr>
        <a:xfrm>
          <a:off x="3524250" y="7143749"/>
          <a:ext cx="720000" cy="216000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28</xdr:row>
      <xdr:rowOff>21589</xdr:rowOff>
    </xdr:from>
    <xdr:to>
      <xdr:col>3</xdr:col>
      <xdr:colOff>86335</xdr:colOff>
      <xdr:row>29</xdr:row>
      <xdr:rowOff>1267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11BCDD51-84D4-3175-177C-04EBA5687D05}"/>
            </a:ext>
          </a:extLst>
        </xdr:cNvPr>
        <xdr:cNvSpPr/>
      </xdr:nvSpPr>
      <xdr:spPr>
        <a:xfrm>
          <a:off x="3524250" y="8029574"/>
          <a:ext cx="720000" cy="216000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31</xdr:row>
      <xdr:rowOff>59689</xdr:rowOff>
    </xdr:from>
    <xdr:to>
      <xdr:col>3</xdr:col>
      <xdr:colOff>86335</xdr:colOff>
      <xdr:row>32</xdr:row>
      <xdr:rowOff>4612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E3B1F673-CF00-79AD-3170-9A1C5F02ABB1}"/>
            </a:ext>
          </a:extLst>
        </xdr:cNvPr>
        <xdr:cNvSpPr/>
      </xdr:nvSpPr>
      <xdr:spPr>
        <a:xfrm>
          <a:off x="3524250" y="8839199"/>
          <a:ext cx="720000" cy="216000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33</xdr:row>
      <xdr:rowOff>59689</xdr:rowOff>
    </xdr:from>
    <xdr:to>
      <xdr:col>3</xdr:col>
      <xdr:colOff>86335</xdr:colOff>
      <xdr:row>34</xdr:row>
      <xdr:rowOff>4612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AB2A9D24-F025-6B06-8F64-7479611E1B77}"/>
            </a:ext>
          </a:extLst>
        </xdr:cNvPr>
        <xdr:cNvSpPr/>
      </xdr:nvSpPr>
      <xdr:spPr>
        <a:xfrm>
          <a:off x="3524250" y="9429749"/>
          <a:ext cx="720000" cy="2160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</xdr:col>
      <xdr:colOff>32385</xdr:colOff>
      <xdr:row>2</xdr:row>
      <xdr:rowOff>121920</xdr:rowOff>
    </xdr:from>
    <xdr:to>
      <xdr:col>2</xdr:col>
      <xdr:colOff>599493</xdr:colOff>
      <xdr:row>3</xdr:row>
      <xdr:rowOff>1196</xdr:rowOff>
    </xdr:to>
    <xdr:sp macro="" textlink="">
      <xdr:nvSpPr>
        <xdr:cNvPr id="10" name="Rettangolo arrotondato 9">
          <a:extLst>
            <a:ext uri="{FF2B5EF4-FFF2-40B4-BE49-F238E27FC236}">
              <a16:creationId xmlns:a16="http://schemas.microsoft.com/office/drawing/2014/main" id="{BC84EB20-FADF-200C-9685-D43AD7C9A2FC}"/>
            </a:ext>
          </a:extLst>
        </xdr:cNvPr>
        <xdr:cNvSpPr/>
      </xdr:nvSpPr>
      <xdr:spPr>
        <a:xfrm>
          <a:off x="104775" y="85725"/>
          <a:ext cx="2619375" cy="361950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Spesa al botteghino</a:t>
          </a:r>
        </a:p>
      </xdr:txBody>
    </xdr:sp>
    <xdr:clientData/>
  </xdr:twoCellAnchor>
  <xdr:twoCellAnchor>
    <xdr:from>
      <xdr:col>4</xdr:col>
      <xdr:colOff>1199515</xdr:colOff>
      <xdr:row>0</xdr:row>
      <xdr:rowOff>92710</xdr:rowOff>
    </xdr:from>
    <xdr:to>
      <xdr:col>8</xdr:col>
      <xdr:colOff>12675</xdr:colOff>
      <xdr:row>0</xdr:row>
      <xdr:rowOff>576453</xdr:rowOff>
    </xdr:to>
    <xdr:sp macro="" textlink="">
      <xdr:nvSpPr>
        <xdr:cNvPr id="11" name="Freccia a destr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9D051-3F3E-B30F-11DF-B799976AB21C}"/>
            </a:ext>
          </a:extLst>
        </xdr:cNvPr>
        <xdr:cNvSpPr/>
      </xdr:nvSpPr>
      <xdr:spPr bwMode="auto">
        <a:xfrm>
          <a:off x="6267450" y="66675"/>
          <a:ext cx="1129793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48732" name="Rectangle 1">
          <a:extLst>
            <a:ext uri="{FF2B5EF4-FFF2-40B4-BE49-F238E27FC236}">
              <a16:creationId xmlns:a16="http://schemas.microsoft.com/office/drawing/2014/main" id="{36158B92-AA3A-E9CC-EC65-61A9EFFB83A6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48733" name="Rectangle 1">
          <a:extLst>
            <a:ext uri="{FF2B5EF4-FFF2-40B4-BE49-F238E27FC236}">
              <a16:creationId xmlns:a16="http://schemas.microsoft.com/office/drawing/2014/main" id="{FAA42CAA-546C-3C4B-FDF0-932958CBE800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48734" name="Rectangle 1">
          <a:extLst>
            <a:ext uri="{FF2B5EF4-FFF2-40B4-BE49-F238E27FC236}">
              <a16:creationId xmlns:a16="http://schemas.microsoft.com/office/drawing/2014/main" id="{D1441E90-8BAB-BAA8-41F5-573F5E222F58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248735" name="Rectangle 1">
          <a:extLst>
            <a:ext uri="{FF2B5EF4-FFF2-40B4-BE49-F238E27FC236}">
              <a16:creationId xmlns:a16="http://schemas.microsoft.com/office/drawing/2014/main" id="{ACF09D05-1F17-6E11-9F41-C492C34C8E53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6</xdr:col>
      <xdr:colOff>0</xdr:colOff>
      <xdr:row>80</xdr:row>
      <xdr:rowOff>0</xdr:rowOff>
    </xdr:to>
    <xdr:sp macro="" textlink="">
      <xdr:nvSpPr>
        <xdr:cNvPr id="1248736" name="Rectangle 1">
          <a:extLst>
            <a:ext uri="{FF2B5EF4-FFF2-40B4-BE49-F238E27FC236}">
              <a16:creationId xmlns:a16="http://schemas.microsoft.com/office/drawing/2014/main" id="{C19C954A-98EA-71A6-483E-1886A029E714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1248737" name="Rectangle 1">
          <a:extLst>
            <a:ext uri="{FF2B5EF4-FFF2-40B4-BE49-F238E27FC236}">
              <a16:creationId xmlns:a16="http://schemas.microsoft.com/office/drawing/2014/main" id="{C5A43250-4C08-0A91-4B89-EBE7E2065E36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1248738" name="Rectangle 1">
          <a:extLst>
            <a:ext uri="{FF2B5EF4-FFF2-40B4-BE49-F238E27FC236}">
              <a16:creationId xmlns:a16="http://schemas.microsoft.com/office/drawing/2014/main" id="{E6D4083B-9FBB-BE0B-80A4-387E2DAB9A50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48739" name="Rectangle 1025">
          <a:extLst>
            <a:ext uri="{FF2B5EF4-FFF2-40B4-BE49-F238E27FC236}">
              <a16:creationId xmlns:a16="http://schemas.microsoft.com/office/drawing/2014/main" id="{9EF7D61D-505A-96C9-D656-4F08BAAFF92F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48740" name="Rectangle 1025">
          <a:extLst>
            <a:ext uri="{FF2B5EF4-FFF2-40B4-BE49-F238E27FC236}">
              <a16:creationId xmlns:a16="http://schemas.microsoft.com/office/drawing/2014/main" id="{B9DFAE90-EB78-ABBF-7202-C14C3B01E414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48741" name="Rectangle 1025">
          <a:extLst>
            <a:ext uri="{FF2B5EF4-FFF2-40B4-BE49-F238E27FC236}">
              <a16:creationId xmlns:a16="http://schemas.microsoft.com/office/drawing/2014/main" id="{7F518E47-656A-220F-FC31-B979FE19F36A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248742" name="Rectangle 1025">
          <a:extLst>
            <a:ext uri="{FF2B5EF4-FFF2-40B4-BE49-F238E27FC236}">
              <a16:creationId xmlns:a16="http://schemas.microsoft.com/office/drawing/2014/main" id="{270FEBCB-7083-AD4C-5938-DB1AA79412D4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6</xdr:col>
      <xdr:colOff>0</xdr:colOff>
      <xdr:row>80</xdr:row>
      <xdr:rowOff>0</xdr:rowOff>
    </xdr:to>
    <xdr:sp macro="" textlink="">
      <xdr:nvSpPr>
        <xdr:cNvPr id="1248743" name="Rectangle 1025">
          <a:extLst>
            <a:ext uri="{FF2B5EF4-FFF2-40B4-BE49-F238E27FC236}">
              <a16:creationId xmlns:a16="http://schemas.microsoft.com/office/drawing/2014/main" id="{FC39D35B-C175-CD83-BDA3-84A19C93B79A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1248744" name="Rectangle 1025">
          <a:extLst>
            <a:ext uri="{FF2B5EF4-FFF2-40B4-BE49-F238E27FC236}">
              <a16:creationId xmlns:a16="http://schemas.microsoft.com/office/drawing/2014/main" id="{C680509A-76E6-BFDA-4C8D-7469B9B35A8C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1248745" name="Rectangle 1025">
          <a:extLst>
            <a:ext uri="{FF2B5EF4-FFF2-40B4-BE49-F238E27FC236}">
              <a16:creationId xmlns:a16="http://schemas.microsoft.com/office/drawing/2014/main" id="{AF4AFBE1-BB21-61FD-EACA-174B5E9B2659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45721</xdr:colOff>
      <xdr:row>1</xdr:row>
      <xdr:rowOff>3174</xdr:rowOff>
    </xdr:from>
    <xdr:to>
      <xdr:col>6</xdr:col>
      <xdr:colOff>221</xdr:colOff>
      <xdr:row>1</xdr:row>
      <xdr:rowOff>379388</xdr:rowOff>
    </xdr:to>
    <xdr:sp macro="" textlink="">
      <xdr:nvSpPr>
        <xdr:cNvPr id="16" name="Freccia a destra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444971-442E-1C06-EC52-701DAF3D50CF}"/>
            </a:ext>
          </a:extLst>
        </xdr:cNvPr>
        <xdr:cNvSpPr/>
      </xdr:nvSpPr>
      <xdr:spPr bwMode="auto">
        <a:xfrm>
          <a:off x="5871211" y="631824"/>
          <a:ext cx="1015440" cy="344863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48747" name="Rectangle 1025">
          <a:extLst>
            <a:ext uri="{FF2B5EF4-FFF2-40B4-BE49-F238E27FC236}">
              <a16:creationId xmlns:a16="http://schemas.microsoft.com/office/drawing/2014/main" id="{5FF6C090-78BE-79E6-2F8B-9FE5981D26CF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48748" name="Rectangle 1025">
          <a:extLst>
            <a:ext uri="{FF2B5EF4-FFF2-40B4-BE49-F238E27FC236}">
              <a16:creationId xmlns:a16="http://schemas.microsoft.com/office/drawing/2014/main" id="{14FE287A-ABE6-7958-6F05-58BC539DC481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48749" name="Rectangle 1025">
          <a:extLst>
            <a:ext uri="{FF2B5EF4-FFF2-40B4-BE49-F238E27FC236}">
              <a16:creationId xmlns:a16="http://schemas.microsoft.com/office/drawing/2014/main" id="{328AC099-E7E5-CCE1-99F7-72E8CCC8835F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248750" name="Rectangle 1025">
          <a:extLst>
            <a:ext uri="{FF2B5EF4-FFF2-40B4-BE49-F238E27FC236}">
              <a16:creationId xmlns:a16="http://schemas.microsoft.com/office/drawing/2014/main" id="{E82FF268-65C9-7D75-0A4E-C9070509A195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6</xdr:col>
      <xdr:colOff>0</xdr:colOff>
      <xdr:row>80</xdr:row>
      <xdr:rowOff>0</xdr:rowOff>
    </xdr:to>
    <xdr:sp macro="" textlink="">
      <xdr:nvSpPr>
        <xdr:cNvPr id="1248751" name="Rectangle 1025">
          <a:extLst>
            <a:ext uri="{FF2B5EF4-FFF2-40B4-BE49-F238E27FC236}">
              <a16:creationId xmlns:a16="http://schemas.microsoft.com/office/drawing/2014/main" id="{FF13C13A-C640-96C2-D5C1-39851EBB48D0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1248752" name="Rectangle 1025">
          <a:extLst>
            <a:ext uri="{FF2B5EF4-FFF2-40B4-BE49-F238E27FC236}">
              <a16:creationId xmlns:a16="http://schemas.microsoft.com/office/drawing/2014/main" id="{97DF56EC-E484-A7A6-B409-681619B4428C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1248753" name="Rectangle 1025">
          <a:extLst>
            <a:ext uri="{FF2B5EF4-FFF2-40B4-BE49-F238E27FC236}">
              <a16:creationId xmlns:a16="http://schemas.microsoft.com/office/drawing/2014/main" id="{1AD2DB70-C40C-2EF1-C520-D9857A22A24C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48754" name="Rectangle 1025">
          <a:extLst>
            <a:ext uri="{FF2B5EF4-FFF2-40B4-BE49-F238E27FC236}">
              <a16:creationId xmlns:a16="http://schemas.microsoft.com/office/drawing/2014/main" id="{AA6255DA-27E7-8189-D098-3FEA4583A2E7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48755" name="Rectangle 1025">
          <a:extLst>
            <a:ext uri="{FF2B5EF4-FFF2-40B4-BE49-F238E27FC236}">
              <a16:creationId xmlns:a16="http://schemas.microsoft.com/office/drawing/2014/main" id="{9369DFBC-73E5-3723-E2F8-5B671533093D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48756" name="Rectangle 1025">
          <a:extLst>
            <a:ext uri="{FF2B5EF4-FFF2-40B4-BE49-F238E27FC236}">
              <a16:creationId xmlns:a16="http://schemas.microsoft.com/office/drawing/2014/main" id="{DDDE0AF9-0940-DB72-077C-6A69DC51D9E4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248757" name="Rectangle 1025">
          <a:extLst>
            <a:ext uri="{FF2B5EF4-FFF2-40B4-BE49-F238E27FC236}">
              <a16:creationId xmlns:a16="http://schemas.microsoft.com/office/drawing/2014/main" id="{F4BCFB61-FBAA-EC4D-4474-EDAFAE00DB9A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6</xdr:col>
      <xdr:colOff>0</xdr:colOff>
      <xdr:row>80</xdr:row>
      <xdr:rowOff>0</xdr:rowOff>
    </xdr:to>
    <xdr:sp macro="" textlink="">
      <xdr:nvSpPr>
        <xdr:cNvPr id="1248758" name="Rectangle 1025">
          <a:extLst>
            <a:ext uri="{FF2B5EF4-FFF2-40B4-BE49-F238E27FC236}">
              <a16:creationId xmlns:a16="http://schemas.microsoft.com/office/drawing/2014/main" id="{C89B8F2A-64A7-5602-C60A-8B5DF91A4B34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1248759" name="Rectangle 1025">
          <a:extLst>
            <a:ext uri="{FF2B5EF4-FFF2-40B4-BE49-F238E27FC236}">
              <a16:creationId xmlns:a16="http://schemas.microsoft.com/office/drawing/2014/main" id="{3A393C76-F09B-E8F4-955C-663BDCBC7C28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1248760" name="Rectangle 1025">
          <a:extLst>
            <a:ext uri="{FF2B5EF4-FFF2-40B4-BE49-F238E27FC236}">
              <a16:creationId xmlns:a16="http://schemas.microsoft.com/office/drawing/2014/main" id="{749680C5-535C-0AF2-0DE1-7042993FADF6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1771650</xdr:colOff>
      <xdr:row>5</xdr:row>
      <xdr:rowOff>59689</xdr:rowOff>
    </xdr:from>
    <xdr:to>
      <xdr:col>3</xdr:col>
      <xdr:colOff>86335</xdr:colOff>
      <xdr:row>6</xdr:row>
      <xdr:rowOff>4612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C05A8CA4-2AA7-6DDE-E2F3-48CC4568BEDF}"/>
            </a:ext>
          </a:extLst>
        </xdr:cNvPr>
        <xdr:cNvSpPr/>
      </xdr:nvSpPr>
      <xdr:spPr>
        <a:xfrm>
          <a:off x="3524250" y="1238249"/>
          <a:ext cx="720000" cy="216000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13</xdr:row>
      <xdr:rowOff>59689</xdr:rowOff>
    </xdr:from>
    <xdr:to>
      <xdr:col>3</xdr:col>
      <xdr:colOff>86335</xdr:colOff>
      <xdr:row>14</xdr:row>
      <xdr:rowOff>4612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E88793CF-53B7-2F36-25B2-735CCFED5B2D}"/>
            </a:ext>
          </a:extLst>
        </xdr:cNvPr>
        <xdr:cNvSpPr/>
      </xdr:nvSpPr>
      <xdr:spPr>
        <a:xfrm>
          <a:off x="3524250" y="3600449"/>
          <a:ext cx="720000" cy="216000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17</xdr:row>
      <xdr:rowOff>59689</xdr:rowOff>
    </xdr:from>
    <xdr:to>
      <xdr:col>3</xdr:col>
      <xdr:colOff>86335</xdr:colOff>
      <xdr:row>18</xdr:row>
      <xdr:rowOff>4612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86129680-484D-4D89-2B11-F87FF2F19612}"/>
            </a:ext>
          </a:extLst>
        </xdr:cNvPr>
        <xdr:cNvSpPr/>
      </xdr:nvSpPr>
      <xdr:spPr>
        <a:xfrm>
          <a:off x="3524250" y="4781549"/>
          <a:ext cx="720000" cy="216000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22</xdr:row>
      <xdr:rowOff>20954</xdr:rowOff>
    </xdr:from>
    <xdr:to>
      <xdr:col>3</xdr:col>
      <xdr:colOff>86335</xdr:colOff>
      <xdr:row>23</xdr:row>
      <xdr:rowOff>5921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471A4087-939B-D845-697E-20A952D84203}"/>
            </a:ext>
          </a:extLst>
        </xdr:cNvPr>
        <xdr:cNvSpPr/>
      </xdr:nvSpPr>
      <xdr:spPr>
        <a:xfrm>
          <a:off x="3524250" y="6267449"/>
          <a:ext cx="720000" cy="216000"/>
        </a:xfrm>
        <a:prstGeom prst="rightArrow">
          <a:avLst/>
        </a:prstGeom>
        <a:solidFill>
          <a:srgbClr val="94C5E3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25</xdr:row>
      <xdr:rowOff>59689</xdr:rowOff>
    </xdr:from>
    <xdr:to>
      <xdr:col>3</xdr:col>
      <xdr:colOff>86335</xdr:colOff>
      <xdr:row>26</xdr:row>
      <xdr:rowOff>4612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9F4C0C4F-74FB-FCA5-7CAA-4E9909936E2B}"/>
            </a:ext>
          </a:extLst>
        </xdr:cNvPr>
        <xdr:cNvSpPr/>
      </xdr:nvSpPr>
      <xdr:spPr>
        <a:xfrm>
          <a:off x="3524250" y="7143749"/>
          <a:ext cx="720000" cy="216000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28</xdr:row>
      <xdr:rowOff>21589</xdr:rowOff>
    </xdr:from>
    <xdr:to>
      <xdr:col>3</xdr:col>
      <xdr:colOff>86335</xdr:colOff>
      <xdr:row>29</xdr:row>
      <xdr:rowOff>1267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DD205862-45BD-6A91-C436-140E2295C9D9}"/>
            </a:ext>
          </a:extLst>
        </xdr:cNvPr>
        <xdr:cNvSpPr/>
      </xdr:nvSpPr>
      <xdr:spPr>
        <a:xfrm>
          <a:off x="3524250" y="8029574"/>
          <a:ext cx="720000" cy="216000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31</xdr:row>
      <xdr:rowOff>59689</xdr:rowOff>
    </xdr:from>
    <xdr:to>
      <xdr:col>3</xdr:col>
      <xdr:colOff>86335</xdr:colOff>
      <xdr:row>32</xdr:row>
      <xdr:rowOff>4612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AA11B440-A56C-6C45-ED9D-7268698E4537}"/>
            </a:ext>
          </a:extLst>
        </xdr:cNvPr>
        <xdr:cNvSpPr/>
      </xdr:nvSpPr>
      <xdr:spPr>
        <a:xfrm>
          <a:off x="3524250" y="8839199"/>
          <a:ext cx="720000" cy="216000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33</xdr:row>
      <xdr:rowOff>59689</xdr:rowOff>
    </xdr:from>
    <xdr:to>
      <xdr:col>3</xdr:col>
      <xdr:colOff>86335</xdr:colOff>
      <xdr:row>34</xdr:row>
      <xdr:rowOff>4612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CCFFDE74-E4B5-8D68-52A4-431BC6880A0F}"/>
            </a:ext>
          </a:extLst>
        </xdr:cNvPr>
        <xdr:cNvSpPr/>
      </xdr:nvSpPr>
      <xdr:spPr>
        <a:xfrm>
          <a:off x="3524250" y="9429749"/>
          <a:ext cx="720000" cy="2160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</xdr:col>
      <xdr:colOff>32385</xdr:colOff>
      <xdr:row>2</xdr:row>
      <xdr:rowOff>121920</xdr:rowOff>
    </xdr:from>
    <xdr:to>
      <xdr:col>2</xdr:col>
      <xdr:colOff>599493</xdr:colOff>
      <xdr:row>3</xdr:row>
      <xdr:rowOff>1196</xdr:rowOff>
    </xdr:to>
    <xdr:sp macro="" textlink="">
      <xdr:nvSpPr>
        <xdr:cNvPr id="10" name="Rettangolo arrotondato 9">
          <a:extLst>
            <a:ext uri="{FF2B5EF4-FFF2-40B4-BE49-F238E27FC236}">
              <a16:creationId xmlns:a16="http://schemas.microsoft.com/office/drawing/2014/main" id="{E138080A-9E42-9EA3-5B3E-4F39444A88D5}"/>
            </a:ext>
          </a:extLst>
        </xdr:cNvPr>
        <xdr:cNvSpPr/>
      </xdr:nvSpPr>
      <xdr:spPr>
        <a:xfrm>
          <a:off x="104775" y="85725"/>
          <a:ext cx="2619375" cy="361950"/>
        </a:xfrm>
        <a:prstGeom prst="roundRect">
          <a:avLst/>
        </a:prstGeom>
        <a:gradFill>
          <a:gsLst>
            <a:gs pos="0">
              <a:schemeClr val="accent6">
                <a:lumMod val="60000"/>
                <a:lumOff val="40000"/>
              </a:schemeClr>
            </a:gs>
            <a:gs pos="35000">
              <a:schemeClr val="accent6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Spesa del pubblico</a:t>
          </a:r>
        </a:p>
      </xdr:txBody>
    </xdr:sp>
    <xdr:clientData/>
  </xdr:twoCellAnchor>
  <xdr:twoCellAnchor>
    <xdr:from>
      <xdr:col>4</xdr:col>
      <xdr:colOff>1128395</xdr:colOff>
      <xdr:row>0</xdr:row>
      <xdr:rowOff>92710</xdr:rowOff>
    </xdr:from>
    <xdr:to>
      <xdr:col>8</xdr:col>
      <xdr:colOff>7629</xdr:colOff>
      <xdr:row>0</xdr:row>
      <xdr:rowOff>565088</xdr:rowOff>
    </xdr:to>
    <xdr:sp macro="" textlink="">
      <xdr:nvSpPr>
        <xdr:cNvPr id="11" name="Freccia a destr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249565-0128-760B-BB16-D7F9774CCEC8}"/>
            </a:ext>
          </a:extLst>
        </xdr:cNvPr>
        <xdr:cNvSpPr/>
      </xdr:nvSpPr>
      <xdr:spPr bwMode="auto">
        <a:xfrm>
          <a:off x="6194425" y="57150"/>
          <a:ext cx="1117762" cy="38422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3175</xdr:rowOff>
    </xdr:from>
    <xdr:to>
      <xdr:col>2</xdr:col>
      <xdr:colOff>1282232</xdr:colOff>
      <xdr:row>4</xdr:row>
      <xdr:rowOff>282487</xdr:rowOff>
    </xdr:to>
    <xdr:sp macro="" textlink="">
      <xdr:nvSpPr>
        <xdr:cNvPr id="3" name="Rettangolo arrotondato NORD-O">
          <a:extLst>
            <a:ext uri="{FF2B5EF4-FFF2-40B4-BE49-F238E27FC236}">
              <a16:creationId xmlns:a16="http://schemas.microsoft.com/office/drawing/2014/main" id="{2BF4AA5A-36A1-8191-09B2-FF4BCDC6A779}"/>
            </a:ext>
          </a:extLst>
        </xdr:cNvPr>
        <xdr:cNvSpPr/>
      </xdr:nvSpPr>
      <xdr:spPr>
        <a:xfrm>
          <a:off x="114300" y="800100"/>
          <a:ext cx="2619375" cy="361950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Numero di spettacoli</a:t>
          </a:r>
        </a:p>
      </xdr:txBody>
    </xdr:sp>
    <xdr:clientData/>
  </xdr:twoCellAnchor>
  <xdr:twoCellAnchor editAs="oneCell">
    <xdr:from>
      <xdr:col>1</xdr:col>
      <xdr:colOff>0</xdr:colOff>
      <xdr:row>48</xdr:row>
      <xdr:rowOff>63229</xdr:rowOff>
    </xdr:from>
    <xdr:to>
      <xdr:col>2</xdr:col>
      <xdr:colOff>1282232</xdr:colOff>
      <xdr:row>48</xdr:row>
      <xdr:rowOff>267553</xdr:rowOff>
    </xdr:to>
    <xdr:sp macro="" textlink="">
      <xdr:nvSpPr>
        <xdr:cNvPr id="4" name="Rettangolo arrotondato NORD-E">
          <a:extLst>
            <a:ext uri="{FF2B5EF4-FFF2-40B4-BE49-F238E27FC236}">
              <a16:creationId xmlns:a16="http://schemas.microsoft.com/office/drawing/2014/main" id="{20A8C50F-33E4-425F-7F97-9F2F836C5809}"/>
            </a:ext>
          </a:extLst>
        </xdr:cNvPr>
        <xdr:cNvSpPr/>
      </xdr:nvSpPr>
      <xdr:spPr>
        <a:xfrm>
          <a:off x="114300" y="11197319"/>
          <a:ext cx="2619375" cy="361950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Numero di spettacoli</a:t>
          </a:r>
        </a:p>
      </xdr:txBody>
    </xdr:sp>
    <xdr:clientData/>
  </xdr:twoCellAnchor>
  <xdr:twoCellAnchor editAs="oneCell">
    <xdr:from>
      <xdr:col>1</xdr:col>
      <xdr:colOff>0</xdr:colOff>
      <xdr:row>92</xdr:row>
      <xdr:rowOff>2088</xdr:rowOff>
    </xdr:from>
    <xdr:to>
      <xdr:col>2</xdr:col>
      <xdr:colOff>1282232</xdr:colOff>
      <xdr:row>92</xdr:row>
      <xdr:rowOff>266566</xdr:rowOff>
    </xdr:to>
    <xdr:sp macro="" textlink="">
      <xdr:nvSpPr>
        <xdr:cNvPr id="5" name="Rettangolo arrotondato CENTRO">
          <a:extLst>
            <a:ext uri="{FF2B5EF4-FFF2-40B4-BE49-F238E27FC236}">
              <a16:creationId xmlns:a16="http://schemas.microsoft.com/office/drawing/2014/main" id="{A975036D-0EBE-3427-A9A3-202F7150A174}"/>
            </a:ext>
          </a:extLst>
        </xdr:cNvPr>
        <xdr:cNvSpPr/>
      </xdr:nvSpPr>
      <xdr:spPr>
        <a:xfrm>
          <a:off x="114300" y="21586373"/>
          <a:ext cx="2619375" cy="363600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Numero di spettacoli</a:t>
          </a:r>
        </a:p>
      </xdr:txBody>
    </xdr:sp>
    <xdr:clientData/>
  </xdr:twoCellAnchor>
  <xdr:twoCellAnchor editAs="oneCell">
    <xdr:from>
      <xdr:col>1</xdr:col>
      <xdr:colOff>0</xdr:colOff>
      <xdr:row>136</xdr:row>
      <xdr:rowOff>317</xdr:rowOff>
    </xdr:from>
    <xdr:to>
      <xdr:col>2</xdr:col>
      <xdr:colOff>1282232</xdr:colOff>
      <xdr:row>136</xdr:row>
      <xdr:rowOff>266711</xdr:rowOff>
    </xdr:to>
    <xdr:sp macro="" textlink="">
      <xdr:nvSpPr>
        <xdr:cNvPr id="6" name="Rettangolo arrotondato SUD">
          <a:extLst>
            <a:ext uri="{FF2B5EF4-FFF2-40B4-BE49-F238E27FC236}">
              <a16:creationId xmlns:a16="http://schemas.microsoft.com/office/drawing/2014/main" id="{D3C3C79A-283C-9CE6-8C9E-A48CD511B83F}"/>
            </a:ext>
          </a:extLst>
        </xdr:cNvPr>
        <xdr:cNvSpPr/>
      </xdr:nvSpPr>
      <xdr:spPr>
        <a:xfrm>
          <a:off x="114300" y="32065912"/>
          <a:ext cx="2619375" cy="375557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Numero di spettacoli</a:t>
          </a:r>
        </a:p>
      </xdr:txBody>
    </xdr:sp>
    <xdr:clientData/>
  </xdr:twoCellAnchor>
  <xdr:twoCellAnchor editAs="oneCell">
    <xdr:from>
      <xdr:col>1</xdr:col>
      <xdr:colOff>0</xdr:colOff>
      <xdr:row>198</xdr:row>
      <xdr:rowOff>3175</xdr:rowOff>
    </xdr:from>
    <xdr:to>
      <xdr:col>2</xdr:col>
      <xdr:colOff>1282232</xdr:colOff>
      <xdr:row>198</xdr:row>
      <xdr:rowOff>282532</xdr:rowOff>
    </xdr:to>
    <xdr:sp macro="" textlink="">
      <xdr:nvSpPr>
        <xdr:cNvPr id="7" name="Rettangolo arrotondato ISOLE">
          <a:extLst>
            <a:ext uri="{FF2B5EF4-FFF2-40B4-BE49-F238E27FC236}">
              <a16:creationId xmlns:a16="http://schemas.microsoft.com/office/drawing/2014/main" id="{C02B5C3D-8922-27DB-3513-65737F83F124}"/>
            </a:ext>
          </a:extLst>
        </xdr:cNvPr>
        <xdr:cNvSpPr/>
      </xdr:nvSpPr>
      <xdr:spPr>
        <a:xfrm>
          <a:off x="114300" y="43767375"/>
          <a:ext cx="2619375" cy="366713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Numero di spettacoli</a:t>
          </a:r>
        </a:p>
      </xdr:txBody>
    </xdr:sp>
    <xdr:clientData/>
  </xdr:twoCellAnchor>
  <xdr:twoCellAnchor>
    <xdr:from>
      <xdr:col>4</xdr:col>
      <xdr:colOff>1035050</xdr:colOff>
      <xdr:row>0</xdr:row>
      <xdr:rowOff>326390</xdr:rowOff>
    </xdr:from>
    <xdr:to>
      <xdr:col>6</xdr:col>
      <xdr:colOff>947</xdr:colOff>
      <xdr:row>0</xdr:row>
      <xdr:rowOff>623039</xdr:rowOff>
    </xdr:to>
    <xdr:sp macro="" textlink="">
      <xdr:nvSpPr>
        <xdr:cNvPr id="8" name="Freccia a destra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66599C-BBA7-D670-3865-4C0A2D3E9738}"/>
            </a:ext>
          </a:extLst>
        </xdr:cNvPr>
        <xdr:cNvSpPr/>
      </xdr:nvSpPr>
      <xdr:spPr bwMode="auto">
        <a:xfrm>
          <a:off x="6235700" y="254000"/>
          <a:ext cx="1124476" cy="39511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21590</xdr:rowOff>
    </xdr:from>
    <xdr:to>
      <xdr:col>2</xdr:col>
      <xdr:colOff>1332266</xdr:colOff>
      <xdr:row>4</xdr:row>
      <xdr:rowOff>503255</xdr:rowOff>
    </xdr:to>
    <xdr:sp macro="" textlink="">
      <xdr:nvSpPr>
        <xdr:cNvPr id="68" name="Rettangolo arrotondato NORD-O">
          <a:extLst>
            <a:ext uri="{FF2B5EF4-FFF2-40B4-BE49-F238E27FC236}">
              <a16:creationId xmlns:a16="http://schemas.microsoft.com/office/drawing/2014/main" id="{A8343555-1E31-DA51-6445-09E71C56130C}"/>
            </a:ext>
          </a:extLst>
        </xdr:cNvPr>
        <xdr:cNvSpPr/>
      </xdr:nvSpPr>
      <xdr:spPr>
        <a:xfrm>
          <a:off x="114300" y="800100"/>
          <a:ext cx="2619375" cy="361950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Ingressi</a:t>
          </a:r>
        </a:p>
      </xdr:txBody>
    </xdr:sp>
    <xdr:clientData/>
  </xdr:twoCellAnchor>
  <xdr:twoCellAnchor editAs="oneCell">
    <xdr:from>
      <xdr:col>1</xdr:col>
      <xdr:colOff>0</xdr:colOff>
      <xdr:row>48</xdr:row>
      <xdr:rowOff>49259</xdr:rowOff>
    </xdr:from>
    <xdr:to>
      <xdr:col>2</xdr:col>
      <xdr:colOff>1332266</xdr:colOff>
      <xdr:row>48</xdr:row>
      <xdr:rowOff>452534</xdr:rowOff>
    </xdr:to>
    <xdr:sp macro="" textlink="">
      <xdr:nvSpPr>
        <xdr:cNvPr id="69" name="Rettangolo arrotondato NORD-E">
          <a:extLst>
            <a:ext uri="{FF2B5EF4-FFF2-40B4-BE49-F238E27FC236}">
              <a16:creationId xmlns:a16="http://schemas.microsoft.com/office/drawing/2014/main" id="{0F528BEE-7D02-40B5-D20C-AE8F65107E2A}"/>
            </a:ext>
          </a:extLst>
        </xdr:cNvPr>
        <xdr:cNvSpPr/>
      </xdr:nvSpPr>
      <xdr:spPr>
        <a:xfrm>
          <a:off x="114300" y="11197319"/>
          <a:ext cx="2619375" cy="361950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Ingressi</a:t>
          </a:r>
        </a:p>
      </xdr:txBody>
    </xdr:sp>
    <xdr:clientData/>
  </xdr:twoCellAnchor>
  <xdr:twoCellAnchor editAs="oneCell">
    <xdr:from>
      <xdr:col>1</xdr:col>
      <xdr:colOff>0</xdr:colOff>
      <xdr:row>92</xdr:row>
      <xdr:rowOff>45903</xdr:rowOff>
    </xdr:from>
    <xdr:to>
      <xdr:col>2</xdr:col>
      <xdr:colOff>1332266</xdr:colOff>
      <xdr:row>92</xdr:row>
      <xdr:rowOff>483672</xdr:rowOff>
    </xdr:to>
    <xdr:sp macro="" textlink="">
      <xdr:nvSpPr>
        <xdr:cNvPr id="70" name="Rettangolo arrotondato CENTRO">
          <a:extLst>
            <a:ext uri="{FF2B5EF4-FFF2-40B4-BE49-F238E27FC236}">
              <a16:creationId xmlns:a16="http://schemas.microsoft.com/office/drawing/2014/main" id="{9CC2316C-31EE-2814-A988-DA1C84EFB97B}"/>
            </a:ext>
          </a:extLst>
        </xdr:cNvPr>
        <xdr:cNvSpPr/>
      </xdr:nvSpPr>
      <xdr:spPr>
        <a:xfrm>
          <a:off x="114300" y="21586373"/>
          <a:ext cx="2619375" cy="363600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Ingressi</a:t>
          </a:r>
        </a:p>
      </xdr:txBody>
    </xdr:sp>
    <xdr:clientData/>
  </xdr:twoCellAnchor>
  <xdr:twoCellAnchor editAs="oneCell">
    <xdr:from>
      <xdr:col>1</xdr:col>
      <xdr:colOff>0</xdr:colOff>
      <xdr:row>136</xdr:row>
      <xdr:rowOff>22542</xdr:rowOff>
    </xdr:from>
    <xdr:to>
      <xdr:col>2</xdr:col>
      <xdr:colOff>1332266</xdr:colOff>
      <xdr:row>136</xdr:row>
      <xdr:rowOff>495317</xdr:rowOff>
    </xdr:to>
    <xdr:sp macro="" textlink="">
      <xdr:nvSpPr>
        <xdr:cNvPr id="71" name="Rettangolo arrotondato SUD">
          <a:extLst>
            <a:ext uri="{FF2B5EF4-FFF2-40B4-BE49-F238E27FC236}">
              <a16:creationId xmlns:a16="http://schemas.microsoft.com/office/drawing/2014/main" id="{9529B726-7143-E93B-1B31-8254261AC674}"/>
            </a:ext>
          </a:extLst>
        </xdr:cNvPr>
        <xdr:cNvSpPr/>
      </xdr:nvSpPr>
      <xdr:spPr>
        <a:xfrm>
          <a:off x="114300" y="32065912"/>
          <a:ext cx="2619375" cy="375557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Ingressi</a:t>
          </a:r>
        </a:p>
      </xdr:txBody>
    </xdr:sp>
    <xdr:clientData/>
  </xdr:twoCellAnchor>
  <xdr:twoCellAnchor editAs="oneCell">
    <xdr:from>
      <xdr:col>1</xdr:col>
      <xdr:colOff>33020</xdr:colOff>
      <xdr:row>198</xdr:row>
      <xdr:rowOff>20320</xdr:rowOff>
    </xdr:from>
    <xdr:to>
      <xdr:col>2</xdr:col>
      <xdr:colOff>1289536</xdr:colOff>
      <xdr:row>198</xdr:row>
      <xdr:rowOff>497157</xdr:rowOff>
    </xdr:to>
    <xdr:sp macro="" textlink="">
      <xdr:nvSpPr>
        <xdr:cNvPr id="72" name="Rettangolo arrotondato ISOLE">
          <a:extLst>
            <a:ext uri="{FF2B5EF4-FFF2-40B4-BE49-F238E27FC236}">
              <a16:creationId xmlns:a16="http://schemas.microsoft.com/office/drawing/2014/main" id="{0AC74C31-A2B1-88BA-7192-581C6DB3D086}"/>
            </a:ext>
          </a:extLst>
        </xdr:cNvPr>
        <xdr:cNvSpPr/>
      </xdr:nvSpPr>
      <xdr:spPr>
        <a:xfrm>
          <a:off x="114300" y="46713775"/>
          <a:ext cx="2739980" cy="366713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Ingressi</a:t>
          </a:r>
        </a:p>
      </xdr:txBody>
    </xdr:sp>
    <xdr:clientData/>
  </xdr:twoCellAnchor>
  <xdr:twoCellAnchor>
    <xdr:from>
      <xdr:col>4</xdr:col>
      <xdr:colOff>1162050</xdr:colOff>
      <xdr:row>0</xdr:row>
      <xdr:rowOff>280670</xdr:rowOff>
    </xdr:from>
    <xdr:to>
      <xdr:col>6</xdr:col>
      <xdr:colOff>81137</xdr:colOff>
      <xdr:row>1</xdr:row>
      <xdr:rowOff>1423</xdr:rowOff>
    </xdr:to>
    <xdr:sp macro="" textlink="">
      <xdr:nvSpPr>
        <xdr:cNvPr id="73" name="Freccia a destra 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E9EB13-F606-3F5B-AF33-1F58571ED805}"/>
            </a:ext>
          </a:extLst>
        </xdr:cNvPr>
        <xdr:cNvSpPr/>
      </xdr:nvSpPr>
      <xdr:spPr bwMode="auto">
        <a:xfrm>
          <a:off x="6010275" y="219075"/>
          <a:ext cx="1073480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1241425</xdr:colOff>
      <xdr:row>0</xdr:row>
      <xdr:rowOff>424815</xdr:rowOff>
    </xdr:from>
    <xdr:to>
      <xdr:col>7</xdr:col>
      <xdr:colOff>5733</xdr:colOff>
      <xdr:row>1</xdr:row>
      <xdr:rowOff>61073</xdr:rowOff>
    </xdr:to>
    <xdr:sp macro="" textlink="">
      <xdr:nvSpPr>
        <xdr:cNvPr id="73" name="Freccia a destra 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AABCF-CD0C-B1E6-C22B-ACB241AD31A4}"/>
            </a:ext>
          </a:extLst>
        </xdr:cNvPr>
        <xdr:cNvSpPr/>
      </xdr:nvSpPr>
      <xdr:spPr bwMode="auto">
        <a:xfrm>
          <a:off x="6191250" y="323850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 editAs="oneCell">
    <xdr:from>
      <xdr:col>1</xdr:col>
      <xdr:colOff>0</xdr:colOff>
      <xdr:row>4</xdr:row>
      <xdr:rowOff>21590</xdr:rowOff>
    </xdr:from>
    <xdr:to>
      <xdr:col>2</xdr:col>
      <xdr:colOff>1332266</xdr:colOff>
      <xdr:row>4</xdr:row>
      <xdr:rowOff>503255</xdr:rowOff>
    </xdr:to>
    <xdr:sp macro="" textlink="">
      <xdr:nvSpPr>
        <xdr:cNvPr id="100" name="Rettangolo arrotondato NORD-O">
          <a:extLst>
            <a:ext uri="{FF2B5EF4-FFF2-40B4-BE49-F238E27FC236}">
              <a16:creationId xmlns:a16="http://schemas.microsoft.com/office/drawing/2014/main" id="{EA7DF23F-A78E-DA23-F93C-3A16A0E40770}"/>
            </a:ext>
          </a:extLst>
        </xdr:cNvPr>
        <xdr:cNvSpPr/>
      </xdr:nvSpPr>
      <xdr:spPr>
        <a:xfrm>
          <a:off x="114300" y="800100"/>
          <a:ext cx="2619375" cy="361950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Presenze</a:t>
          </a:r>
        </a:p>
      </xdr:txBody>
    </xdr:sp>
    <xdr:clientData/>
  </xdr:twoCellAnchor>
  <xdr:twoCellAnchor editAs="oneCell">
    <xdr:from>
      <xdr:col>1</xdr:col>
      <xdr:colOff>0</xdr:colOff>
      <xdr:row>48</xdr:row>
      <xdr:rowOff>49259</xdr:rowOff>
    </xdr:from>
    <xdr:to>
      <xdr:col>2</xdr:col>
      <xdr:colOff>1332266</xdr:colOff>
      <xdr:row>48</xdr:row>
      <xdr:rowOff>473362</xdr:rowOff>
    </xdr:to>
    <xdr:sp macro="" textlink="">
      <xdr:nvSpPr>
        <xdr:cNvPr id="101" name="Rettangolo arrotondato NORD-E">
          <a:extLst>
            <a:ext uri="{FF2B5EF4-FFF2-40B4-BE49-F238E27FC236}">
              <a16:creationId xmlns:a16="http://schemas.microsoft.com/office/drawing/2014/main" id="{722BBF01-5503-D4EF-E141-2B7DB02A0720}"/>
            </a:ext>
          </a:extLst>
        </xdr:cNvPr>
        <xdr:cNvSpPr/>
      </xdr:nvSpPr>
      <xdr:spPr>
        <a:xfrm>
          <a:off x="114300" y="11197319"/>
          <a:ext cx="2619375" cy="361950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Presenze</a:t>
          </a:r>
        </a:p>
      </xdr:txBody>
    </xdr:sp>
    <xdr:clientData/>
  </xdr:twoCellAnchor>
  <xdr:twoCellAnchor editAs="oneCell">
    <xdr:from>
      <xdr:col>1</xdr:col>
      <xdr:colOff>0</xdr:colOff>
      <xdr:row>92</xdr:row>
      <xdr:rowOff>45903</xdr:rowOff>
    </xdr:from>
    <xdr:to>
      <xdr:col>2</xdr:col>
      <xdr:colOff>1332266</xdr:colOff>
      <xdr:row>92</xdr:row>
      <xdr:rowOff>483672</xdr:rowOff>
    </xdr:to>
    <xdr:sp macro="" textlink="">
      <xdr:nvSpPr>
        <xdr:cNvPr id="102" name="Rettangolo arrotondato CENTRO">
          <a:extLst>
            <a:ext uri="{FF2B5EF4-FFF2-40B4-BE49-F238E27FC236}">
              <a16:creationId xmlns:a16="http://schemas.microsoft.com/office/drawing/2014/main" id="{01143804-92B4-37BF-B9AB-BB640B48D9F1}"/>
            </a:ext>
          </a:extLst>
        </xdr:cNvPr>
        <xdr:cNvSpPr/>
      </xdr:nvSpPr>
      <xdr:spPr>
        <a:xfrm>
          <a:off x="114300" y="21586373"/>
          <a:ext cx="2619375" cy="363600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Presenze</a:t>
          </a:r>
        </a:p>
      </xdr:txBody>
    </xdr:sp>
    <xdr:clientData/>
  </xdr:twoCellAnchor>
  <xdr:twoCellAnchor editAs="oneCell">
    <xdr:from>
      <xdr:col>1</xdr:col>
      <xdr:colOff>0</xdr:colOff>
      <xdr:row>136</xdr:row>
      <xdr:rowOff>22542</xdr:rowOff>
    </xdr:from>
    <xdr:to>
      <xdr:col>2</xdr:col>
      <xdr:colOff>1332266</xdr:colOff>
      <xdr:row>136</xdr:row>
      <xdr:rowOff>498881</xdr:rowOff>
    </xdr:to>
    <xdr:sp macro="" textlink="">
      <xdr:nvSpPr>
        <xdr:cNvPr id="103" name="Rettangolo arrotondato SUD">
          <a:extLst>
            <a:ext uri="{FF2B5EF4-FFF2-40B4-BE49-F238E27FC236}">
              <a16:creationId xmlns:a16="http://schemas.microsoft.com/office/drawing/2014/main" id="{12907585-63C8-F486-E037-D9877811E6DB}"/>
            </a:ext>
          </a:extLst>
        </xdr:cNvPr>
        <xdr:cNvSpPr/>
      </xdr:nvSpPr>
      <xdr:spPr>
        <a:xfrm>
          <a:off x="114300" y="32065912"/>
          <a:ext cx="2619375" cy="375557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Presenze</a:t>
          </a:r>
        </a:p>
      </xdr:txBody>
    </xdr:sp>
    <xdr:clientData/>
  </xdr:twoCellAnchor>
  <xdr:twoCellAnchor editAs="oneCell">
    <xdr:from>
      <xdr:col>1</xdr:col>
      <xdr:colOff>0</xdr:colOff>
      <xdr:row>198</xdr:row>
      <xdr:rowOff>21590</xdr:rowOff>
    </xdr:from>
    <xdr:to>
      <xdr:col>2</xdr:col>
      <xdr:colOff>1332266</xdr:colOff>
      <xdr:row>198</xdr:row>
      <xdr:rowOff>501196</xdr:rowOff>
    </xdr:to>
    <xdr:sp macro="" textlink="">
      <xdr:nvSpPr>
        <xdr:cNvPr id="104" name="Rettangolo arrotondato ISOLE">
          <a:extLst>
            <a:ext uri="{FF2B5EF4-FFF2-40B4-BE49-F238E27FC236}">
              <a16:creationId xmlns:a16="http://schemas.microsoft.com/office/drawing/2014/main" id="{AEA5C178-8440-134A-DB8F-C0F3EFD9BB2A}"/>
            </a:ext>
          </a:extLst>
        </xdr:cNvPr>
        <xdr:cNvSpPr/>
      </xdr:nvSpPr>
      <xdr:spPr>
        <a:xfrm>
          <a:off x="114300" y="43767375"/>
          <a:ext cx="2619375" cy="366713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Presenze</a:t>
          </a: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</xdr:colOff>
      <xdr:row>0</xdr:row>
      <xdr:rowOff>424815</xdr:rowOff>
    </xdr:from>
    <xdr:to>
      <xdr:col>7</xdr:col>
      <xdr:colOff>361</xdr:colOff>
      <xdr:row>1</xdr:row>
      <xdr:rowOff>61073</xdr:rowOff>
    </xdr:to>
    <xdr:sp macro="" textlink="">
      <xdr:nvSpPr>
        <xdr:cNvPr id="68" name="Freccia a destra 6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63C4CD-2750-177F-04F1-D1FADA257A43}"/>
            </a:ext>
          </a:extLst>
        </xdr:cNvPr>
        <xdr:cNvSpPr/>
      </xdr:nvSpPr>
      <xdr:spPr bwMode="auto">
        <a:xfrm>
          <a:off x="6181725" y="323850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 editAs="oneCell">
    <xdr:from>
      <xdr:col>1</xdr:col>
      <xdr:colOff>0</xdr:colOff>
      <xdr:row>4</xdr:row>
      <xdr:rowOff>21590</xdr:rowOff>
    </xdr:from>
    <xdr:to>
      <xdr:col>2</xdr:col>
      <xdr:colOff>1332266</xdr:colOff>
      <xdr:row>4</xdr:row>
      <xdr:rowOff>503255</xdr:rowOff>
    </xdr:to>
    <xdr:sp macro="" textlink="">
      <xdr:nvSpPr>
        <xdr:cNvPr id="158" name="Rettangolo arrotondato NORD-O">
          <a:extLst>
            <a:ext uri="{FF2B5EF4-FFF2-40B4-BE49-F238E27FC236}">
              <a16:creationId xmlns:a16="http://schemas.microsoft.com/office/drawing/2014/main" id="{F7855581-8340-F4D4-8494-441983149B72}"/>
            </a:ext>
          </a:extLst>
        </xdr:cNvPr>
        <xdr:cNvSpPr/>
      </xdr:nvSpPr>
      <xdr:spPr>
        <a:xfrm>
          <a:off x="114300" y="800100"/>
          <a:ext cx="2619375" cy="361950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Spesa al botteghino</a:t>
          </a:r>
        </a:p>
      </xdr:txBody>
    </xdr:sp>
    <xdr:clientData/>
  </xdr:twoCellAnchor>
  <xdr:twoCellAnchor editAs="oneCell">
    <xdr:from>
      <xdr:col>1</xdr:col>
      <xdr:colOff>0</xdr:colOff>
      <xdr:row>48</xdr:row>
      <xdr:rowOff>49259</xdr:rowOff>
    </xdr:from>
    <xdr:to>
      <xdr:col>2</xdr:col>
      <xdr:colOff>1332266</xdr:colOff>
      <xdr:row>48</xdr:row>
      <xdr:rowOff>452534</xdr:rowOff>
    </xdr:to>
    <xdr:sp macro="" textlink="">
      <xdr:nvSpPr>
        <xdr:cNvPr id="159" name="Rettangolo arrotondato NORD-E">
          <a:extLst>
            <a:ext uri="{FF2B5EF4-FFF2-40B4-BE49-F238E27FC236}">
              <a16:creationId xmlns:a16="http://schemas.microsoft.com/office/drawing/2014/main" id="{84CDA22E-9462-73D5-D9E1-455B5D29B17C}"/>
            </a:ext>
          </a:extLst>
        </xdr:cNvPr>
        <xdr:cNvSpPr/>
      </xdr:nvSpPr>
      <xdr:spPr>
        <a:xfrm>
          <a:off x="114300" y="11197319"/>
          <a:ext cx="2619375" cy="361950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Spesa al botteghino</a:t>
          </a:r>
        </a:p>
      </xdr:txBody>
    </xdr:sp>
    <xdr:clientData/>
  </xdr:twoCellAnchor>
  <xdr:twoCellAnchor editAs="oneCell">
    <xdr:from>
      <xdr:col>1</xdr:col>
      <xdr:colOff>0</xdr:colOff>
      <xdr:row>92</xdr:row>
      <xdr:rowOff>45903</xdr:rowOff>
    </xdr:from>
    <xdr:to>
      <xdr:col>2</xdr:col>
      <xdr:colOff>1332266</xdr:colOff>
      <xdr:row>92</xdr:row>
      <xdr:rowOff>483672</xdr:rowOff>
    </xdr:to>
    <xdr:sp macro="" textlink="">
      <xdr:nvSpPr>
        <xdr:cNvPr id="160" name="Rettangolo arrotondato CENTRO">
          <a:extLst>
            <a:ext uri="{FF2B5EF4-FFF2-40B4-BE49-F238E27FC236}">
              <a16:creationId xmlns:a16="http://schemas.microsoft.com/office/drawing/2014/main" id="{31E3CE4D-6B66-78C7-B5D6-E58EE11E5666}"/>
            </a:ext>
          </a:extLst>
        </xdr:cNvPr>
        <xdr:cNvSpPr/>
      </xdr:nvSpPr>
      <xdr:spPr>
        <a:xfrm>
          <a:off x="114300" y="21586373"/>
          <a:ext cx="2619375" cy="363600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Spesa al botteghino</a:t>
          </a:r>
        </a:p>
      </xdr:txBody>
    </xdr:sp>
    <xdr:clientData/>
  </xdr:twoCellAnchor>
  <xdr:twoCellAnchor editAs="oneCell">
    <xdr:from>
      <xdr:col>1</xdr:col>
      <xdr:colOff>0</xdr:colOff>
      <xdr:row>136</xdr:row>
      <xdr:rowOff>22542</xdr:rowOff>
    </xdr:from>
    <xdr:to>
      <xdr:col>2</xdr:col>
      <xdr:colOff>1332266</xdr:colOff>
      <xdr:row>136</xdr:row>
      <xdr:rowOff>495317</xdr:rowOff>
    </xdr:to>
    <xdr:sp macro="" textlink="">
      <xdr:nvSpPr>
        <xdr:cNvPr id="164" name="Rettangolo arrotondato SUD">
          <a:extLst>
            <a:ext uri="{FF2B5EF4-FFF2-40B4-BE49-F238E27FC236}">
              <a16:creationId xmlns:a16="http://schemas.microsoft.com/office/drawing/2014/main" id="{59B2F8F2-6E07-B2B7-FA11-513CA3A721F5}"/>
            </a:ext>
          </a:extLst>
        </xdr:cNvPr>
        <xdr:cNvSpPr/>
      </xdr:nvSpPr>
      <xdr:spPr>
        <a:xfrm>
          <a:off x="114300" y="32065912"/>
          <a:ext cx="2619375" cy="375557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Spesa al botteghino</a:t>
          </a:r>
        </a:p>
      </xdr:txBody>
    </xdr:sp>
    <xdr:clientData/>
  </xdr:twoCellAnchor>
  <xdr:twoCellAnchor editAs="oneCell">
    <xdr:from>
      <xdr:col>1</xdr:col>
      <xdr:colOff>0</xdr:colOff>
      <xdr:row>198</xdr:row>
      <xdr:rowOff>21590</xdr:rowOff>
    </xdr:from>
    <xdr:to>
      <xdr:col>2</xdr:col>
      <xdr:colOff>1332266</xdr:colOff>
      <xdr:row>198</xdr:row>
      <xdr:rowOff>501196</xdr:rowOff>
    </xdr:to>
    <xdr:sp macro="" textlink="">
      <xdr:nvSpPr>
        <xdr:cNvPr id="165" name="Rettangolo arrotondato ISOLE">
          <a:extLst>
            <a:ext uri="{FF2B5EF4-FFF2-40B4-BE49-F238E27FC236}">
              <a16:creationId xmlns:a16="http://schemas.microsoft.com/office/drawing/2014/main" id="{673BCE00-31E2-FA67-0CB6-AFC3F96D0107}"/>
            </a:ext>
          </a:extLst>
        </xdr:cNvPr>
        <xdr:cNvSpPr/>
      </xdr:nvSpPr>
      <xdr:spPr>
        <a:xfrm>
          <a:off x="114300" y="43767375"/>
          <a:ext cx="2619375" cy="366713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Spesa al botteghino</a:t>
          </a: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</xdr:colOff>
      <xdr:row>0</xdr:row>
      <xdr:rowOff>368935</xdr:rowOff>
    </xdr:from>
    <xdr:to>
      <xdr:col>7</xdr:col>
      <xdr:colOff>361</xdr:colOff>
      <xdr:row>1</xdr:row>
      <xdr:rowOff>67922</xdr:rowOff>
    </xdr:to>
    <xdr:sp macro="" textlink="">
      <xdr:nvSpPr>
        <xdr:cNvPr id="38" name="Freccia a destra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C3408B-28E7-B015-974D-BD7B58CF177F}"/>
            </a:ext>
          </a:extLst>
        </xdr:cNvPr>
        <xdr:cNvSpPr/>
      </xdr:nvSpPr>
      <xdr:spPr bwMode="auto">
        <a:xfrm>
          <a:off x="6181725" y="295275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 editAs="oneCell">
    <xdr:from>
      <xdr:col>1</xdr:col>
      <xdr:colOff>0</xdr:colOff>
      <xdr:row>4</xdr:row>
      <xdr:rowOff>21590</xdr:rowOff>
    </xdr:from>
    <xdr:to>
      <xdr:col>2</xdr:col>
      <xdr:colOff>1332266</xdr:colOff>
      <xdr:row>4</xdr:row>
      <xdr:rowOff>503255</xdr:rowOff>
    </xdr:to>
    <xdr:sp macro="" textlink="">
      <xdr:nvSpPr>
        <xdr:cNvPr id="39" name="Rettangolo arrotondato NORD-O">
          <a:extLst>
            <a:ext uri="{FF2B5EF4-FFF2-40B4-BE49-F238E27FC236}">
              <a16:creationId xmlns:a16="http://schemas.microsoft.com/office/drawing/2014/main" id="{A6C229EB-76D5-E373-45EE-060E21D37201}"/>
            </a:ext>
          </a:extLst>
        </xdr:cNvPr>
        <xdr:cNvSpPr/>
      </xdr:nvSpPr>
      <xdr:spPr>
        <a:xfrm>
          <a:off x="114300" y="800100"/>
          <a:ext cx="2619375" cy="361950"/>
        </a:xfrm>
        <a:prstGeom prst="roundRect">
          <a:avLst/>
        </a:prstGeom>
        <a:gradFill>
          <a:gsLst>
            <a:gs pos="0">
              <a:srgbClr val="F79646">
                <a:lumMod val="60000"/>
                <a:lumOff val="40000"/>
              </a:srgbClr>
            </a:gs>
            <a:gs pos="35000">
              <a:srgbClr val="F79646">
                <a:lumMod val="40000"/>
                <a:lumOff val="60000"/>
              </a:srgbClr>
            </a:gs>
            <a:gs pos="100000">
              <a:sysClr val="window" lastClr="FFFFFF"/>
            </a:gs>
          </a:gsLst>
          <a:lin ang="16200000" scaled="1"/>
        </a:gradFill>
        <a:ln w="25400" cap="flat" cmpd="sng" algn="ctr">
          <a:noFill/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Dosis" panose="02010503020202060003" pitchFamily="2" charset="0"/>
              <a:ea typeface="+mn-ea"/>
              <a:cs typeface="+mn-cs"/>
            </a:rPr>
            <a:t>Spesa del pubblico</a:t>
          </a:r>
        </a:p>
      </xdr:txBody>
    </xdr:sp>
    <xdr:clientData/>
  </xdr:twoCellAnchor>
  <xdr:twoCellAnchor editAs="oneCell">
    <xdr:from>
      <xdr:col>1</xdr:col>
      <xdr:colOff>0</xdr:colOff>
      <xdr:row>48</xdr:row>
      <xdr:rowOff>49259</xdr:rowOff>
    </xdr:from>
    <xdr:to>
      <xdr:col>2</xdr:col>
      <xdr:colOff>1332266</xdr:colOff>
      <xdr:row>48</xdr:row>
      <xdr:rowOff>452534</xdr:rowOff>
    </xdr:to>
    <xdr:sp macro="" textlink="">
      <xdr:nvSpPr>
        <xdr:cNvPr id="40" name="Rettangolo arrotondato NORD-E">
          <a:extLst>
            <a:ext uri="{FF2B5EF4-FFF2-40B4-BE49-F238E27FC236}">
              <a16:creationId xmlns:a16="http://schemas.microsoft.com/office/drawing/2014/main" id="{3B278674-04E7-948D-69DB-04403A77E995}"/>
            </a:ext>
          </a:extLst>
        </xdr:cNvPr>
        <xdr:cNvSpPr/>
      </xdr:nvSpPr>
      <xdr:spPr>
        <a:xfrm>
          <a:off x="114300" y="11197319"/>
          <a:ext cx="2619375" cy="361950"/>
        </a:xfrm>
        <a:prstGeom prst="roundRect">
          <a:avLst/>
        </a:prstGeom>
        <a:gradFill>
          <a:gsLst>
            <a:gs pos="0">
              <a:srgbClr val="F79646">
                <a:lumMod val="60000"/>
                <a:lumOff val="40000"/>
              </a:srgbClr>
            </a:gs>
            <a:gs pos="35000">
              <a:srgbClr val="F79646">
                <a:lumMod val="40000"/>
                <a:lumOff val="60000"/>
              </a:srgbClr>
            </a:gs>
            <a:gs pos="100000">
              <a:sysClr val="window" lastClr="FFFFFF"/>
            </a:gs>
          </a:gsLst>
          <a:lin ang="16200000" scaled="1"/>
        </a:gradFill>
        <a:ln w="25400" cap="flat" cmpd="sng" algn="ctr">
          <a:noFill/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Dosis" panose="02010503020202060003" pitchFamily="2" charset="0"/>
              <a:ea typeface="+mn-ea"/>
              <a:cs typeface="+mn-cs"/>
            </a:rPr>
            <a:t>Spesa del pubblico</a:t>
          </a:r>
        </a:p>
      </xdr:txBody>
    </xdr:sp>
    <xdr:clientData/>
  </xdr:twoCellAnchor>
  <xdr:twoCellAnchor editAs="oneCell">
    <xdr:from>
      <xdr:col>1</xdr:col>
      <xdr:colOff>0</xdr:colOff>
      <xdr:row>92</xdr:row>
      <xdr:rowOff>45903</xdr:rowOff>
    </xdr:from>
    <xdr:to>
      <xdr:col>2</xdr:col>
      <xdr:colOff>1332266</xdr:colOff>
      <xdr:row>92</xdr:row>
      <xdr:rowOff>483672</xdr:rowOff>
    </xdr:to>
    <xdr:sp macro="" textlink="">
      <xdr:nvSpPr>
        <xdr:cNvPr id="41" name="Rettangolo arrotondato CENTRO">
          <a:extLst>
            <a:ext uri="{FF2B5EF4-FFF2-40B4-BE49-F238E27FC236}">
              <a16:creationId xmlns:a16="http://schemas.microsoft.com/office/drawing/2014/main" id="{03A1B37F-583C-EEDB-03B2-4EC639BA0E53}"/>
            </a:ext>
          </a:extLst>
        </xdr:cNvPr>
        <xdr:cNvSpPr/>
      </xdr:nvSpPr>
      <xdr:spPr>
        <a:xfrm>
          <a:off x="114300" y="21586373"/>
          <a:ext cx="2619375" cy="363600"/>
        </a:xfrm>
        <a:prstGeom prst="roundRect">
          <a:avLst/>
        </a:prstGeom>
        <a:gradFill>
          <a:gsLst>
            <a:gs pos="0">
              <a:srgbClr val="F79646">
                <a:lumMod val="60000"/>
                <a:lumOff val="40000"/>
              </a:srgbClr>
            </a:gs>
            <a:gs pos="35000">
              <a:srgbClr val="F79646">
                <a:lumMod val="40000"/>
                <a:lumOff val="60000"/>
              </a:srgbClr>
            </a:gs>
            <a:gs pos="100000">
              <a:sysClr val="window" lastClr="FFFFFF"/>
            </a:gs>
          </a:gsLst>
          <a:lin ang="16200000" scaled="1"/>
        </a:gradFill>
        <a:ln w="25400" cap="flat" cmpd="sng" algn="ctr">
          <a:noFill/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Dosis" panose="02010503020202060003" pitchFamily="2" charset="0"/>
              <a:ea typeface="+mn-ea"/>
              <a:cs typeface="+mn-cs"/>
            </a:rPr>
            <a:t>Spesa del pubblico</a:t>
          </a:r>
        </a:p>
      </xdr:txBody>
    </xdr:sp>
    <xdr:clientData/>
  </xdr:twoCellAnchor>
  <xdr:twoCellAnchor editAs="oneCell">
    <xdr:from>
      <xdr:col>1</xdr:col>
      <xdr:colOff>0</xdr:colOff>
      <xdr:row>136</xdr:row>
      <xdr:rowOff>22542</xdr:rowOff>
    </xdr:from>
    <xdr:to>
      <xdr:col>2</xdr:col>
      <xdr:colOff>1332266</xdr:colOff>
      <xdr:row>136</xdr:row>
      <xdr:rowOff>495317</xdr:rowOff>
    </xdr:to>
    <xdr:sp macro="" textlink="">
      <xdr:nvSpPr>
        <xdr:cNvPr id="42" name="Rettangolo arrotondato SUD">
          <a:extLst>
            <a:ext uri="{FF2B5EF4-FFF2-40B4-BE49-F238E27FC236}">
              <a16:creationId xmlns:a16="http://schemas.microsoft.com/office/drawing/2014/main" id="{BB6BFFA0-8762-C838-4F32-4D94CC8C5948}"/>
            </a:ext>
          </a:extLst>
        </xdr:cNvPr>
        <xdr:cNvSpPr/>
      </xdr:nvSpPr>
      <xdr:spPr>
        <a:xfrm>
          <a:off x="114300" y="32065912"/>
          <a:ext cx="2619375" cy="375557"/>
        </a:xfrm>
        <a:prstGeom prst="roundRect">
          <a:avLst/>
        </a:prstGeom>
        <a:gradFill>
          <a:gsLst>
            <a:gs pos="0">
              <a:srgbClr val="F79646">
                <a:lumMod val="60000"/>
                <a:lumOff val="40000"/>
              </a:srgbClr>
            </a:gs>
            <a:gs pos="35000">
              <a:srgbClr val="F79646">
                <a:lumMod val="40000"/>
                <a:lumOff val="60000"/>
              </a:srgbClr>
            </a:gs>
            <a:gs pos="100000">
              <a:sysClr val="window" lastClr="FFFFFF"/>
            </a:gs>
          </a:gsLst>
          <a:lin ang="16200000" scaled="1"/>
        </a:gradFill>
        <a:ln w="25400" cap="flat" cmpd="sng" algn="ctr">
          <a:noFill/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Dosis" panose="02010503020202060003" pitchFamily="2" charset="0"/>
              <a:ea typeface="+mn-ea"/>
              <a:cs typeface="+mn-cs"/>
            </a:rPr>
            <a:t>Spesa del pubblico</a:t>
          </a:r>
        </a:p>
      </xdr:txBody>
    </xdr:sp>
    <xdr:clientData/>
  </xdr:twoCellAnchor>
  <xdr:twoCellAnchor editAs="oneCell">
    <xdr:from>
      <xdr:col>1</xdr:col>
      <xdr:colOff>0</xdr:colOff>
      <xdr:row>198</xdr:row>
      <xdr:rowOff>21590</xdr:rowOff>
    </xdr:from>
    <xdr:to>
      <xdr:col>2</xdr:col>
      <xdr:colOff>1332266</xdr:colOff>
      <xdr:row>198</xdr:row>
      <xdr:rowOff>501196</xdr:rowOff>
    </xdr:to>
    <xdr:sp macro="" textlink="">
      <xdr:nvSpPr>
        <xdr:cNvPr id="43" name="Rettangolo arrotondato ISOLE">
          <a:extLst>
            <a:ext uri="{FF2B5EF4-FFF2-40B4-BE49-F238E27FC236}">
              <a16:creationId xmlns:a16="http://schemas.microsoft.com/office/drawing/2014/main" id="{92E2587E-BBF8-ADDA-5EF5-7DAB5930B432}"/>
            </a:ext>
          </a:extLst>
        </xdr:cNvPr>
        <xdr:cNvSpPr/>
      </xdr:nvSpPr>
      <xdr:spPr>
        <a:xfrm>
          <a:off x="114300" y="43767375"/>
          <a:ext cx="2619375" cy="366713"/>
        </a:xfrm>
        <a:prstGeom prst="roundRect">
          <a:avLst/>
        </a:prstGeom>
        <a:gradFill>
          <a:gsLst>
            <a:gs pos="0">
              <a:srgbClr val="F79646">
                <a:lumMod val="60000"/>
                <a:lumOff val="40000"/>
              </a:srgbClr>
            </a:gs>
            <a:gs pos="35000">
              <a:srgbClr val="F79646">
                <a:lumMod val="40000"/>
                <a:lumOff val="60000"/>
              </a:srgbClr>
            </a:gs>
            <a:gs pos="100000">
              <a:sysClr val="window" lastClr="FFFFFF"/>
            </a:gs>
          </a:gsLst>
          <a:lin ang="16200000" scaled="1"/>
        </a:gradFill>
        <a:ln w="25400" cap="flat" cmpd="sng" algn="ctr">
          <a:noFill/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Dosis" panose="02010503020202060003" pitchFamily="2" charset="0"/>
              <a:ea typeface="+mn-ea"/>
              <a:cs typeface="+mn-cs"/>
            </a:rPr>
            <a:t>Spesa del pubblico</a:t>
          </a: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398145</xdr:colOff>
      <xdr:row>0</xdr:row>
      <xdr:rowOff>121285</xdr:rowOff>
    </xdr:from>
    <xdr:to>
      <xdr:col>6</xdr:col>
      <xdr:colOff>311291</xdr:colOff>
      <xdr:row>0</xdr:row>
      <xdr:rowOff>515453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AB2684-3339-B8C1-3DA5-EB17C91337D1}"/>
            </a:ext>
          </a:extLst>
        </xdr:cNvPr>
        <xdr:cNvSpPr/>
      </xdr:nvSpPr>
      <xdr:spPr bwMode="auto">
        <a:xfrm>
          <a:off x="5895975" y="95250"/>
          <a:ext cx="1442915" cy="317519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202565</xdr:colOff>
      <xdr:row>0</xdr:row>
      <xdr:rowOff>187960</xdr:rowOff>
    </xdr:from>
    <xdr:to>
      <xdr:col>14</xdr:col>
      <xdr:colOff>3124</xdr:colOff>
      <xdr:row>0</xdr:row>
      <xdr:rowOff>575021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25B596-BC2E-516B-BD32-657DE267046B}"/>
            </a:ext>
          </a:extLst>
        </xdr:cNvPr>
        <xdr:cNvSpPr/>
      </xdr:nvSpPr>
      <xdr:spPr bwMode="auto">
        <a:xfrm>
          <a:off x="8231505" y="149860"/>
          <a:ext cx="1410536" cy="31344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202565</xdr:colOff>
      <xdr:row>0</xdr:row>
      <xdr:rowOff>187960</xdr:rowOff>
    </xdr:from>
    <xdr:to>
      <xdr:col>14</xdr:col>
      <xdr:colOff>3124</xdr:colOff>
      <xdr:row>0</xdr:row>
      <xdr:rowOff>575021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5BD399-1BE1-294E-1AB3-8838E5A1ABAE}"/>
            </a:ext>
          </a:extLst>
        </xdr:cNvPr>
        <xdr:cNvSpPr/>
      </xdr:nvSpPr>
      <xdr:spPr bwMode="auto">
        <a:xfrm>
          <a:off x="7911465" y="161925"/>
          <a:ext cx="1403985" cy="29527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56469" name="Rectangle 1">
          <a:extLst>
            <a:ext uri="{FF2B5EF4-FFF2-40B4-BE49-F238E27FC236}">
              <a16:creationId xmlns:a16="http://schemas.microsoft.com/office/drawing/2014/main" id="{2556B57B-0970-92B9-FA24-0E310D7065A1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56470" name="Rectangle 1">
          <a:extLst>
            <a:ext uri="{FF2B5EF4-FFF2-40B4-BE49-F238E27FC236}">
              <a16:creationId xmlns:a16="http://schemas.microsoft.com/office/drawing/2014/main" id="{9479252F-02D6-D731-47A1-3D9D1EAF35AD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56471" name="Rectangle 1025">
          <a:extLst>
            <a:ext uri="{FF2B5EF4-FFF2-40B4-BE49-F238E27FC236}">
              <a16:creationId xmlns:a16="http://schemas.microsoft.com/office/drawing/2014/main" id="{25F50653-8F66-6BA7-2FAC-6B3D9B62E542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56472" name="Rectangle 1025">
          <a:extLst>
            <a:ext uri="{FF2B5EF4-FFF2-40B4-BE49-F238E27FC236}">
              <a16:creationId xmlns:a16="http://schemas.microsoft.com/office/drawing/2014/main" id="{93DD8924-2EF2-CBCF-29C1-5468689906DC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56473" name="Rectangle 1025">
          <a:extLst>
            <a:ext uri="{FF2B5EF4-FFF2-40B4-BE49-F238E27FC236}">
              <a16:creationId xmlns:a16="http://schemas.microsoft.com/office/drawing/2014/main" id="{FA84B4E2-DC7A-2772-FEFD-4F7675C0DFD6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56474" name="Rectangle 1025">
          <a:extLst>
            <a:ext uri="{FF2B5EF4-FFF2-40B4-BE49-F238E27FC236}">
              <a16:creationId xmlns:a16="http://schemas.microsoft.com/office/drawing/2014/main" id="{AF10562D-5547-1F16-1EB4-C64BC2E864C7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56475" name="Rectangle 1025">
          <a:extLst>
            <a:ext uri="{FF2B5EF4-FFF2-40B4-BE49-F238E27FC236}">
              <a16:creationId xmlns:a16="http://schemas.microsoft.com/office/drawing/2014/main" id="{F4611765-0251-276C-2362-9F962F798D33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56476" name="Rectangle 1025">
          <a:extLst>
            <a:ext uri="{FF2B5EF4-FFF2-40B4-BE49-F238E27FC236}">
              <a16:creationId xmlns:a16="http://schemas.microsoft.com/office/drawing/2014/main" id="{B337B0B3-BFA2-689D-E8E5-3460AAC99915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56477" name="Rectangle 1025">
          <a:extLst>
            <a:ext uri="{FF2B5EF4-FFF2-40B4-BE49-F238E27FC236}">
              <a16:creationId xmlns:a16="http://schemas.microsoft.com/office/drawing/2014/main" id="{5591837F-8E1B-9980-6C69-CFE339F4E12A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56478" name="Rectangle 1025">
          <a:extLst>
            <a:ext uri="{FF2B5EF4-FFF2-40B4-BE49-F238E27FC236}">
              <a16:creationId xmlns:a16="http://schemas.microsoft.com/office/drawing/2014/main" id="{34CF8AA0-44F1-EF84-6989-9726208C4044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56479" name="Rectangle 1025">
          <a:extLst>
            <a:ext uri="{FF2B5EF4-FFF2-40B4-BE49-F238E27FC236}">
              <a16:creationId xmlns:a16="http://schemas.microsoft.com/office/drawing/2014/main" id="{446B3F96-7157-E367-B8E7-569A65599A5B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99061</xdr:colOff>
      <xdr:row>1</xdr:row>
      <xdr:rowOff>3175</xdr:rowOff>
    </xdr:from>
    <xdr:to>
      <xdr:col>6</xdr:col>
      <xdr:colOff>610</xdr:colOff>
      <xdr:row>1</xdr:row>
      <xdr:rowOff>380568</xdr:rowOff>
    </xdr:to>
    <xdr:sp macro="" textlink="">
      <xdr:nvSpPr>
        <xdr:cNvPr id="13" name="Freccia a destra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96354E-AD4C-5755-7518-24485EA7D7E5}"/>
            </a:ext>
          </a:extLst>
        </xdr:cNvPr>
        <xdr:cNvSpPr/>
      </xdr:nvSpPr>
      <xdr:spPr bwMode="auto">
        <a:xfrm>
          <a:off x="5321301" y="631825"/>
          <a:ext cx="965639" cy="339654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46664" name="Rectangle 1">
          <a:extLst>
            <a:ext uri="{FF2B5EF4-FFF2-40B4-BE49-F238E27FC236}">
              <a16:creationId xmlns:a16="http://schemas.microsoft.com/office/drawing/2014/main" id="{39D026AD-D7B0-D88E-DF5E-3FAC8EAF0666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46665" name="Rectangle 1">
          <a:extLst>
            <a:ext uri="{FF2B5EF4-FFF2-40B4-BE49-F238E27FC236}">
              <a16:creationId xmlns:a16="http://schemas.microsoft.com/office/drawing/2014/main" id="{8FFD3BE2-F5BA-32C3-D675-ED312742E0A8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46666" name="Rectangle 1">
          <a:extLst>
            <a:ext uri="{FF2B5EF4-FFF2-40B4-BE49-F238E27FC236}">
              <a16:creationId xmlns:a16="http://schemas.microsoft.com/office/drawing/2014/main" id="{560096F2-79F6-9353-DAE0-9E7D9104FD8D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246667" name="Rectangle 1">
          <a:extLst>
            <a:ext uri="{FF2B5EF4-FFF2-40B4-BE49-F238E27FC236}">
              <a16:creationId xmlns:a16="http://schemas.microsoft.com/office/drawing/2014/main" id="{AD619217-AD00-EE4E-4313-B8FB1D403868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58421</xdr:colOff>
      <xdr:row>1</xdr:row>
      <xdr:rowOff>3175</xdr:rowOff>
    </xdr:from>
    <xdr:to>
      <xdr:col>6</xdr:col>
      <xdr:colOff>1303</xdr:colOff>
      <xdr:row>2</xdr:row>
      <xdr:rowOff>1673</xdr:rowOff>
    </xdr:to>
    <xdr:sp macro="" textlink="">
      <xdr:nvSpPr>
        <xdr:cNvPr id="6" name="Freccia a destra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0F85AF-CAC0-B2D0-2E92-12CA77174CBC}"/>
            </a:ext>
          </a:extLst>
        </xdr:cNvPr>
        <xdr:cNvSpPr/>
      </xdr:nvSpPr>
      <xdr:spPr bwMode="auto">
        <a:xfrm>
          <a:off x="4951096" y="631825"/>
          <a:ext cx="984550" cy="335223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46669" name="Rectangle 1025">
          <a:extLst>
            <a:ext uri="{FF2B5EF4-FFF2-40B4-BE49-F238E27FC236}">
              <a16:creationId xmlns:a16="http://schemas.microsoft.com/office/drawing/2014/main" id="{6DD4083C-152F-EDC6-61FF-8BC9DEF3B0BE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46670" name="Rectangle 1025">
          <a:extLst>
            <a:ext uri="{FF2B5EF4-FFF2-40B4-BE49-F238E27FC236}">
              <a16:creationId xmlns:a16="http://schemas.microsoft.com/office/drawing/2014/main" id="{83E4CAF2-3644-B888-12D6-DBA7EDDF721F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46671" name="Rectangle 1025">
          <a:extLst>
            <a:ext uri="{FF2B5EF4-FFF2-40B4-BE49-F238E27FC236}">
              <a16:creationId xmlns:a16="http://schemas.microsoft.com/office/drawing/2014/main" id="{8DB709CF-ABAD-0320-1ADB-D12E50AEE061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246672" name="Rectangle 1025">
          <a:extLst>
            <a:ext uri="{FF2B5EF4-FFF2-40B4-BE49-F238E27FC236}">
              <a16:creationId xmlns:a16="http://schemas.microsoft.com/office/drawing/2014/main" id="{26121659-9AAD-EC4D-E402-D33BA52EDF41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46673" name="Rectangle 1025">
          <a:extLst>
            <a:ext uri="{FF2B5EF4-FFF2-40B4-BE49-F238E27FC236}">
              <a16:creationId xmlns:a16="http://schemas.microsoft.com/office/drawing/2014/main" id="{B2E911FE-4806-C08F-0161-93141E0BD7CE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46674" name="Rectangle 1025">
          <a:extLst>
            <a:ext uri="{FF2B5EF4-FFF2-40B4-BE49-F238E27FC236}">
              <a16:creationId xmlns:a16="http://schemas.microsoft.com/office/drawing/2014/main" id="{199F9EBA-C7FC-1503-ACD5-49B4E450749D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46675" name="Rectangle 1025">
          <a:extLst>
            <a:ext uri="{FF2B5EF4-FFF2-40B4-BE49-F238E27FC236}">
              <a16:creationId xmlns:a16="http://schemas.microsoft.com/office/drawing/2014/main" id="{6588289D-FB68-F33E-C298-A420B561B0C7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246676" name="Rectangle 1025">
          <a:extLst>
            <a:ext uri="{FF2B5EF4-FFF2-40B4-BE49-F238E27FC236}">
              <a16:creationId xmlns:a16="http://schemas.microsoft.com/office/drawing/2014/main" id="{5AF2C016-1884-A1C6-4860-6E6315995996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46677" name="Rectangle 1025">
          <a:extLst>
            <a:ext uri="{FF2B5EF4-FFF2-40B4-BE49-F238E27FC236}">
              <a16:creationId xmlns:a16="http://schemas.microsoft.com/office/drawing/2014/main" id="{12236D16-451F-2B15-B88A-AF8B6C154142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46678" name="Rectangle 1025">
          <a:extLst>
            <a:ext uri="{FF2B5EF4-FFF2-40B4-BE49-F238E27FC236}">
              <a16:creationId xmlns:a16="http://schemas.microsoft.com/office/drawing/2014/main" id="{F4527CEE-797E-EF35-D8B6-800F61A52EE9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46679" name="Rectangle 1025">
          <a:extLst>
            <a:ext uri="{FF2B5EF4-FFF2-40B4-BE49-F238E27FC236}">
              <a16:creationId xmlns:a16="http://schemas.microsoft.com/office/drawing/2014/main" id="{2F0C771E-67CC-2E6B-C8BF-6F6FE7915AED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246680" name="Rectangle 1025">
          <a:extLst>
            <a:ext uri="{FF2B5EF4-FFF2-40B4-BE49-F238E27FC236}">
              <a16:creationId xmlns:a16="http://schemas.microsoft.com/office/drawing/2014/main" id="{32171D78-F9FB-2750-A62D-0ABBA2FAC67F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61595</xdr:colOff>
      <xdr:row>1</xdr:row>
      <xdr:rowOff>24765</xdr:rowOff>
    </xdr:from>
    <xdr:to>
      <xdr:col>6</xdr:col>
      <xdr:colOff>9400</xdr:colOff>
      <xdr:row>2</xdr:row>
      <xdr:rowOff>969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3241A2-C6F5-EBFA-A556-1535D7D0D9EF}"/>
            </a:ext>
          </a:extLst>
        </xdr:cNvPr>
        <xdr:cNvSpPr/>
      </xdr:nvSpPr>
      <xdr:spPr bwMode="auto">
        <a:xfrm>
          <a:off x="4932045" y="620395"/>
          <a:ext cx="1002092" cy="350064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0739" name="Rectangle 1025">
          <a:extLst>
            <a:ext uri="{FF2B5EF4-FFF2-40B4-BE49-F238E27FC236}">
              <a16:creationId xmlns:a16="http://schemas.microsoft.com/office/drawing/2014/main" id="{7F818F14-EF61-0DB1-D26A-94186BD0A79B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00740" name="Rectangle 1025">
          <a:extLst>
            <a:ext uri="{FF2B5EF4-FFF2-40B4-BE49-F238E27FC236}">
              <a16:creationId xmlns:a16="http://schemas.microsoft.com/office/drawing/2014/main" id="{F546AA64-B910-857E-F94D-D267057B71E8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0741" name="Rectangle 1025">
          <a:extLst>
            <a:ext uri="{FF2B5EF4-FFF2-40B4-BE49-F238E27FC236}">
              <a16:creationId xmlns:a16="http://schemas.microsoft.com/office/drawing/2014/main" id="{E65EA3F2-C85C-0701-AC01-C12FBCE7B4C7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00742" name="Rectangle 1025">
          <a:extLst>
            <a:ext uri="{FF2B5EF4-FFF2-40B4-BE49-F238E27FC236}">
              <a16:creationId xmlns:a16="http://schemas.microsoft.com/office/drawing/2014/main" id="{08D06141-9F30-F346-7550-EA2A07D31D54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0743" name="Rectangle 1025">
          <a:extLst>
            <a:ext uri="{FF2B5EF4-FFF2-40B4-BE49-F238E27FC236}">
              <a16:creationId xmlns:a16="http://schemas.microsoft.com/office/drawing/2014/main" id="{00E6C980-6EBD-762F-3225-C61C5508DDDB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00744" name="Rectangle 1025">
          <a:extLst>
            <a:ext uri="{FF2B5EF4-FFF2-40B4-BE49-F238E27FC236}">
              <a16:creationId xmlns:a16="http://schemas.microsoft.com/office/drawing/2014/main" id="{53FB4891-338C-05A4-0E17-B41E273EA420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1936" name="Rectangle 1">
          <a:extLst>
            <a:ext uri="{FF2B5EF4-FFF2-40B4-BE49-F238E27FC236}">
              <a16:creationId xmlns:a16="http://schemas.microsoft.com/office/drawing/2014/main" id="{5830FDB0-340E-897A-3E59-17471C83A9A5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01937" name="Rectangle 1">
          <a:extLst>
            <a:ext uri="{FF2B5EF4-FFF2-40B4-BE49-F238E27FC236}">
              <a16:creationId xmlns:a16="http://schemas.microsoft.com/office/drawing/2014/main" id="{AF7E1F78-728C-8B07-5699-148BD38BA116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61596</xdr:colOff>
      <xdr:row>1</xdr:row>
      <xdr:rowOff>3175</xdr:rowOff>
    </xdr:from>
    <xdr:to>
      <xdr:col>6</xdr:col>
      <xdr:colOff>9401</xdr:colOff>
      <xdr:row>2</xdr:row>
      <xdr:rowOff>20282</xdr:rowOff>
    </xdr:to>
    <xdr:sp macro="" textlink="">
      <xdr:nvSpPr>
        <xdr:cNvPr id="4" name="Freccia a destr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8A7FB4-2358-FC43-3838-5B523D6F8C0B}"/>
            </a:ext>
          </a:extLst>
        </xdr:cNvPr>
        <xdr:cNvSpPr/>
      </xdr:nvSpPr>
      <xdr:spPr bwMode="auto">
        <a:xfrm>
          <a:off x="4932046" y="631825"/>
          <a:ext cx="1002092" cy="38667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1939" name="Rectangle 1025">
          <a:extLst>
            <a:ext uri="{FF2B5EF4-FFF2-40B4-BE49-F238E27FC236}">
              <a16:creationId xmlns:a16="http://schemas.microsoft.com/office/drawing/2014/main" id="{D3E66A25-E9AF-F8DB-935E-CFA295E58883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01940" name="Rectangle 1025">
          <a:extLst>
            <a:ext uri="{FF2B5EF4-FFF2-40B4-BE49-F238E27FC236}">
              <a16:creationId xmlns:a16="http://schemas.microsoft.com/office/drawing/2014/main" id="{DEBF60BB-8F08-7635-56FA-6FDBFC18FA7E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1941" name="Rectangle 1025">
          <a:extLst>
            <a:ext uri="{FF2B5EF4-FFF2-40B4-BE49-F238E27FC236}">
              <a16:creationId xmlns:a16="http://schemas.microsoft.com/office/drawing/2014/main" id="{22F58A1D-1779-CC70-E2B9-E816744110A6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01942" name="Rectangle 1025">
          <a:extLst>
            <a:ext uri="{FF2B5EF4-FFF2-40B4-BE49-F238E27FC236}">
              <a16:creationId xmlns:a16="http://schemas.microsoft.com/office/drawing/2014/main" id="{A727E89B-E635-2CA1-720E-FC2CEB7C9ADB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1943" name="Rectangle 1025">
          <a:extLst>
            <a:ext uri="{FF2B5EF4-FFF2-40B4-BE49-F238E27FC236}">
              <a16:creationId xmlns:a16="http://schemas.microsoft.com/office/drawing/2014/main" id="{28788C1E-8975-990E-0DF5-0775341B2794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01944" name="Rectangle 1025">
          <a:extLst>
            <a:ext uri="{FF2B5EF4-FFF2-40B4-BE49-F238E27FC236}">
              <a16:creationId xmlns:a16="http://schemas.microsoft.com/office/drawing/2014/main" id="{10960894-F7AD-D120-15F3-C51444EC4429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tabColor indexed="12"/>
    <pageSetUpPr fitToPage="1"/>
  </sheetPr>
  <dimension ref="A1:R102"/>
  <sheetViews>
    <sheetView tabSelected="1" zoomScaleNormal="100" workbookViewId="0">
      <selection activeCell="B1" sqref="B1:J1"/>
    </sheetView>
  </sheetViews>
  <sheetFormatPr baseColWidth="10" defaultColWidth="9.5" defaultRowHeight="18.75" customHeight="1" x14ac:dyDescent="0.15"/>
  <cols>
    <col min="1" max="1" width="4" style="32" customWidth="1"/>
    <col min="2" max="2" width="63.5" style="42" customWidth="1"/>
    <col min="3" max="3" width="13.5" style="32" customWidth="1"/>
    <col min="4" max="8" width="9.5" style="32"/>
    <col min="9" max="9" width="27.5" style="32" customWidth="1"/>
    <col min="10" max="10" width="4.5" style="30" customWidth="1"/>
    <col min="11" max="11" width="9.5" style="30"/>
    <col min="12" max="16384" width="9.5" style="32"/>
  </cols>
  <sheetData>
    <row r="1" spans="1:18" s="28" customFormat="1" ht="53.25" customHeight="1" thickBot="1" x14ac:dyDescent="0.5">
      <c r="B1" s="452"/>
      <c r="C1" s="453"/>
      <c r="D1" s="453"/>
      <c r="E1" s="453"/>
      <c r="F1" s="453"/>
      <c r="G1" s="453"/>
      <c r="H1" s="453"/>
      <c r="I1" s="453"/>
      <c r="J1" s="454"/>
      <c r="K1" s="29"/>
    </row>
    <row r="2" spans="1:18" s="30" customFormat="1" ht="92.5" customHeight="1" thickTop="1" thickBot="1" x14ac:dyDescent="0.2">
      <c r="B2" s="458" t="s">
        <v>468</v>
      </c>
      <c r="C2" s="459"/>
      <c r="D2" s="459"/>
      <c r="E2" s="459"/>
      <c r="F2" s="459"/>
      <c r="G2" s="459"/>
      <c r="H2" s="459"/>
      <c r="I2" s="459"/>
      <c r="J2" s="460"/>
      <c r="K2" s="31"/>
      <c r="L2" s="32"/>
      <c r="M2" s="32"/>
      <c r="N2" s="32"/>
      <c r="O2" s="32"/>
      <c r="P2" s="32"/>
      <c r="Q2" s="32"/>
      <c r="R2" s="32"/>
    </row>
    <row r="3" spans="1:18" ht="30" customHeight="1" thickTop="1" thickBot="1" x14ac:dyDescent="0.3">
      <c r="B3" s="455" t="s">
        <v>180</v>
      </c>
      <c r="C3" s="456"/>
      <c r="D3" s="456"/>
      <c r="E3" s="456"/>
      <c r="F3" s="456"/>
      <c r="G3" s="456"/>
      <c r="H3" s="456"/>
      <c r="I3" s="456"/>
      <c r="J3" s="457"/>
      <c r="K3" s="31"/>
      <c r="L3" s="28"/>
      <c r="M3" s="28"/>
      <c r="N3" s="28"/>
      <c r="O3" s="28"/>
      <c r="P3" s="28"/>
      <c r="Q3" s="28"/>
      <c r="R3" s="28"/>
    </row>
    <row r="4" spans="1:18" s="44" customFormat="1" ht="30" customHeight="1" thickTop="1" thickBot="1" x14ac:dyDescent="0.3">
      <c r="A4" s="447" t="s">
        <v>181</v>
      </c>
      <c r="B4" s="447"/>
      <c r="C4" s="447"/>
      <c r="D4" s="447"/>
      <c r="E4" s="447"/>
      <c r="F4" s="447"/>
      <c r="G4" s="447"/>
      <c r="H4" s="447"/>
      <c r="I4" s="447"/>
      <c r="J4" s="447"/>
      <c r="K4" s="43"/>
      <c r="L4" s="28"/>
      <c r="M4" s="28"/>
      <c r="N4" s="28"/>
      <c r="O4" s="28"/>
      <c r="P4" s="28"/>
      <c r="Q4" s="28"/>
      <c r="R4" s="28"/>
    </row>
    <row r="5" spans="1:18" s="30" customFormat="1" ht="30" customHeight="1" thickTop="1" thickBot="1" x14ac:dyDescent="0.3">
      <c r="B5" s="47" t="s">
        <v>312</v>
      </c>
      <c r="C5" s="445" t="s">
        <v>427</v>
      </c>
      <c r="D5" s="445"/>
      <c r="E5" s="445"/>
      <c r="F5" s="445"/>
      <c r="G5" s="445"/>
      <c r="H5" s="445"/>
      <c r="I5" s="445"/>
      <c r="J5" s="446"/>
      <c r="K5" s="33"/>
      <c r="L5" s="28"/>
      <c r="M5" s="28"/>
      <c r="N5" s="28"/>
      <c r="O5" s="28"/>
      <c r="P5" s="28"/>
      <c r="Q5" s="28"/>
      <c r="R5" s="28"/>
    </row>
    <row r="6" spans="1:18" s="46" customFormat="1" ht="30" customHeight="1" thickTop="1" thickBot="1" x14ac:dyDescent="0.3">
      <c r="A6" s="447" t="s">
        <v>182</v>
      </c>
      <c r="B6" s="447"/>
      <c r="C6" s="447"/>
      <c r="D6" s="447"/>
      <c r="E6" s="447"/>
      <c r="F6" s="447"/>
      <c r="G6" s="447"/>
      <c r="H6" s="447"/>
      <c r="I6" s="447"/>
      <c r="J6" s="447"/>
      <c r="K6" s="45"/>
      <c r="L6" s="28"/>
      <c r="M6" s="28"/>
      <c r="N6" s="28"/>
      <c r="O6" s="28"/>
      <c r="P6" s="28"/>
      <c r="Q6" s="28"/>
      <c r="R6" s="28"/>
    </row>
    <row r="7" spans="1:18" s="30" customFormat="1" ht="30" customHeight="1" thickTop="1" thickBot="1" x14ac:dyDescent="0.3">
      <c r="A7" s="34"/>
      <c r="B7" s="47" t="s">
        <v>313</v>
      </c>
      <c r="C7" s="445" t="s">
        <v>428</v>
      </c>
      <c r="D7" s="445"/>
      <c r="E7" s="445"/>
      <c r="F7" s="445"/>
      <c r="G7" s="445"/>
      <c r="H7" s="445"/>
      <c r="I7" s="445"/>
      <c r="J7" s="446"/>
      <c r="K7" s="33"/>
      <c r="L7" s="28"/>
      <c r="M7" s="28"/>
      <c r="N7" s="28"/>
      <c r="O7" s="28"/>
      <c r="P7" s="28"/>
      <c r="Q7" s="28"/>
      <c r="R7" s="28"/>
    </row>
    <row r="8" spans="1:18" s="30" customFormat="1" ht="30" customHeight="1" thickTop="1" thickBot="1" x14ac:dyDescent="0.3">
      <c r="A8" s="34"/>
      <c r="B8" s="47" t="s">
        <v>317</v>
      </c>
      <c r="C8" s="445" t="s">
        <v>428</v>
      </c>
      <c r="D8" s="445"/>
      <c r="E8" s="445"/>
      <c r="F8" s="445"/>
      <c r="G8" s="445"/>
      <c r="H8" s="445"/>
      <c r="I8" s="445"/>
      <c r="J8" s="446"/>
      <c r="K8" s="33"/>
      <c r="L8" s="28"/>
      <c r="M8" s="28"/>
      <c r="N8" s="28"/>
      <c r="O8" s="28"/>
      <c r="P8" s="28"/>
      <c r="Q8" s="28"/>
      <c r="R8" s="28"/>
    </row>
    <row r="9" spans="1:18" s="30" customFormat="1" ht="30" customHeight="1" thickTop="1" thickBot="1" x14ac:dyDescent="0.3">
      <c r="B9" s="47" t="s">
        <v>272</v>
      </c>
      <c r="C9" s="445" t="s">
        <v>428</v>
      </c>
      <c r="D9" s="445"/>
      <c r="E9" s="445"/>
      <c r="F9" s="445"/>
      <c r="G9" s="445"/>
      <c r="H9" s="445"/>
      <c r="I9" s="445"/>
      <c r="J9" s="446"/>
      <c r="K9" s="33"/>
      <c r="L9" s="28"/>
      <c r="M9" s="28"/>
      <c r="N9" s="28"/>
      <c r="O9" s="28"/>
      <c r="P9" s="28"/>
      <c r="Q9" s="28"/>
      <c r="R9" s="28"/>
    </row>
    <row r="10" spans="1:18" s="30" customFormat="1" ht="30" customHeight="1" thickTop="1" thickBot="1" x14ac:dyDescent="0.3">
      <c r="B10" s="47" t="s">
        <v>273</v>
      </c>
      <c r="C10" s="445" t="s">
        <v>428</v>
      </c>
      <c r="D10" s="445"/>
      <c r="E10" s="445"/>
      <c r="F10" s="445"/>
      <c r="G10" s="445"/>
      <c r="H10" s="445"/>
      <c r="I10" s="445"/>
      <c r="J10" s="446"/>
      <c r="K10" s="33"/>
      <c r="L10" s="28"/>
      <c r="M10" s="28"/>
      <c r="N10" s="28"/>
      <c r="O10" s="28"/>
      <c r="P10" s="28"/>
      <c r="Q10" s="28"/>
      <c r="R10" s="28"/>
    </row>
    <row r="11" spans="1:18" s="30" customFormat="1" ht="30" customHeight="1" thickTop="1" thickBot="1" x14ac:dyDescent="0.3">
      <c r="B11" s="47" t="s">
        <v>271</v>
      </c>
      <c r="C11" s="445" t="s">
        <v>428</v>
      </c>
      <c r="D11" s="445"/>
      <c r="E11" s="445"/>
      <c r="F11" s="445"/>
      <c r="G11" s="445"/>
      <c r="H11" s="445"/>
      <c r="I11" s="445"/>
      <c r="J11" s="446"/>
      <c r="K11" s="33"/>
      <c r="L11" s="28"/>
      <c r="M11" s="28"/>
      <c r="N11" s="28"/>
      <c r="O11" s="28"/>
      <c r="P11" s="28"/>
      <c r="Q11" s="28"/>
      <c r="R11" s="28"/>
    </row>
    <row r="12" spans="1:18" s="30" customFormat="1" ht="30" customHeight="1" thickTop="1" thickBot="1" x14ac:dyDescent="0.3">
      <c r="B12" s="47" t="s">
        <v>433</v>
      </c>
      <c r="C12" s="445" t="s">
        <v>428</v>
      </c>
      <c r="D12" s="445"/>
      <c r="E12" s="445"/>
      <c r="F12" s="445"/>
      <c r="G12" s="445"/>
      <c r="H12" s="445"/>
      <c r="I12" s="445"/>
      <c r="J12" s="446"/>
      <c r="K12" s="33"/>
      <c r="L12" s="28"/>
      <c r="M12" s="28"/>
      <c r="N12" s="28"/>
      <c r="O12" s="28"/>
      <c r="P12" s="28"/>
      <c r="Q12" s="28"/>
      <c r="R12" s="28"/>
    </row>
    <row r="13" spans="1:18" s="30" customFormat="1" ht="30" customHeight="1" thickTop="1" thickBot="1" x14ac:dyDescent="0.3">
      <c r="B13" s="47" t="s">
        <v>274</v>
      </c>
      <c r="C13" s="445" t="s">
        <v>428</v>
      </c>
      <c r="D13" s="445"/>
      <c r="E13" s="445"/>
      <c r="F13" s="445"/>
      <c r="G13" s="445"/>
      <c r="H13" s="445"/>
      <c r="I13" s="445"/>
      <c r="J13" s="446"/>
      <c r="K13" s="33"/>
      <c r="L13" s="28"/>
      <c r="M13" s="28"/>
      <c r="N13" s="28"/>
      <c r="O13" s="28"/>
      <c r="P13" s="28"/>
      <c r="Q13" s="28"/>
      <c r="R13" s="28"/>
    </row>
    <row r="14" spans="1:18" s="30" customFormat="1" ht="30" customHeight="1" thickTop="1" thickBot="1" x14ac:dyDescent="0.3">
      <c r="B14" s="47" t="s">
        <v>275</v>
      </c>
      <c r="C14" s="445" t="s">
        <v>428</v>
      </c>
      <c r="D14" s="445"/>
      <c r="E14" s="445"/>
      <c r="F14" s="445"/>
      <c r="G14" s="445"/>
      <c r="H14" s="445"/>
      <c r="I14" s="445"/>
      <c r="J14" s="446"/>
      <c r="K14" s="33"/>
      <c r="L14" s="28"/>
      <c r="M14" s="28"/>
      <c r="N14" s="28"/>
      <c r="O14" s="28"/>
      <c r="P14" s="28"/>
      <c r="Q14" s="28"/>
      <c r="R14" s="28"/>
    </row>
    <row r="15" spans="1:18" s="30" customFormat="1" ht="30" customHeight="1" thickTop="1" thickBot="1" x14ac:dyDescent="0.2">
      <c r="B15" s="47" t="s">
        <v>276</v>
      </c>
      <c r="C15" s="445" t="s">
        <v>428</v>
      </c>
      <c r="D15" s="445"/>
      <c r="E15" s="445"/>
      <c r="F15" s="445"/>
      <c r="G15" s="445"/>
      <c r="H15" s="445"/>
      <c r="I15" s="445"/>
      <c r="J15" s="446"/>
      <c r="K15" s="33"/>
    </row>
    <row r="16" spans="1:18" ht="30" customHeight="1" thickTop="1" thickBot="1" x14ac:dyDescent="0.2">
      <c r="B16" s="35"/>
      <c r="C16" s="36"/>
      <c r="D16" s="36"/>
      <c r="E16" s="36"/>
      <c r="F16" s="36"/>
      <c r="G16" s="36"/>
      <c r="H16" s="36"/>
      <c r="I16" s="36"/>
      <c r="J16" s="36"/>
    </row>
    <row r="17" spans="1:11" ht="30" customHeight="1" thickTop="1" thickBot="1" x14ac:dyDescent="0.2">
      <c r="B17" s="449" t="s">
        <v>179</v>
      </c>
      <c r="C17" s="450"/>
      <c r="D17" s="450"/>
      <c r="E17" s="450"/>
      <c r="F17" s="450"/>
      <c r="G17" s="450"/>
      <c r="H17" s="450"/>
      <c r="I17" s="450"/>
      <c r="J17" s="451"/>
    </row>
    <row r="18" spans="1:11" s="44" customFormat="1" ht="30" customHeight="1" thickTop="1" thickBot="1" x14ac:dyDescent="0.2">
      <c r="A18" s="447" t="s">
        <v>183</v>
      </c>
      <c r="B18" s="447"/>
      <c r="C18" s="447"/>
      <c r="D18" s="447"/>
      <c r="E18" s="447"/>
      <c r="F18" s="447"/>
      <c r="G18" s="447"/>
      <c r="H18" s="447"/>
      <c r="I18" s="447"/>
      <c r="J18" s="447"/>
      <c r="K18" s="46"/>
    </row>
    <row r="19" spans="1:11" ht="30" customHeight="1" thickTop="1" thickBot="1" x14ac:dyDescent="0.2">
      <c r="B19" s="47" t="s">
        <v>326</v>
      </c>
      <c r="C19" s="445" t="s">
        <v>429</v>
      </c>
      <c r="D19" s="445"/>
      <c r="E19" s="445"/>
      <c r="F19" s="445"/>
      <c r="G19" s="445"/>
      <c r="H19" s="445"/>
      <c r="I19" s="445"/>
      <c r="J19" s="446"/>
    </row>
    <row r="20" spans="1:11" s="44" customFormat="1" ht="30" customHeight="1" thickTop="1" thickBot="1" x14ac:dyDescent="0.2">
      <c r="A20" s="447" t="s">
        <v>217</v>
      </c>
      <c r="B20" s="447"/>
      <c r="C20" s="447"/>
      <c r="D20" s="447"/>
      <c r="E20" s="447"/>
      <c r="F20" s="447"/>
      <c r="G20" s="447"/>
      <c r="H20" s="447"/>
      <c r="I20" s="447"/>
      <c r="J20" s="447"/>
      <c r="K20" s="46"/>
    </row>
    <row r="21" spans="1:11" ht="30" customHeight="1" thickTop="1" thickBot="1" x14ac:dyDescent="0.2">
      <c r="B21" s="47" t="s">
        <v>286</v>
      </c>
      <c r="C21" s="445" t="s">
        <v>429</v>
      </c>
      <c r="D21" s="445"/>
      <c r="E21" s="445"/>
      <c r="F21" s="445"/>
      <c r="G21" s="445"/>
      <c r="H21" s="445"/>
      <c r="I21" s="445"/>
      <c r="J21" s="446"/>
    </row>
    <row r="22" spans="1:11" ht="30" customHeight="1" thickTop="1" thickBot="1" x14ac:dyDescent="0.2">
      <c r="B22" s="47" t="s">
        <v>287</v>
      </c>
      <c r="C22" s="445" t="s">
        <v>429</v>
      </c>
      <c r="D22" s="445"/>
      <c r="E22" s="445"/>
      <c r="F22" s="445"/>
      <c r="G22" s="445"/>
      <c r="H22" s="445"/>
      <c r="I22" s="445"/>
      <c r="J22" s="446"/>
    </row>
    <row r="23" spans="1:11" ht="30" customHeight="1" thickTop="1" thickBot="1" x14ac:dyDescent="0.2">
      <c r="B23" s="47" t="s">
        <v>277</v>
      </c>
      <c r="C23" s="445" t="s">
        <v>429</v>
      </c>
      <c r="D23" s="445"/>
      <c r="E23" s="445"/>
      <c r="F23" s="445"/>
      <c r="G23" s="445"/>
      <c r="H23" s="445"/>
      <c r="I23" s="445"/>
      <c r="J23" s="446"/>
    </row>
    <row r="24" spans="1:11" ht="30" customHeight="1" thickTop="1" thickBot="1" x14ac:dyDescent="0.2">
      <c r="B24" s="47" t="s">
        <v>278</v>
      </c>
      <c r="C24" s="445" t="s">
        <v>429</v>
      </c>
      <c r="D24" s="445"/>
      <c r="E24" s="445"/>
      <c r="F24" s="445"/>
      <c r="G24" s="445"/>
      <c r="H24" s="445"/>
      <c r="I24" s="445"/>
      <c r="J24" s="446"/>
    </row>
    <row r="25" spans="1:11" ht="30" customHeight="1" thickTop="1" thickBot="1" x14ac:dyDescent="0.2">
      <c r="B25" s="47" t="s">
        <v>279</v>
      </c>
      <c r="C25" s="445" t="s">
        <v>429</v>
      </c>
      <c r="D25" s="445"/>
      <c r="E25" s="445"/>
      <c r="F25" s="445"/>
      <c r="G25" s="445"/>
      <c r="H25" s="445"/>
      <c r="I25" s="445"/>
      <c r="J25" s="446"/>
    </row>
    <row r="26" spans="1:11" ht="30" customHeight="1" thickTop="1" thickBot="1" x14ac:dyDescent="0.2">
      <c r="B26" s="47" t="s">
        <v>280</v>
      </c>
      <c r="C26" s="445" t="s">
        <v>429</v>
      </c>
      <c r="D26" s="445"/>
      <c r="E26" s="445"/>
      <c r="F26" s="445"/>
      <c r="G26" s="445"/>
      <c r="H26" s="445"/>
      <c r="I26" s="445"/>
      <c r="J26" s="446"/>
    </row>
    <row r="27" spans="1:11" ht="30" customHeight="1" thickTop="1" thickBot="1" x14ac:dyDescent="0.2">
      <c r="B27" s="47" t="s">
        <v>281</v>
      </c>
      <c r="C27" s="445" t="s">
        <v>429</v>
      </c>
      <c r="D27" s="445"/>
      <c r="E27" s="445"/>
      <c r="F27" s="445"/>
      <c r="G27" s="445"/>
      <c r="H27" s="445"/>
      <c r="I27" s="445"/>
      <c r="J27" s="446"/>
    </row>
    <row r="28" spans="1:11" ht="30" customHeight="1" thickTop="1" thickBot="1" x14ac:dyDescent="0.2">
      <c r="B28" s="47" t="s">
        <v>282</v>
      </c>
      <c r="C28" s="445" t="s">
        <v>429</v>
      </c>
      <c r="D28" s="445"/>
      <c r="E28" s="445"/>
      <c r="F28" s="445"/>
      <c r="G28" s="445"/>
      <c r="H28" s="445"/>
      <c r="I28" s="445"/>
      <c r="J28" s="446"/>
    </row>
    <row r="29" spans="1:11" ht="30" customHeight="1" thickTop="1" thickBot="1" x14ac:dyDescent="0.2">
      <c r="B29" s="47" t="s">
        <v>283</v>
      </c>
      <c r="C29" s="445" t="s">
        <v>429</v>
      </c>
      <c r="D29" s="445"/>
      <c r="E29" s="445"/>
      <c r="F29" s="445"/>
      <c r="G29" s="445"/>
      <c r="H29" s="445"/>
      <c r="I29" s="445"/>
      <c r="J29" s="446"/>
    </row>
    <row r="30" spans="1:11" ht="30" customHeight="1" thickTop="1" thickBot="1" x14ac:dyDescent="0.2">
      <c r="B30" s="48" t="s">
        <v>288</v>
      </c>
      <c r="C30" s="445" t="s">
        <v>429</v>
      </c>
      <c r="D30" s="445"/>
      <c r="E30" s="445"/>
      <c r="F30" s="445"/>
      <c r="G30" s="445"/>
      <c r="H30" s="445"/>
      <c r="I30" s="445"/>
      <c r="J30" s="446"/>
    </row>
    <row r="31" spans="1:11" ht="30" customHeight="1" thickTop="1" thickBot="1" x14ac:dyDescent="0.2">
      <c r="B31" s="48" t="s">
        <v>285</v>
      </c>
      <c r="C31" s="445" t="s">
        <v>429</v>
      </c>
      <c r="D31" s="445"/>
      <c r="E31" s="445"/>
      <c r="F31" s="445"/>
      <c r="G31" s="445"/>
      <c r="H31" s="445"/>
      <c r="I31" s="445"/>
      <c r="J31" s="446"/>
    </row>
    <row r="32" spans="1:11" ht="30" customHeight="1" thickTop="1" thickBot="1" x14ac:dyDescent="0.2">
      <c r="B32" s="48" t="s">
        <v>284</v>
      </c>
      <c r="C32" s="445" t="s">
        <v>429</v>
      </c>
      <c r="D32" s="445"/>
      <c r="E32" s="445"/>
      <c r="F32" s="445"/>
      <c r="G32" s="445"/>
      <c r="H32" s="445"/>
      <c r="I32" s="445"/>
      <c r="J32" s="446"/>
    </row>
    <row r="33" spans="2:10" ht="30" customHeight="1" thickTop="1" thickBot="1" x14ac:dyDescent="0.2">
      <c r="B33" s="48" t="s">
        <v>289</v>
      </c>
      <c r="C33" s="445" t="s">
        <v>429</v>
      </c>
      <c r="D33" s="445"/>
      <c r="E33" s="445"/>
      <c r="F33" s="445"/>
      <c r="G33" s="445"/>
      <c r="H33" s="445"/>
      <c r="I33" s="445"/>
      <c r="J33" s="446"/>
    </row>
    <row r="34" spans="2:10" ht="30" customHeight="1" thickTop="1" thickBot="1" x14ac:dyDescent="0.2">
      <c r="B34" s="48" t="s">
        <v>290</v>
      </c>
      <c r="C34" s="445" t="s">
        <v>429</v>
      </c>
      <c r="D34" s="445"/>
      <c r="E34" s="445"/>
      <c r="F34" s="445"/>
      <c r="G34" s="445"/>
      <c r="H34" s="445"/>
      <c r="I34" s="445"/>
      <c r="J34" s="446"/>
    </row>
    <row r="35" spans="2:10" ht="30" customHeight="1" thickTop="1" thickBot="1" x14ac:dyDescent="0.2">
      <c r="B35" s="48" t="s">
        <v>291</v>
      </c>
      <c r="C35" s="445" t="s">
        <v>429</v>
      </c>
      <c r="D35" s="445"/>
      <c r="E35" s="445"/>
      <c r="F35" s="445"/>
      <c r="G35" s="445"/>
      <c r="H35" s="445"/>
      <c r="I35" s="445"/>
      <c r="J35" s="446"/>
    </row>
    <row r="36" spans="2:10" ht="30" customHeight="1" thickTop="1" thickBot="1" x14ac:dyDescent="0.2">
      <c r="B36" s="48" t="s">
        <v>292</v>
      </c>
      <c r="C36" s="445" t="s">
        <v>429</v>
      </c>
      <c r="D36" s="445"/>
      <c r="E36" s="445"/>
      <c r="F36" s="445"/>
      <c r="G36" s="445"/>
      <c r="H36" s="445"/>
      <c r="I36" s="445"/>
      <c r="J36" s="446"/>
    </row>
    <row r="37" spans="2:10" ht="30" customHeight="1" thickTop="1" thickBot="1" x14ac:dyDescent="0.2">
      <c r="B37" s="48" t="s">
        <v>293</v>
      </c>
      <c r="C37" s="445" t="s">
        <v>429</v>
      </c>
      <c r="D37" s="445"/>
      <c r="E37" s="445"/>
      <c r="F37" s="445"/>
      <c r="G37" s="445"/>
      <c r="H37" s="445"/>
      <c r="I37" s="445"/>
      <c r="J37" s="446"/>
    </row>
    <row r="38" spans="2:10" ht="30" customHeight="1" thickTop="1" thickBot="1" x14ac:dyDescent="0.2">
      <c r="B38" s="48" t="s">
        <v>294</v>
      </c>
      <c r="C38" s="445" t="s">
        <v>429</v>
      </c>
      <c r="D38" s="445"/>
      <c r="E38" s="445"/>
      <c r="F38" s="445"/>
      <c r="G38" s="445"/>
      <c r="H38" s="445"/>
      <c r="I38" s="445"/>
      <c r="J38" s="446"/>
    </row>
    <row r="39" spans="2:10" ht="30" customHeight="1" thickTop="1" thickBot="1" x14ac:dyDescent="0.2">
      <c r="B39" s="47" t="s">
        <v>432</v>
      </c>
      <c r="C39" s="445" t="s">
        <v>429</v>
      </c>
      <c r="D39" s="445"/>
      <c r="E39" s="445"/>
      <c r="F39" s="445"/>
      <c r="G39" s="445"/>
      <c r="H39" s="445"/>
      <c r="I39" s="445"/>
      <c r="J39" s="446"/>
    </row>
    <row r="40" spans="2:10" ht="30" customHeight="1" thickTop="1" thickBot="1" x14ac:dyDescent="0.2">
      <c r="B40" s="47" t="s">
        <v>295</v>
      </c>
      <c r="C40" s="445" t="s">
        <v>429</v>
      </c>
      <c r="D40" s="445"/>
      <c r="E40" s="445"/>
      <c r="F40" s="445"/>
      <c r="G40" s="445"/>
      <c r="H40" s="445"/>
      <c r="I40" s="445"/>
      <c r="J40" s="446"/>
    </row>
    <row r="41" spans="2:10" ht="30" customHeight="1" thickTop="1" thickBot="1" x14ac:dyDescent="0.2">
      <c r="B41" s="47" t="s">
        <v>431</v>
      </c>
      <c r="C41" s="445" t="s">
        <v>429</v>
      </c>
      <c r="D41" s="445"/>
      <c r="E41" s="445"/>
      <c r="F41" s="445"/>
      <c r="G41" s="445"/>
      <c r="H41" s="445"/>
      <c r="I41" s="445"/>
      <c r="J41" s="446"/>
    </row>
    <row r="42" spans="2:10" ht="30" customHeight="1" thickTop="1" thickBot="1" x14ac:dyDescent="0.2">
      <c r="B42" s="48" t="s">
        <v>298</v>
      </c>
      <c r="C42" s="445" t="s">
        <v>429</v>
      </c>
      <c r="D42" s="445"/>
      <c r="E42" s="445"/>
      <c r="F42" s="445"/>
      <c r="G42" s="445"/>
      <c r="H42" s="445"/>
      <c r="I42" s="445"/>
      <c r="J42" s="446"/>
    </row>
    <row r="43" spans="2:10" ht="30" customHeight="1" thickTop="1" thickBot="1" x14ac:dyDescent="0.2">
      <c r="B43" s="47" t="s">
        <v>296</v>
      </c>
      <c r="C43" s="445" t="s">
        <v>429</v>
      </c>
      <c r="D43" s="445"/>
      <c r="E43" s="445"/>
      <c r="F43" s="445"/>
      <c r="G43" s="445"/>
      <c r="H43" s="445"/>
      <c r="I43" s="445"/>
      <c r="J43" s="446"/>
    </row>
    <row r="44" spans="2:10" ht="30" customHeight="1" thickTop="1" thickBot="1" x14ac:dyDescent="0.2">
      <c r="B44" s="47" t="s">
        <v>297</v>
      </c>
      <c r="C44" s="445" t="s">
        <v>429</v>
      </c>
      <c r="D44" s="445"/>
      <c r="E44" s="445"/>
      <c r="F44" s="445"/>
      <c r="G44" s="445"/>
      <c r="H44" s="445"/>
      <c r="I44" s="445"/>
      <c r="J44" s="446"/>
    </row>
    <row r="45" spans="2:10" ht="30" customHeight="1" thickTop="1" thickBot="1" x14ac:dyDescent="0.2">
      <c r="B45" s="47" t="s">
        <v>299</v>
      </c>
      <c r="C45" s="445" t="s">
        <v>429</v>
      </c>
      <c r="D45" s="445"/>
      <c r="E45" s="445"/>
      <c r="F45" s="445"/>
      <c r="G45" s="445"/>
      <c r="H45" s="445"/>
      <c r="I45" s="445"/>
      <c r="J45" s="446"/>
    </row>
    <row r="46" spans="2:10" ht="30" customHeight="1" thickTop="1" thickBot="1" x14ac:dyDescent="0.2">
      <c r="B46" s="47" t="s">
        <v>300</v>
      </c>
      <c r="C46" s="445" t="s">
        <v>429</v>
      </c>
      <c r="D46" s="445"/>
      <c r="E46" s="445"/>
      <c r="F46" s="445"/>
      <c r="G46" s="445"/>
      <c r="H46" s="445"/>
      <c r="I46" s="445"/>
      <c r="J46" s="446"/>
    </row>
    <row r="47" spans="2:10" ht="30" customHeight="1" thickTop="1" thickBot="1" x14ac:dyDescent="0.2">
      <c r="B47" s="47" t="s">
        <v>301</v>
      </c>
      <c r="C47" s="445" t="s">
        <v>429</v>
      </c>
      <c r="D47" s="445"/>
      <c r="E47" s="445"/>
      <c r="F47" s="445"/>
      <c r="G47" s="445"/>
      <c r="H47" s="445"/>
      <c r="I47" s="445"/>
      <c r="J47" s="446"/>
    </row>
    <row r="48" spans="2:10" ht="30" customHeight="1" thickTop="1" thickBot="1" x14ac:dyDescent="0.2">
      <c r="B48" s="47" t="s">
        <v>302</v>
      </c>
      <c r="C48" s="445" t="s">
        <v>429</v>
      </c>
      <c r="D48" s="445"/>
      <c r="E48" s="445"/>
      <c r="F48" s="445"/>
      <c r="G48" s="445"/>
      <c r="H48" s="445"/>
      <c r="I48" s="445"/>
      <c r="J48" s="446"/>
    </row>
    <row r="49" spans="1:11" s="44" customFormat="1" ht="30" customHeight="1" thickTop="1" thickBot="1" x14ac:dyDescent="0.2">
      <c r="A49" s="447" t="s">
        <v>218</v>
      </c>
      <c r="B49" s="447"/>
      <c r="C49" s="447"/>
      <c r="D49" s="447"/>
      <c r="E49" s="447"/>
      <c r="F49" s="447"/>
      <c r="G49" s="447"/>
      <c r="H49" s="447"/>
      <c r="I49" s="447"/>
      <c r="J49" s="447"/>
      <c r="K49" s="46"/>
    </row>
    <row r="50" spans="1:11" ht="30" customHeight="1" thickTop="1" thickBot="1" x14ac:dyDescent="0.2">
      <c r="B50" s="47" t="s">
        <v>235</v>
      </c>
      <c r="C50" s="445" t="s">
        <v>430</v>
      </c>
      <c r="D50" s="445"/>
      <c r="E50" s="445"/>
      <c r="F50" s="445"/>
      <c r="G50" s="445"/>
      <c r="H50" s="445"/>
      <c r="I50" s="445"/>
      <c r="J50" s="446"/>
    </row>
    <row r="51" spans="1:11" ht="30" customHeight="1" thickTop="1" thickBot="1" x14ac:dyDescent="0.2">
      <c r="B51" s="47" t="s">
        <v>236</v>
      </c>
      <c r="C51" s="445" t="s">
        <v>430</v>
      </c>
      <c r="D51" s="445"/>
      <c r="E51" s="445"/>
      <c r="F51" s="445"/>
      <c r="G51" s="445"/>
      <c r="H51" s="445"/>
      <c r="I51" s="445"/>
      <c r="J51" s="446"/>
    </row>
    <row r="52" spans="1:11" ht="30" customHeight="1" thickTop="1" thickBot="1" x14ac:dyDescent="0.2">
      <c r="B52" s="47" t="s">
        <v>237</v>
      </c>
      <c r="C52" s="445" t="s">
        <v>430</v>
      </c>
      <c r="D52" s="445"/>
      <c r="E52" s="445"/>
      <c r="F52" s="445"/>
      <c r="G52" s="445"/>
      <c r="H52" s="445"/>
      <c r="I52" s="445"/>
      <c r="J52" s="446"/>
    </row>
    <row r="53" spans="1:11" ht="30" customHeight="1" thickTop="1" thickBot="1" x14ac:dyDescent="0.2">
      <c r="B53" s="47" t="s">
        <v>238</v>
      </c>
      <c r="C53" s="445" t="s">
        <v>430</v>
      </c>
      <c r="D53" s="445"/>
      <c r="E53" s="445"/>
      <c r="F53" s="445"/>
      <c r="G53" s="445"/>
      <c r="H53" s="445"/>
      <c r="I53" s="445"/>
      <c r="J53" s="446"/>
    </row>
    <row r="54" spans="1:11" ht="30" customHeight="1" thickTop="1" thickBot="1" x14ac:dyDescent="0.2">
      <c r="B54" s="47" t="s">
        <v>239</v>
      </c>
      <c r="C54" s="445" t="s">
        <v>430</v>
      </c>
      <c r="D54" s="445"/>
      <c r="E54" s="445"/>
      <c r="F54" s="445"/>
      <c r="G54" s="445"/>
      <c r="H54" s="445"/>
      <c r="I54" s="445"/>
      <c r="J54" s="446"/>
    </row>
    <row r="55" spans="1:11" s="30" customFormat="1" ht="30" customHeight="1" thickTop="1" thickBot="1" x14ac:dyDescent="0.2">
      <c r="B55" s="37"/>
      <c r="C55" s="38"/>
      <c r="D55" s="38"/>
      <c r="E55" s="38"/>
      <c r="F55" s="38"/>
      <c r="G55" s="38"/>
      <c r="H55" s="38"/>
      <c r="I55" s="38"/>
      <c r="J55" s="38"/>
    </row>
    <row r="56" spans="1:11" ht="30" customHeight="1" thickTop="1" thickBot="1" x14ac:dyDescent="0.2">
      <c r="B56" s="449" t="s">
        <v>444</v>
      </c>
      <c r="C56" s="450"/>
      <c r="D56" s="450"/>
      <c r="E56" s="450"/>
      <c r="F56" s="450"/>
      <c r="G56" s="450"/>
      <c r="H56" s="450"/>
      <c r="I56" s="450"/>
      <c r="J56" s="451"/>
    </row>
    <row r="57" spans="1:11" s="44" customFormat="1" ht="30" customHeight="1" thickTop="1" thickBot="1" x14ac:dyDescent="0.2">
      <c r="A57" s="447" t="s">
        <v>223</v>
      </c>
      <c r="B57" s="447"/>
      <c r="C57" s="447"/>
      <c r="D57" s="447"/>
      <c r="E57" s="447"/>
      <c r="F57" s="447"/>
      <c r="G57" s="447"/>
      <c r="H57" s="447"/>
      <c r="I57" s="447"/>
      <c r="J57" s="447"/>
      <c r="K57" s="46"/>
    </row>
    <row r="58" spans="1:11" ht="30" customHeight="1" thickTop="1" thickBot="1" x14ac:dyDescent="0.2">
      <c r="B58" s="48" t="s">
        <v>251</v>
      </c>
      <c r="C58" s="445" t="s">
        <v>189</v>
      </c>
      <c r="D58" s="445"/>
      <c r="E58" s="445"/>
      <c r="F58" s="445"/>
      <c r="G58" s="445"/>
      <c r="H58" s="445"/>
      <c r="I58" s="445"/>
      <c r="J58" s="446"/>
    </row>
    <row r="59" spans="1:11" ht="30" customHeight="1" thickTop="1" thickBot="1" x14ac:dyDescent="0.2">
      <c r="B59" s="48" t="s">
        <v>252</v>
      </c>
      <c r="C59" s="445" t="s">
        <v>189</v>
      </c>
      <c r="D59" s="445"/>
      <c r="E59" s="445"/>
      <c r="F59" s="445"/>
      <c r="G59" s="445"/>
      <c r="H59" s="445"/>
      <c r="I59" s="445"/>
      <c r="J59" s="446"/>
    </row>
    <row r="60" spans="1:11" ht="30" customHeight="1" thickTop="1" thickBot="1" x14ac:dyDescent="0.2">
      <c r="B60" s="48" t="s">
        <v>253</v>
      </c>
      <c r="C60" s="445" t="s">
        <v>189</v>
      </c>
      <c r="D60" s="445"/>
      <c r="E60" s="445"/>
      <c r="F60" s="445"/>
      <c r="G60" s="445"/>
      <c r="H60" s="445"/>
      <c r="I60" s="445"/>
      <c r="J60" s="446"/>
    </row>
    <row r="61" spans="1:11" ht="30" customHeight="1" thickTop="1" thickBot="1" x14ac:dyDescent="0.2">
      <c r="B61" s="48" t="s">
        <v>254</v>
      </c>
      <c r="C61" s="445" t="s">
        <v>189</v>
      </c>
      <c r="D61" s="445"/>
      <c r="E61" s="445"/>
      <c r="F61" s="445"/>
      <c r="G61" s="445"/>
      <c r="H61" s="445"/>
      <c r="I61" s="445"/>
      <c r="J61" s="446"/>
    </row>
    <row r="62" spans="1:11" ht="30" customHeight="1" thickTop="1" thickBot="1" x14ac:dyDescent="0.2">
      <c r="B62" s="48" t="s">
        <v>255</v>
      </c>
      <c r="C62" s="445" t="s">
        <v>189</v>
      </c>
      <c r="D62" s="445"/>
      <c r="E62" s="445"/>
      <c r="F62" s="445"/>
      <c r="G62" s="445"/>
      <c r="H62" s="445"/>
      <c r="I62" s="445"/>
      <c r="J62" s="446"/>
    </row>
    <row r="63" spans="1:11" s="44" customFormat="1" ht="30" customHeight="1" thickTop="1" thickBot="1" x14ac:dyDescent="0.2">
      <c r="A63" s="447" t="s">
        <v>219</v>
      </c>
      <c r="B63" s="447"/>
      <c r="C63" s="447"/>
      <c r="D63" s="447"/>
      <c r="E63" s="447"/>
      <c r="F63" s="447"/>
      <c r="G63" s="447"/>
      <c r="H63" s="447"/>
      <c r="I63" s="447"/>
      <c r="J63" s="447"/>
      <c r="K63" s="46"/>
    </row>
    <row r="64" spans="1:11" ht="30" customHeight="1" thickTop="1" thickBot="1" x14ac:dyDescent="0.2">
      <c r="B64" s="48" t="s">
        <v>373</v>
      </c>
      <c r="C64" s="445" t="s">
        <v>224</v>
      </c>
      <c r="D64" s="445"/>
      <c r="E64" s="445"/>
      <c r="F64" s="445"/>
      <c r="G64" s="445"/>
      <c r="H64" s="445"/>
      <c r="I64" s="445"/>
      <c r="J64" s="446"/>
    </row>
    <row r="65" spans="1:11" ht="30" customHeight="1" thickTop="1" thickBot="1" x14ac:dyDescent="0.2">
      <c r="B65" s="48" t="s">
        <v>374</v>
      </c>
      <c r="C65" s="445" t="s">
        <v>224</v>
      </c>
      <c r="D65" s="445"/>
      <c r="E65" s="445"/>
      <c r="F65" s="445"/>
      <c r="G65" s="445"/>
      <c r="H65" s="445"/>
      <c r="I65" s="445"/>
      <c r="J65" s="446"/>
    </row>
    <row r="66" spans="1:11" ht="30" customHeight="1" thickTop="1" thickBot="1" x14ac:dyDescent="0.2">
      <c r="B66" s="48" t="s">
        <v>375</v>
      </c>
      <c r="C66" s="445" t="s">
        <v>224</v>
      </c>
      <c r="D66" s="445"/>
      <c r="E66" s="445"/>
      <c r="F66" s="445"/>
      <c r="G66" s="445"/>
      <c r="H66" s="445"/>
      <c r="I66" s="445"/>
      <c r="J66" s="446"/>
    </row>
    <row r="67" spans="1:11" ht="30" customHeight="1" thickTop="1" thickBot="1" x14ac:dyDescent="0.2">
      <c r="B67" s="48" t="s">
        <v>376</v>
      </c>
      <c r="C67" s="445" t="s">
        <v>224</v>
      </c>
      <c r="D67" s="445"/>
      <c r="E67" s="445"/>
      <c r="F67" s="445"/>
      <c r="G67" s="445"/>
      <c r="H67" s="445"/>
      <c r="I67" s="445"/>
      <c r="J67" s="446"/>
    </row>
    <row r="68" spans="1:11" ht="30" customHeight="1" thickTop="1" thickBot="1" x14ac:dyDescent="0.2">
      <c r="B68" s="48" t="s">
        <v>377</v>
      </c>
      <c r="C68" s="445" t="s">
        <v>224</v>
      </c>
      <c r="D68" s="445"/>
      <c r="E68" s="445"/>
      <c r="F68" s="445"/>
      <c r="G68" s="445"/>
      <c r="H68" s="445"/>
      <c r="I68" s="445"/>
      <c r="J68" s="446"/>
    </row>
    <row r="69" spans="1:11" s="44" customFormat="1" ht="30" customHeight="1" thickTop="1" thickBot="1" x14ac:dyDescent="0.2">
      <c r="A69" s="447" t="s">
        <v>220</v>
      </c>
      <c r="B69" s="447"/>
      <c r="C69" s="447"/>
      <c r="D69" s="447"/>
      <c r="E69" s="447"/>
      <c r="F69" s="447"/>
      <c r="G69" s="447"/>
      <c r="H69" s="447"/>
      <c r="I69" s="447"/>
      <c r="J69" s="447"/>
      <c r="K69" s="46"/>
    </row>
    <row r="70" spans="1:11" ht="30" customHeight="1" thickTop="1" thickBot="1" x14ac:dyDescent="0.2">
      <c r="B70" s="48" t="s">
        <v>378</v>
      </c>
      <c r="C70" s="445" t="s">
        <v>224</v>
      </c>
      <c r="D70" s="445"/>
      <c r="E70" s="445"/>
      <c r="F70" s="445"/>
      <c r="G70" s="445"/>
      <c r="H70" s="445"/>
      <c r="I70" s="445"/>
      <c r="J70" s="446"/>
    </row>
    <row r="71" spans="1:11" ht="30" customHeight="1" thickTop="1" thickBot="1" x14ac:dyDescent="0.2">
      <c r="B71" s="48" t="s">
        <v>379</v>
      </c>
      <c r="C71" s="445" t="s">
        <v>224</v>
      </c>
      <c r="D71" s="445"/>
      <c r="E71" s="445"/>
      <c r="F71" s="445"/>
      <c r="G71" s="445"/>
      <c r="H71" s="445"/>
      <c r="I71" s="445"/>
      <c r="J71" s="446"/>
    </row>
    <row r="72" spans="1:11" ht="30" customHeight="1" thickTop="1" thickBot="1" x14ac:dyDescent="0.2">
      <c r="B72" s="48" t="s">
        <v>380</v>
      </c>
      <c r="C72" s="445" t="s">
        <v>224</v>
      </c>
      <c r="D72" s="445"/>
      <c r="E72" s="445"/>
      <c r="F72" s="445"/>
      <c r="G72" s="445"/>
      <c r="H72" s="445"/>
      <c r="I72" s="445"/>
      <c r="J72" s="446"/>
    </row>
    <row r="73" spans="1:11" ht="30" customHeight="1" thickTop="1" thickBot="1" x14ac:dyDescent="0.2">
      <c r="B73" s="48" t="s">
        <v>381</v>
      </c>
      <c r="C73" s="445" t="s">
        <v>224</v>
      </c>
      <c r="D73" s="445"/>
      <c r="E73" s="445"/>
      <c r="F73" s="445"/>
      <c r="G73" s="445"/>
      <c r="H73" s="445"/>
      <c r="I73" s="445"/>
      <c r="J73" s="446"/>
    </row>
    <row r="74" spans="1:11" ht="30" customHeight="1" thickTop="1" thickBot="1" x14ac:dyDescent="0.2">
      <c r="B74" s="48" t="s">
        <v>382</v>
      </c>
      <c r="C74" s="445" t="s">
        <v>224</v>
      </c>
      <c r="D74" s="445"/>
      <c r="E74" s="445"/>
      <c r="F74" s="445"/>
      <c r="G74" s="445"/>
      <c r="H74" s="445"/>
      <c r="I74" s="445"/>
      <c r="J74" s="446"/>
    </row>
    <row r="75" spans="1:11" s="44" customFormat="1" ht="30" customHeight="1" thickTop="1" thickBot="1" x14ac:dyDescent="0.2">
      <c r="A75" s="447" t="s">
        <v>228</v>
      </c>
      <c r="B75" s="447"/>
      <c r="C75" s="447"/>
      <c r="D75" s="447"/>
      <c r="E75" s="447"/>
      <c r="F75" s="447"/>
      <c r="G75" s="447"/>
      <c r="H75" s="447"/>
      <c r="I75" s="447"/>
      <c r="J75" s="447"/>
      <c r="K75" s="46"/>
    </row>
    <row r="76" spans="1:11" ht="30" customHeight="1" thickTop="1" thickBot="1" x14ac:dyDescent="0.2">
      <c r="B76" s="48" t="s">
        <v>383</v>
      </c>
      <c r="C76" s="445" t="s">
        <v>224</v>
      </c>
      <c r="D76" s="445"/>
      <c r="E76" s="445"/>
      <c r="F76" s="445"/>
      <c r="G76" s="445"/>
      <c r="H76" s="445"/>
      <c r="I76" s="445"/>
      <c r="J76" s="446"/>
    </row>
    <row r="77" spans="1:11" ht="30" customHeight="1" thickTop="1" thickBot="1" x14ac:dyDescent="0.2">
      <c r="B77" s="48" t="s">
        <v>384</v>
      </c>
      <c r="C77" s="445" t="s">
        <v>224</v>
      </c>
      <c r="D77" s="445"/>
      <c r="E77" s="445"/>
      <c r="F77" s="445"/>
      <c r="G77" s="445"/>
      <c r="H77" s="445"/>
      <c r="I77" s="445"/>
      <c r="J77" s="446"/>
    </row>
    <row r="78" spans="1:11" ht="30" customHeight="1" thickTop="1" thickBot="1" x14ac:dyDescent="0.2">
      <c r="B78" s="48" t="s">
        <v>385</v>
      </c>
      <c r="C78" s="445" t="s">
        <v>224</v>
      </c>
      <c r="D78" s="445"/>
      <c r="E78" s="445"/>
      <c r="F78" s="445"/>
      <c r="G78" s="445"/>
      <c r="H78" s="445"/>
      <c r="I78" s="445"/>
      <c r="J78" s="446"/>
    </row>
    <row r="79" spans="1:11" ht="30" customHeight="1" thickTop="1" thickBot="1" x14ac:dyDescent="0.2">
      <c r="B79" s="48" t="s">
        <v>386</v>
      </c>
      <c r="C79" s="445" t="s">
        <v>224</v>
      </c>
      <c r="D79" s="445"/>
      <c r="E79" s="445"/>
      <c r="F79" s="445"/>
      <c r="G79" s="445"/>
      <c r="H79" s="445"/>
      <c r="I79" s="445"/>
      <c r="J79" s="446"/>
    </row>
    <row r="80" spans="1:11" ht="30" customHeight="1" thickTop="1" thickBot="1" x14ac:dyDescent="0.2">
      <c r="B80" s="48" t="s">
        <v>387</v>
      </c>
      <c r="C80" s="445" t="s">
        <v>224</v>
      </c>
      <c r="D80" s="445"/>
      <c r="E80" s="445"/>
      <c r="F80" s="445"/>
      <c r="G80" s="445"/>
      <c r="H80" s="445"/>
      <c r="I80" s="445"/>
      <c r="J80" s="446"/>
    </row>
    <row r="81" spans="1:11" s="44" customFormat="1" ht="30" customHeight="1" thickTop="1" thickBot="1" x14ac:dyDescent="0.2">
      <c r="A81" s="447" t="s">
        <v>221</v>
      </c>
      <c r="B81" s="447"/>
      <c r="C81" s="447"/>
      <c r="D81" s="447"/>
      <c r="E81" s="447"/>
      <c r="F81" s="447"/>
      <c r="G81" s="447"/>
      <c r="H81" s="447"/>
      <c r="I81" s="447"/>
      <c r="J81" s="447"/>
      <c r="K81" s="46"/>
    </row>
    <row r="82" spans="1:11" ht="30" customHeight="1" thickTop="1" thickBot="1" x14ac:dyDescent="0.2">
      <c r="B82" s="48" t="s">
        <v>388</v>
      </c>
      <c r="C82" s="445" t="s">
        <v>224</v>
      </c>
      <c r="D82" s="445"/>
      <c r="E82" s="445"/>
      <c r="F82" s="445"/>
      <c r="G82" s="445"/>
      <c r="H82" s="445"/>
      <c r="I82" s="445"/>
      <c r="J82" s="446"/>
    </row>
    <row r="83" spans="1:11" ht="30" customHeight="1" thickTop="1" thickBot="1" x14ac:dyDescent="0.2">
      <c r="B83" s="48" t="s">
        <v>389</v>
      </c>
      <c r="C83" s="445" t="s">
        <v>224</v>
      </c>
      <c r="D83" s="445"/>
      <c r="E83" s="445"/>
      <c r="F83" s="445"/>
      <c r="G83" s="445"/>
      <c r="H83" s="445"/>
      <c r="I83" s="445"/>
      <c r="J83" s="446"/>
    </row>
    <row r="84" spans="1:11" ht="30" customHeight="1" thickTop="1" thickBot="1" x14ac:dyDescent="0.2">
      <c r="B84" s="48" t="s">
        <v>390</v>
      </c>
      <c r="C84" s="445" t="s">
        <v>224</v>
      </c>
      <c r="D84" s="445"/>
      <c r="E84" s="445"/>
      <c r="F84" s="445"/>
      <c r="G84" s="445"/>
      <c r="H84" s="445"/>
      <c r="I84" s="445"/>
      <c r="J84" s="446"/>
    </row>
    <row r="85" spans="1:11" ht="30" customHeight="1" thickTop="1" thickBot="1" x14ac:dyDescent="0.2">
      <c r="B85" s="48" t="s">
        <v>391</v>
      </c>
      <c r="C85" s="445" t="s">
        <v>224</v>
      </c>
      <c r="D85" s="445"/>
      <c r="E85" s="445"/>
      <c r="F85" s="445"/>
      <c r="G85" s="445"/>
      <c r="H85" s="445"/>
      <c r="I85" s="445"/>
      <c r="J85" s="446"/>
    </row>
    <row r="86" spans="1:11" ht="30" customHeight="1" thickTop="1" thickBot="1" x14ac:dyDescent="0.2">
      <c r="B86" s="48" t="s">
        <v>392</v>
      </c>
      <c r="C86" s="445" t="s">
        <v>224</v>
      </c>
      <c r="D86" s="445"/>
      <c r="E86" s="445"/>
      <c r="F86" s="445"/>
      <c r="G86" s="445"/>
      <c r="H86" s="445"/>
      <c r="I86" s="445"/>
      <c r="J86" s="446"/>
    </row>
    <row r="87" spans="1:11" s="44" customFormat="1" ht="30" customHeight="1" thickTop="1" thickBot="1" x14ac:dyDescent="0.2">
      <c r="A87" s="447" t="s">
        <v>222</v>
      </c>
      <c r="B87" s="447"/>
      <c r="C87" s="447"/>
      <c r="D87" s="447"/>
      <c r="E87" s="447"/>
      <c r="F87" s="447"/>
      <c r="G87" s="447"/>
      <c r="H87" s="447"/>
      <c r="I87" s="447"/>
      <c r="J87" s="447"/>
      <c r="K87" s="46"/>
    </row>
    <row r="88" spans="1:11" ht="30" customHeight="1" thickTop="1" thickBot="1" x14ac:dyDescent="0.2">
      <c r="B88" s="48" t="s">
        <v>393</v>
      </c>
      <c r="C88" s="445" t="s">
        <v>224</v>
      </c>
      <c r="D88" s="445"/>
      <c r="E88" s="445"/>
      <c r="F88" s="445"/>
      <c r="G88" s="445"/>
      <c r="H88" s="445"/>
      <c r="I88" s="445"/>
      <c r="J88" s="446"/>
    </row>
    <row r="89" spans="1:11" ht="30" customHeight="1" thickTop="1" thickBot="1" x14ac:dyDescent="0.2">
      <c r="B89" s="48" t="s">
        <v>394</v>
      </c>
      <c r="C89" s="445" t="s">
        <v>224</v>
      </c>
      <c r="D89" s="445"/>
      <c r="E89" s="445"/>
      <c r="F89" s="445"/>
      <c r="G89" s="445"/>
      <c r="H89" s="445"/>
      <c r="I89" s="445"/>
      <c r="J89" s="446"/>
    </row>
    <row r="90" spans="1:11" ht="30" customHeight="1" thickTop="1" thickBot="1" x14ac:dyDescent="0.2">
      <c r="B90" s="48" t="s">
        <v>395</v>
      </c>
      <c r="C90" s="445" t="s">
        <v>224</v>
      </c>
      <c r="D90" s="445"/>
      <c r="E90" s="445"/>
      <c r="F90" s="445"/>
      <c r="G90" s="445"/>
      <c r="H90" s="445"/>
      <c r="I90" s="445"/>
      <c r="J90" s="446"/>
    </row>
    <row r="91" spans="1:11" ht="30" customHeight="1" thickTop="1" thickBot="1" x14ac:dyDescent="0.2">
      <c r="B91" s="48" t="s">
        <v>396</v>
      </c>
      <c r="C91" s="445" t="s">
        <v>224</v>
      </c>
      <c r="D91" s="445"/>
      <c r="E91" s="445"/>
      <c r="F91" s="445"/>
      <c r="G91" s="445"/>
      <c r="H91" s="445"/>
      <c r="I91" s="445"/>
      <c r="J91" s="446"/>
    </row>
    <row r="92" spans="1:11" ht="30" customHeight="1" thickTop="1" thickBot="1" x14ac:dyDescent="0.2">
      <c r="B92" s="48" t="s">
        <v>397</v>
      </c>
      <c r="C92" s="445" t="s">
        <v>224</v>
      </c>
      <c r="D92" s="445"/>
      <c r="E92" s="445"/>
      <c r="F92" s="445"/>
      <c r="G92" s="445"/>
      <c r="H92" s="445"/>
      <c r="I92" s="445"/>
      <c r="J92" s="446"/>
    </row>
    <row r="93" spans="1:11" ht="30" customHeight="1" thickTop="1" thickBot="1" x14ac:dyDescent="0.2">
      <c r="B93" s="37"/>
      <c r="C93" s="38"/>
      <c r="D93" s="38"/>
      <c r="E93" s="38"/>
      <c r="F93" s="38"/>
      <c r="G93" s="38"/>
      <c r="H93" s="38"/>
      <c r="I93" s="38"/>
      <c r="J93" s="38"/>
    </row>
    <row r="94" spans="1:11" ht="30" customHeight="1" thickTop="1" thickBot="1" x14ac:dyDescent="0.2">
      <c r="B94" s="449" t="s">
        <v>445</v>
      </c>
      <c r="C94" s="450"/>
      <c r="D94" s="450"/>
      <c r="E94" s="450"/>
      <c r="F94" s="450"/>
      <c r="G94" s="450"/>
      <c r="H94" s="450"/>
      <c r="I94" s="450"/>
      <c r="J94" s="451"/>
    </row>
    <row r="95" spans="1:11" ht="30" customHeight="1" thickTop="1" thickBot="1" x14ac:dyDescent="0.2">
      <c r="A95" s="448"/>
      <c r="B95" s="448"/>
      <c r="C95" s="448"/>
      <c r="D95" s="448"/>
      <c r="E95" s="448"/>
      <c r="F95" s="448"/>
      <c r="G95" s="448"/>
      <c r="H95" s="448"/>
      <c r="I95" s="448"/>
      <c r="J95" s="448"/>
    </row>
    <row r="96" spans="1:11" ht="30" customHeight="1" thickTop="1" thickBot="1" x14ac:dyDescent="0.2">
      <c r="B96" s="48" t="s">
        <v>402</v>
      </c>
      <c r="C96" s="445" t="s">
        <v>403</v>
      </c>
      <c r="D96" s="445"/>
      <c r="E96" s="445"/>
      <c r="F96" s="445"/>
      <c r="G96" s="445"/>
      <c r="H96" s="445"/>
      <c r="I96" s="445"/>
      <c r="J96" s="446"/>
    </row>
    <row r="97" spans="2:10" s="30" customFormat="1" ht="30" customHeight="1" thickTop="1" thickBot="1" x14ac:dyDescent="0.2">
      <c r="B97" s="39"/>
      <c r="C97" s="40"/>
      <c r="D97" s="40"/>
      <c r="E97" s="40"/>
      <c r="F97" s="40"/>
      <c r="G97" s="40"/>
      <c r="H97" s="40"/>
      <c r="I97" s="40"/>
      <c r="J97" s="40"/>
    </row>
    <row r="98" spans="2:10" ht="30" customHeight="1" thickTop="1" thickBot="1" x14ac:dyDescent="0.2">
      <c r="B98" s="449" t="s">
        <v>354</v>
      </c>
      <c r="C98" s="450"/>
      <c r="D98" s="450"/>
      <c r="E98" s="450"/>
      <c r="F98" s="450"/>
      <c r="G98" s="450"/>
      <c r="H98" s="450"/>
      <c r="I98" s="450"/>
      <c r="J98" s="451"/>
    </row>
    <row r="99" spans="2:10" ht="30" customHeight="1" thickTop="1" thickBot="1" x14ac:dyDescent="0.2">
      <c r="B99" s="35"/>
      <c r="C99" s="41"/>
      <c r="D99" s="41"/>
      <c r="E99" s="41"/>
      <c r="F99" s="41"/>
      <c r="G99" s="41"/>
      <c r="H99" s="41"/>
      <c r="I99" s="41"/>
      <c r="J99" s="41"/>
    </row>
    <row r="100" spans="2:10" ht="30" customHeight="1" thickTop="1" thickBot="1" x14ac:dyDescent="0.2">
      <c r="B100" s="48" t="s">
        <v>398</v>
      </c>
      <c r="C100" s="445" t="s">
        <v>244</v>
      </c>
      <c r="D100" s="445"/>
      <c r="E100" s="445"/>
      <c r="F100" s="445"/>
      <c r="G100" s="445"/>
      <c r="H100" s="445"/>
      <c r="I100" s="445"/>
      <c r="J100" s="446"/>
    </row>
    <row r="101" spans="2:10" ht="30" customHeight="1" thickTop="1" thickBot="1" x14ac:dyDescent="0.2">
      <c r="B101" s="48" t="s">
        <v>399</v>
      </c>
      <c r="C101" s="445" t="s">
        <v>244</v>
      </c>
      <c r="D101" s="445"/>
      <c r="E101" s="445"/>
      <c r="F101" s="445"/>
      <c r="G101" s="445"/>
      <c r="H101" s="445"/>
      <c r="I101" s="445"/>
      <c r="J101" s="446"/>
    </row>
    <row r="102" spans="2:10" ht="18.75" customHeight="1" thickTop="1" x14ac:dyDescent="0.15"/>
  </sheetData>
  <mergeCells count="96">
    <mergeCell ref="B2:J2"/>
    <mergeCell ref="A49:J49"/>
    <mergeCell ref="B56:J56"/>
    <mergeCell ref="A57:J57"/>
    <mergeCell ref="C46:J46"/>
    <mergeCell ref="C47:J47"/>
    <mergeCell ref="C48:J48"/>
    <mergeCell ref="C53:J53"/>
    <mergeCell ref="C50:J50"/>
    <mergeCell ref="C52:J52"/>
    <mergeCell ref="C27:J27"/>
    <mergeCell ref="C101:J101"/>
    <mergeCell ref="C54:J54"/>
    <mergeCell ref="C58:J58"/>
    <mergeCell ref="C64:J64"/>
    <mergeCell ref="C96:J96"/>
    <mergeCell ref="A63:J63"/>
    <mergeCell ref="A69:J69"/>
    <mergeCell ref="C89:J89"/>
    <mergeCell ref="B94:J94"/>
    <mergeCell ref="C10:J10"/>
    <mergeCell ref="C25:J25"/>
    <mergeCell ref="C15:J15"/>
    <mergeCell ref="C30:J30"/>
    <mergeCell ref="C23:J23"/>
    <mergeCell ref="C19:J19"/>
    <mergeCell ref="C24:J24"/>
    <mergeCell ref="C21:J21"/>
    <mergeCell ref="C26:J26"/>
    <mergeCell ref="C22:J22"/>
    <mergeCell ref="C5:J5"/>
    <mergeCell ref="C7:J7"/>
    <mergeCell ref="C8:J8"/>
    <mergeCell ref="C9:J9"/>
    <mergeCell ref="A20:J20"/>
    <mergeCell ref="C11:J11"/>
    <mergeCell ref="C12:J12"/>
    <mergeCell ref="C13:J13"/>
    <mergeCell ref="B17:J17"/>
    <mergeCell ref="A18:J18"/>
    <mergeCell ref="C88:J88"/>
    <mergeCell ref="C76:J76"/>
    <mergeCell ref="C35:J35"/>
    <mergeCell ref="C39:J39"/>
    <mergeCell ref="B1:J1"/>
    <mergeCell ref="C45:J45"/>
    <mergeCell ref="B3:J3"/>
    <mergeCell ref="A4:J4"/>
    <mergeCell ref="A6:J6"/>
    <mergeCell ref="C14:J14"/>
    <mergeCell ref="C73:J73"/>
    <mergeCell ref="C83:J83"/>
    <mergeCell ref="C84:J84"/>
    <mergeCell ref="C77:J77"/>
    <mergeCell ref="A81:J81"/>
    <mergeCell ref="C80:J80"/>
    <mergeCell ref="A95:J95"/>
    <mergeCell ref="C100:J100"/>
    <mergeCell ref="C90:J90"/>
    <mergeCell ref="B98:J98"/>
    <mergeCell ref="C92:J92"/>
    <mergeCell ref="C78:J78"/>
    <mergeCell ref="C79:J79"/>
    <mergeCell ref="C86:J86"/>
    <mergeCell ref="C91:J91"/>
    <mergeCell ref="A87:J87"/>
    <mergeCell ref="C72:J72"/>
    <mergeCell ref="A75:J75"/>
    <mergeCell ref="C85:J85"/>
    <mergeCell ref="C38:J38"/>
    <mergeCell ref="C65:J65"/>
    <mergeCell ref="C74:J74"/>
    <mergeCell ref="C70:J70"/>
    <mergeCell ref="C82:J82"/>
    <mergeCell ref="C66:J66"/>
    <mergeCell ref="C40:J40"/>
    <mergeCell ref="C32:J32"/>
    <mergeCell ref="C31:J31"/>
    <mergeCell ref="C36:J36"/>
    <mergeCell ref="C71:J71"/>
    <mergeCell ref="C41:J41"/>
    <mergeCell ref="C60:J60"/>
    <mergeCell ref="C51:J51"/>
    <mergeCell ref="C62:J62"/>
    <mergeCell ref="C34:J34"/>
    <mergeCell ref="C61:J61"/>
    <mergeCell ref="C67:J67"/>
    <mergeCell ref="C68:J68"/>
    <mergeCell ref="C37:J37"/>
    <mergeCell ref="C29:J29"/>
    <mergeCell ref="C28:J28"/>
    <mergeCell ref="C59:J59"/>
    <mergeCell ref="C42:J42"/>
    <mergeCell ref="C43:J43"/>
    <mergeCell ref="C44:J44"/>
    <mergeCell ref="C33:J33"/>
  </mergeCells>
  <phoneticPr fontId="5" type="noConversion"/>
  <hyperlinks>
    <hyperlink ref="B7" location="'TAVOLA 9'!A1" display="TAV. 9 Tutti gli Aggregati."/>
    <hyperlink ref="B8" location="'TAVOLA 10'!A1" display="TAV.10  A - Spettacolo Cinematografico."/>
    <hyperlink ref="B5" location="'TAVOLA 1'!A1" display="TAV. 1 Territorio Nazionale. "/>
    <hyperlink ref="B9" location="'TAVOLA 11-17'!A1" display="TAV.11-17  B  Attività Teatrale."/>
    <hyperlink ref="B10" location="'TAVOLA 18-20'!A1" display="TAV.18-20  C  Attività Concertistica."/>
    <hyperlink ref="B11" location="'TAVOLA 21-24'!A1" display="TAV.21-24  D  Attività Sportiva"/>
    <hyperlink ref="B12" location="'TAVOLA 25-26'!A1" display="TAV.25-26  E  Attività di Ballo e Concertini."/>
    <hyperlink ref="B14" location="'TAVOLA 29-30'!A1" display="TAV.29-30  G  Mostre ed Esposizioni"/>
    <hyperlink ref="B15" location="'TAVOLA 31'!A1" display="TAV.31  H  Attività con Pluralità di Genere."/>
    <hyperlink ref="B19" location="'TAVOLA 34'!A1" display="TAV. 34 Tutte le Attività - tutte le Macroaree"/>
    <hyperlink ref="B21" location="'TAVOLA 40'!A1" display="TAV. 40 A Attività cinematografica"/>
    <hyperlink ref="B22" location="'TAVOLA 41'!A1" display="TAV. 41 B Attività teatrale"/>
    <hyperlink ref="B23" location="'TAVOLA 42'!A1" display="TAV. 42 B1 - Teatro"/>
    <hyperlink ref="B24" location="'TAVOLA 43'!A1" display="TAV. 43 B2 - Lirica"/>
    <hyperlink ref="B25" location="'TAVOLA 44'!A1" display="TAV. 44 B3 - Rivista e Commedia Musicale"/>
    <hyperlink ref="B26" location="'TAVOLA 45'!A1" display="TAV. 45 B4 - balletto"/>
    <hyperlink ref="B27" location="'TAVOLA 46'!A1" display="TAV. 46 B5 - Burattini e Marionette"/>
    <hyperlink ref="B28" location="'TAVOLA 47'!A1" display="TAV. 47 B6 - Arte Varia"/>
    <hyperlink ref="B29" location="'TAVOLA 48'!A1" display="TAV. 48   Circo"/>
    <hyperlink ref="B39" location="'TAVOLA 58'!A1" display="TAV. 58 E - Attività di ballo e Concertini"/>
    <hyperlink ref="B40" location="'TAVOLA 59'!A1" display="TAV. 59 E1 - Ballo"/>
    <hyperlink ref="B41" location="'TAVOLA 60'!A1" display="TAV. 60 E2 - Concertini"/>
    <hyperlink ref="B38" location="'TAVOLA 57'!A1" display="TAV. 57    D4 - Altri sport"/>
    <hyperlink ref="B43" location="'TAVOLA 62'!A1" display="TAV. 62 F1 - Attrazioni viaggianti"/>
    <hyperlink ref="B44" location="'TAVOLA 63'!A1" display="TAV. 63 F2 - Parchi da divertimento"/>
    <hyperlink ref="B45" location="'TAVOLA 64'!A1" display="TAV. 64 G Mostre ed Esposizioni"/>
    <hyperlink ref="B48" location="'TAVOLA 67'!A1" display="TAV. 67 H1 - Manifestazioni all'aperto"/>
    <hyperlink ref="B50" location="'TAVOLA 68'!A1" display="TAV. 68 Nord-ovest: Tutte le Regioni"/>
    <hyperlink ref="B64" location="'TAVOLE 97-98-99-100-101'!C3" display="TAV. 97 Nord-ovest"/>
    <hyperlink ref="B100" location="'TAVOLA 130'!A1" display="TAV. 130 Numero dei luohi di spettacolo nelle Regioni"/>
    <hyperlink ref="B51" location="'TAVOLA 72'!A1" display="TAV. 72 Nord-est: Tutte le Regioni"/>
    <hyperlink ref="B52" location="'TAVOLA 77'!A1" display="TAV. 77 Centro: Tutte le Regioni"/>
    <hyperlink ref="B53" location="'TAVOLA 82'!A1" display="TAV. 82 Sud: Tutte le Regioni"/>
    <hyperlink ref="B54" location="'TAVOLA 89'!A1" display="TAV. 89 Isole: Tutte le Regioni"/>
    <hyperlink ref="B59" location="'TAV93 Ingressi'!A1" display="TAV. 93 Ingressi"/>
    <hyperlink ref="B61" location="'TAV95 SpBotteghino'!A1" display="TAV. 95 Spesa al botteghino"/>
    <hyperlink ref="B62" location="'TAV96 SpPubblico'!A1" display="TAV. 96 Spesa del pubblico"/>
    <hyperlink ref="B65" location="'TAVOLE 97-98-99-100-101'!C47" display="TAV. 98 Nord-est"/>
    <hyperlink ref="B66" location="'TAVOLE 97-98-99-100-101'!C91" display="TAV. 99 Centro"/>
    <hyperlink ref="B67" location="'TAVOLE 97-98-99-100-101'!C135" display="TAV. 100 Sud"/>
    <hyperlink ref="B68" location="'TAVOLE 97-98-99-100-101'!C197" display="TAV. 101 Isole"/>
    <hyperlink ref="B71" location="'TAVOLE 102-103-104-105-106'!C47" display="TAV. 103 Nord-est"/>
    <hyperlink ref="B72" location="'TAVOLE 102-103-104-105-106'!C91" display="TAV. 104 Centro"/>
    <hyperlink ref="B73" location="'TAVOLE 102-103-104-105-106'!C135" display="TAV. 105 Sud"/>
    <hyperlink ref="B74" location="'TAVOLE 102-103-104-105-106'!C197" display="TAV. 106 Isole"/>
    <hyperlink ref="B76" location="'TAVOLE 107-108-109-110-111'!C3" display="TAV. 107 Nord-ovest"/>
    <hyperlink ref="B77" location="'TAVOLE 107-108-109-110-111'!C47" display="TAV. 108 Nord-est"/>
    <hyperlink ref="B78" location="'TAVOLE 107-108-109-110-111'!C91" display="TAV. 109 Centro"/>
    <hyperlink ref="B79" location="'TAVOLE 107-108-109-110-111'!C135" display="TAV. 110 Sud"/>
    <hyperlink ref="B80" location="'TAVOLE 107-108-109-110-111'!C197" display="TAV. 111 Isole"/>
    <hyperlink ref="B88" location="'TAVOLE 117-118-119-120-121'!C3" display="TAV. 117 Nord-ovest"/>
    <hyperlink ref="B89" location="'TAVOLE 117-118-119-120-121'!C47" display="TAV. 118 Nord-est"/>
    <hyperlink ref="B90" location="'TAVOLE 117-118-119-120-121'!C91" display="TAV. 119 Centro"/>
    <hyperlink ref="B91" location="'TAVOLE 117-118-119-120-121'!C135" display="TAV. 120 Sud"/>
    <hyperlink ref="B92" location="'TAVOLE 117-118-119-120-121'!C197" display="TAV. 121 Isole"/>
    <hyperlink ref="B13" location="'TAVOLA 27-28'!A1" display="TAV.27-28  F  Attrazioni dello Spettacolo viaggiante."/>
    <hyperlink ref="B60" location="'TAV94 Presenze'!A1" display="TAV. 94 Presenze"/>
    <hyperlink ref="B82" location="'TAVOLE 112-113-114-115-116'!C3" display="TAV. 112 Nord-ovest"/>
    <hyperlink ref="B83" location="'TAVOLE 112-113-114-115-116'!C47" display="TAV. 113 Nord-est"/>
    <hyperlink ref="B84" location="'TAVOLE 112-113-114-115-116'!C91" display="TAV. 114 Centro"/>
    <hyperlink ref="B85" location="'TAVOLE 112-113-114-115-116'!C135" display="TAV. 115 Sud"/>
    <hyperlink ref="B86" location="'TAVOLE 112-113-114-115-116'!C197" display="TAV. 116 Isole"/>
    <hyperlink ref="B96" location="'TAVOLA 127'!A1" display="TAV. 127 Costo medio d'ingresso - Valori assoluti e variazioni percentuali"/>
    <hyperlink ref="B58" location="'TAV92 Spettacoli'!A1" display="TAV. 92 Numero di spettacoli"/>
    <hyperlink ref="B46" location="'TAVOLA 65'!A1" display="TAV. 65 G1 Fiere"/>
    <hyperlink ref="B47" location="'TAVOLA 66'!A1" display="TAV. 66 G2 Mostre"/>
    <hyperlink ref="B101" location="'TAVOLA 131'!A1" display="TAV. 131 Numero degli organizzatori di spettacolo nelle Regioni"/>
    <hyperlink ref="B30" location="'TAVOLA 49'!A1" display="TAV. 49  C Attività concertistica"/>
    <hyperlink ref="B34" location="'TAVOLA 53'!A1" display="TAV. 53  D Attività sportiva"/>
    <hyperlink ref="B42" location="'TAVOLA 61'!A1" display="TAV. 61  F Attrazioni dello Spettacolo Viaggiante"/>
    <hyperlink ref="B31" location="'TAVOLA 50'!A1" display="TAV. 50    C1 - Concerti classici"/>
    <hyperlink ref="B32" location="'TAVOLA 51'!A1" display="TAV. 51    C2 - Concerti di Musica leggera"/>
    <hyperlink ref="B33" location="'TAVOLA 52'!A1" display="TAV. 52    C3 - Concerti Jazz"/>
    <hyperlink ref="B35" location="'TAVOLA 54'!A1" display="TAV. 54    D1 - Sport calcio"/>
    <hyperlink ref="B36" location="'TAVOLA 55'!A1" display="TAV. 55    D2 - Sport di squadra non calcio"/>
    <hyperlink ref="B37" location="'TAVOLA 56'!A1" display="TAV. 56    D3 - Sport individuali"/>
    <hyperlink ref="B70" location="'TAVOLE 102-103-104-105-106'!C3" display="TAV. 102 Nord-ovest"/>
  </hyperlinks>
  <pageMargins left="0.28999999999999998" right="0.25" top="0.74803149606299213" bottom="0.74803149606299213" header="0.31496062992125984" footer="0.31496062992125984"/>
  <pageSetup paperSize="9" scale="42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4"/>
  <sheetViews>
    <sheetView workbookViewId="0">
      <selection sqref="A1:B1"/>
    </sheetView>
  </sheetViews>
  <sheetFormatPr baseColWidth="10" defaultColWidth="9.5" defaultRowHeight="18.75" customHeight="1" x14ac:dyDescent="0.15"/>
  <cols>
    <col min="1" max="1" width="10.5" style="386" bestFit="1" customWidth="1"/>
    <col min="2" max="6" width="15.5" style="386" customWidth="1"/>
    <col min="7" max="7" width="1.5" style="386" customWidth="1"/>
    <col min="8" max="10" width="9.5" style="386"/>
    <col min="11" max="11" width="1.5" style="386" bestFit="1" customWidth="1"/>
    <col min="12" max="16384" width="9.5" style="386"/>
  </cols>
  <sheetData>
    <row r="1" spans="1:6" ht="50" customHeight="1" x14ac:dyDescent="0.15">
      <c r="A1" s="489" t="s">
        <v>315</v>
      </c>
      <c r="B1" s="490"/>
      <c r="C1" s="475" t="s">
        <v>359</v>
      </c>
      <c r="D1" s="475"/>
      <c r="E1" s="475"/>
      <c r="F1" s="475"/>
    </row>
    <row r="2" spans="1:6" ht="30" customHeight="1" x14ac:dyDescent="0.15"/>
    <row r="3" spans="1:6" ht="21" customHeight="1" x14ac:dyDescent="0.15">
      <c r="A3" s="480" t="s">
        <v>240</v>
      </c>
      <c r="B3" s="481"/>
      <c r="C3" s="481"/>
      <c r="D3" s="481"/>
      <c r="F3" s="382" t="s">
        <v>51</v>
      </c>
    </row>
    <row r="4" spans="1:6" ht="21" customHeight="1" x14ac:dyDescent="0.15">
      <c r="A4" s="384" t="s">
        <v>13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1" customHeight="1" x14ac:dyDescent="0.15">
      <c r="A5" s="387" t="s">
        <v>14</v>
      </c>
      <c r="B5" s="442">
        <v>0</v>
      </c>
      <c r="C5" s="442">
        <v>0</v>
      </c>
      <c r="D5" s="442">
        <v>0</v>
      </c>
      <c r="E5" s="441">
        <v>0</v>
      </c>
      <c r="F5" s="441">
        <v>0</v>
      </c>
    </row>
    <row r="6" spans="1:6" ht="21" customHeight="1" x14ac:dyDescent="0.15">
      <c r="A6" s="387" t="s">
        <v>15</v>
      </c>
      <c r="B6" s="442">
        <v>27</v>
      </c>
      <c r="C6" s="442">
        <v>3952</v>
      </c>
      <c r="D6" s="442">
        <v>0</v>
      </c>
      <c r="E6" s="441">
        <v>18262</v>
      </c>
      <c r="F6" s="441">
        <v>18950.5</v>
      </c>
    </row>
    <row r="7" spans="1:6" ht="21" customHeight="1" x14ac:dyDescent="0.15">
      <c r="A7" s="387" t="s">
        <v>16</v>
      </c>
      <c r="B7" s="442">
        <v>6</v>
      </c>
      <c r="C7" s="442">
        <v>2786</v>
      </c>
      <c r="D7" s="442">
        <v>0</v>
      </c>
      <c r="E7" s="441">
        <v>7980.8</v>
      </c>
      <c r="F7" s="441">
        <v>7980.8</v>
      </c>
    </row>
    <row r="8" spans="1:6" ht="21" customHeight="1" x14ac:dyDescent="0.15">
      <c r="A8" s="387" t="s">
        <v>17</v>
      </c>
      <c r="B8" s="442">
        <v>0</v>
      </c>
      <c r="C8" s="442">
        <v>0</v>
      </c>
      <c r="D8" s="442">
        <v>0</v>
      </c>
      <c r="E8" s="441">
        <v>14482</v>
      </c>
      <c r="F8" s="441">
        <v>14482</v>
      </c>
    </row>
    <row r="9" spans="1:6" ht="21" customHeight="1" x14ac:dyDescent="0.15">
      <c r="A9" s="387" t="s">
        <v>18</v>
      </c>
      <c r="B9" s="442">
        <v>26</v>
      </c>
      <c r="C9" s="442">
        <v>18607</v>
      </c>
      <c r="D9" s="442">
        <v>0</v>
      </c>
      <c r="E9" s="441">
        <v>130207.6</v>
      </c>
      <c r="F9" s="441">
        <v>131045.6</v>
      </c>
    </row>
    <row r="10" spans="1:6" ht="21" customHeight="1" x14ac:dyDescent="0.15">
      <c r="A10" s="387" t="s">
        <v>19</v>
      </c>
      <c r="B10" s="442">
        <v>114</v>
      </c>
      <c r="C10" s="442">
        <v>73822</v>
      </c>
      <c r="D10" s="442">
        <v>79</v>
      </c>
      <c r="E10" s="441">
        <v>508233.7</v>
      </c>
      <c r="F10" s="441">
        <v>535669.35</v>
      </c>
    </row>
    <row r="11" spans="1:6" ht="21" customHeight="1" x14ac:dyDescent="0.15">
      <c r="A11" s="387" t="s">
        <v>20</v>
      </c>
      <c r="B11" s="442">
        <v>89</v>
      </c>
      <c r="C11" s="442">
        <v>35826</v>
      </c>
      <c r="D11" s="442">
        <v>2620</v>
      </c>
      <c r="E11" s="441">
        <v>411326.9</v>
      </c>
      <c r="F11" s="441">
        <v>421272.80000000005</v>
      </c>
    </row>
    <row r="12" spans="1:6" ht="21" customHeight="1" x14ac:dyDescent="0.15">
      <c r="A12" s="387" t="s">
        <v>21</v>
      </c>
      <c r="B12" s="442">
        <v>106</v>
      </c>
      <c r="C12" s="442">
        <v>18401</v>
      </c>
      <c r="D12" s="442">
        <v>2477</v>
      </c>
      <c r="E12" s="441">
        <v>366807.03999999998</v>
      </c>
      <c r="F12" s="441">
        <v>380535.54</v>
      </c>
    </row>
    <row r="13" spans="1:6" ht="21" customHeight="1" x14ac:dyDescent="0.15">
      <c r="A13" s="387" t="s">
        <v>22</v>
      </c>
      <c r="B13" s="442">
        <v>225</v>
      </c>
      <c r="C13" s="442">
        <v>618794</v>
      </c>
      <c r="D13" s="442">
        <v>388</v>
      </c>
      <c r="E13" s="441">
        <v>4648017.5999999996</v>
      </c>
      <c r="F13" s="441">
        <v>4725398</v>
      </c>
    </row>
    <row r="14" spans="1:6" ht="21" customHeight="1" x14ac:dyDescent="0.15">
      <c r="A14" s="387" t="s">
        <v>23</v>
      </c>
      <c r="B14" s="442">
        <v>351</v>
      </c>
      <c r="C14" s="442">
        <v>1089752</v>
      </c>
      <c r="D14" s="442">
        <v>1116</v>
      </c>
      <c r="E14" s="441">
        <v>6517127.71</v>
      </c>
      <c r="F14" s="441">
        <v>6692474.5699999994</v>
      </c>
    </row>
    <row r="15" spans="1:6" ht="21" customHeight="1" x14ac:dyDescent="0.15">
      <c r="A15" s="387" t="s">
        <v>24</v>
      </c>
      <c r="B15" s="442">
        <v>276</v>
      </c>
      <c r="C15" s="442">
        <v>584638</v>
      </c>
      <c r="D15" s="442">
        <v>60</v>
      </c>
      <c r="E15" s="441">
        <v>4723299.8100000005</v>
      </c>
      <c r="F15" s="441">
        <v>4793018.1400000006</v>
      </c>
    </row>
    <row r="16" spans="1:6" ht="21" customHeight="1" x14ac:dyDescent="0.15">
      <c r="A16" s="387" t="s">
        <v>25</v>
      </c>
      <c r="B16" s="442">
        <v>230</v>
      </c>
      <c r="C16" s="442">
        <v>236107</v>
      </c>
      <c r="D16" s="442">
        <v>457</v>
      </c>
      <c r="E16" s="441">
        <v>1312887.29</v>
      </c>
      <c r="F16" s="441">
        <v>1330007.74</v>
      </c>
    </row>
    <row r="17" spans="1:11" ht="21" customHeight="1" x14ac:dyDescent="0.15">
      <c r="A17" s="390" t="s">
        <v>12</v>
      </c>
      <c r="B17" s="444">
        <f>SUM(B5:B16)</f>
        <v>1450</v>
      </c>
      <c r="C17" s="444">
        <f>SUM(C5:C16)</f>
        <v>2682685</v>
      </c>
      <c r="D17" s="444">
        <f>SUM(D5:D16)</f>
        <v>7197</v>
      </c>
      <c r="E17" s="443">
        <f>SUM(E5:E16)</f>
        <v>18658632.449999999</v>
      </c>
      <c r="F17" s="443">
        <f>SUM(F5:F16)</f>
        <v>19050835.039999999</v>
      </c>
    </row>
    <row r="18" spans="1:11" ht="21" customHeight="1" x14ac:dyDescent="0.15"/>
    <row r="19" spans="1:11" ht="21" customHeight="1" x14ac:dyDescent="0.15">
      <c r="K19" s="386" t="s">
        <v>245</v>
      </c>
    </row>
    <row r="20" spans="1:11" ht="21" customHeight="1" x14ac:dyDescent="0.15">
      <c r="A20" s="480" t="s">
        <v>241</v>
      </c>
      <c r="B20" s="481"/>
      <c r="C20" s="481"/>
      <c r="D20" s="481"/>
      <c r="F20" s="382" t="s">
        <v>242</v>
      </c>
    </row>
    <row r="21" spans="1:11" ht="21" customHeight="1" x14ac:dyDescent="0.15">
      <c r="A21" s="384" t="s">
        <v>13</v>
      </c>
      <c r="B21" s="385" t="s">
        <v>10</v>
      </c>
      <c r="C21" s="385" t="s">
        <v>2</v>
      </c>
      <c r="D21" s="385" t="s">
        <v>184</v>
      </c>
      <c r="E21" s="385" t="s">
        <v>1</v>
      </c>
      <c r="F21" s="385" t="s">
        <v>0</v>
      </c>
    </row>
    <row r="22" spans="1:11" ht="21" customHeight="1" x14ac:dyDescent="0.15">
      <c r="A22" s="387" t="s">
        <v>14</v>
      </c>
      <c r="B22" s="442">
        <v>132</v>
      </c>
      <c r="C22" s="442">
        <v>4158</v>
      </c>
      <c r="D22" s="442">
        <v>0</v>
      </c>
      <c r="E22" s="441">
        <v>43279</v>
      </c>
      <c r="F22" s="441">
        <v>47237</v>
      </c>
    </row>
    <row r="23" spans="1:11" ht="21" customHeight="1" x14ac:dyDescent="0.15">
      <c r="A23" s="387" t="s">
        <v>15</v>
      </c>
      <c r="B23" s="442">
        <v>1287</v>
      </c>
      <c r="C23" s="442">
        <v>163275</v>
      </c>
      <c r="D23" s="442">
        <v>55</v>
      </c>
      <c r="E23" s="441">
        <v>1397693.45</v>
      </c>
      <c r="F23" s="441">
        <v>1446754.1500000001</v>
      </c>
    </row>
    <row r="24" spans="1:11" ht="21" customHeight="1" x14ac:dyDescent="0.15">
      <c r="A24" s="387" t="s">
        <v>16</v>
      </c>
      <c r="B24" s="442">
        <v>366</v>
      </c>
      <c r="C24" s="442">
        <v>31356</v>
      </c>
      <c r="D24" s="442">
        <v>902</v>
      </c>
      <c r="E24" s="441">
        <v>273740.79000000004</v>
      </c>
      <c r="F24" s="441">
        <v>278780.39</v>
      </c>
    </row>
    <row r="25" spans="1:11" ht="21" customHeight="1" x14ac:dyDescent="0.15">
      <c r="A25" s="387" t="s">
        <v>17</v>
      </c>
      <c r="B25" s="442">
        <v>317</v>
      </c>
      <c r="C25" s="442">
        <v>17228</v>
      </c>
      <c r="D25" s="442">
        <v>10</v>
      </c>
      <c r="E25" s="441">
        <v>158906.15</v>
      </c>
      <c r="F25" s="441">
        <v>164778.54999999999</v>
      </c>
    </row>
    <row r="26" spans="1:11" ht="21" customHeight="1" x14ac:dyDescent="0.15">
      <c r="A26" s="387" t="s">
        <v>18</v>
      </c>
      <c r="B26" s="442">
        <v>3864</v>
      </c>
      <c r="C26" s="442">
        <v>441536</v>
      </c>
      <c r="D26" s="442">
        <v>4076</v>
      </c>
      <c r="E26" s="441">
        <v>4104754.3600000003</v>
      </c>
      <c r="F26" s="441">
        <v>4219331.46</v>
      </c>
    </row>
    <row r="27" spans="1:11" ht="21" customHeight="1" x14ac:dyDescent="0.15">
      <c r="A27" s="387" t="s">
        <v>19</v>
      </c>
      <c r="B27" s="442">
        <v>5110</v>
      </c>
      <c r="C27" s="442">
        <v>532436</v>
      </c>
      <c r="D27" s="442">
        <v>38577</v>
      </c>
      <c r="E27" s="441">
        <v>4981784.8</v>
      </c>
      <c r="F27" s="441">
        <v>5062432.5</v>
      </c>
    </row>
    <row r="28" spans="1:11" ht="21" customHeight="1" x14ac:dyDescent="0.15">
      <c r="A28" s="387" t="s">
        <v>20</v>
      </c>
      <c r="B28" s="442">
        <v>5791</v>
      </c>
      <c r="C28" s="442">
        <v>534804</v>
      </c>
      <c r="D28" s="442">
        <v>13555</v>
      </c>
      <c r="E28" s="441">
        <v>4696651.7</v>
      </c>
      <c r="F28" s="441">
        <v>4775123.8000000007</v>
      </c>
    </row>
    <row r="29" spans="1:11" ht="21" customHeight="1" x14ac:dyDescent="0.15">
      <c r="A29" s="387" t="s">
        <v>21</v>
      </c>
      <c r="B29" s="442">
        <v>5379</v>
      </c>
      <c r="C29" s="442">
        <v>616925</v>
      </c>
      <c r="D29" s="442">
        <v>17992</v>
      </c>
      <c r="E29" s="441">
        <v>5390561.4799999995</v>
      </c>
      <c r="F29" s="441">
        <v>5466226.2899999991</v>
      </c>
    </row>
    <row r="30" spans="1:11" ht="21" customHeight="1" x14ac:dyDescent="0.15">
      <c r="A30" s="387" t="s">
        <v>22</v>
      </c>
      <c r="B30" s="442">
        <v>5018</v>
      </c>
      <c r="C30" s="442">
        <v>563945</v>
      </c>
      <c r="D30" s="442">
        <v>8442</v>
      </c>
      <c r="E30" s="441">
        <v>4981686.12</v>
      </c>
      <c r="F30" s="441">
        <v>5084697.1399999997</v>
      </c>
    </row>
    <row r="31" spans="1:11" ht="21" customHeight="1" x14ac:dyDescent="0.15">
      <c r="A31" s="387" t="s">
        <v>23</v>
      </c>
      <c r="B31" s="442">
        <v>5358</v>
      </c>
      <c r="C31" s="442">
        <v>897180</v>
      </c>
      <c r="D31" s="442">
        <v>1454</v>
      </c>
      <c r="E31" s="441">
        <v>7848287.1399999987</v>
      </c>
      <c r="F31" s="441">
        <v>8061305.6500000004</v>
      </c>
    </row>
    <row r="32" spans="1:11" ht="21" customHeight="1" x14ac:dyDescent="0.15">
      <c r="A32" s="387" t="s">
        <v>24</v>
      </c>
      <c r="B32" s="442">
        <v>4751</v>
      </c>
      <c r="C32" s="442">
        <v>777446</v>
      </c>
      <c r="D32" s="442">
        <v>45646</v>
      </c>
      <c r="E32" s="441">
        <v>5771185.4800000004</v>
      </c>
      <c r="F32" s="441">
        <v>6292978.1300000008</v>
      </c>
    </row>
    <row r="33" spans="1:6" ht="21" customHeight="1" x14ac:dyDescent="0.15">
      <c r="A33" s="387" t="s">
        <v>25</v>
      </c>
      <c r="B33" s="442">
        <v>5656</v>
      </c>
      <c r="C33" s="442">
        <v>851838</v>
      </c>
      <c r="D33" s="442">
        <v>4995</v>
      </c>
      <c r="E33" s="441">
        <v>7251602.2700000005</v>
      </c>
      <c r="F33" s="441">
        <v>7532419.4900000002</v>
      </c>
    </row>
    <row r="34" spans="1:6" ht="21" customHeight="1" x14ac:dyDescent="0.15">
      <c r="A34" s="390" t="s">
        <v>12</v>
      </c>
      <c r="B34" s="444">
        <f>SUM(B22:B33)</f>
        <v>43029</v>
      </c>
      <c r="C34" s="444">
        <f>SUM(C22:C33)</f>
        <v>5432127</v>
      </c>
      <c r="D34" s="444">
        <f>SUM(D22:D33)</f>
        <v>135704</v>
      </c>
      <c r="E34" s="443">
        <f>SUM(E22:E33)</f>
        <v>46900132.740000002</v>
      </c>
      <c r="F34" s="443">
        <f>SUM(F22:F33)</f>
        <v>48432064.550000004</v>
      </c>
    </row>
  </sheetData>
  <mergeCells count="4">
    <mergeCell ref="A1:B1"/>
    <mergeCell ref="C1:F1"/>
    <mergeCell ref="A3:D3"/>
    <mergeCell ref="A20:D20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7"/>
  <sheetViews>
    <sheetView zoomScaleNormal="100" workbookViewId="0">
      <selection sqref="A1:B1"/>
    </sheetView>
  </sheetViews>
  <sheetFormatPr baseColWidth="10" defaultColWidth="9.5" defaultRowHeight="18.75" customHeight="1" x14ac:dyDescent="0.15"/>
  <cols>
    <col min="1" max="1" width="10.5" style="386" bestFit="1" customWidth="1"/>
    <col min="2" max="6" width="15.5" style="386" customWidth="1"/>
    <col min="7" max="16384" width="9.5" style="386"/>
  </cols>
  <sheetData>
    <row r="1" spans="1:6" ht="50" customHeight="1" x14ac:dyDescent="0.15">
      <c r="A1" s="491" t="s">
        <v>314</v>
      </c>
      <c r="B1" s="491"/>
      <c r="C1" s="475" t="s">
        <v>357</v>
      </c>
      <c r="D1" s="475"/>
      <c r="E1" s="475"/>
      <c r="F1" s="475"/>
    </row>
    <row r="2" spans="1:6" ht="30" customHeight="1" x14ac:dyDescent="0.15"/>
    <row r="3" spans="1:6" ht="21" customHeight="1" x14ac:dyDescent="0.15">
      <c r="A3" s="480" t="s">
        <v>29</v>
      </c>
      <c r="B3" s="481"/>
      <c r="C3" s="481"/>
      <c r="D3" s="481"/>
      <c r="F3" s="382" t="s">
        <v>243</v>
      </c>
    </row>
    <row r="4" spans="1:6" ht="21" customHeight="1" x14ac:dyDescent="0.15">
      <c r="A4" s="384" t="s">
        <v>13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1" customHeight="1" x14ac:dyDescent="0.15">
      <c r="A5" s="387" t="s">
        <v>14</v>
      </c>
      <c r="B5" s="442">
        <v>0</v>
      </c>
      <c r="C5" s="442">
        <v>0</v>
      </c>
      <c r="D5" s="442">
        <v>0</v>
      </c>
      <c r="E5" s="441">
        <v>2799</v>
      </c>
      <c r="F5" s="441">
        <v>3189</v>
      </c>
    </row>
    <row r="6" spans="1:6" ht="21" customHeight="1" x14ac:dyDescent="0.15">
      <c r="A6" s="387" t="s">
        <v>15</v>
      </c>
      <c r="B6" s="442">
        <v>0</v>
      </c>
      <c r="C6" s="442">
        <v>0</v>
      </c>
      <c r="D6" s="442">
        <v>0</v>
      </c>
      <c r="E6" s="441">
        <v>186267.34</v>
      </c>
      <c r="F6" s="441">
        <v>189994</v>
      </c>
    </row>
    <row r="7" spans="1:6" ht="21" customHeight="1" x14ac:dyDescent="0.15">
      <c r="A7" s="387" t="s">
        <v>16</v>
      </c>
      <c r="B7" s="442">
        <v>0</v>
      </c>
      <c r="C7" s="442">
        <v>0</v>
      </c>
      <c r="D7" s="442">
        <v>0</v>
      </c>
      <c r="E7" s="441">
        <v>4830</v>
      </c>
      <c r="F7" s="441">
        <v>5705</v>
      </c>
    </row>
    <row r="8" spans="1:6" ht="21" customHeight="1" x14ac:dyDescent="0.15">
      <c r="A8" s="387" t="s">
        <v>17</v>
      </c>
      <c r="B8" s="442">
        <v>3</v>
      </c>
      <c r="C8" s="442">
        <v>5</v>
      </c>
      <c r="D8" s="442">
        <v>80</v>
      </c>
      <c r="E8" s="441">
        <v>4920.8999999999996</v>
      </c>
      <c r="F8" s="441">
        <v>6589.9400000000005</v>
      </c>
    </row>
    <row r="9" spans="1:6" ht="21" customHeight="1" x14ac:dyDescent="0.15">
      <c r="A9" s="387" t="s">
        <v>18</v>
      </c>
      <c r="B9" s="442">
        <v>114</v>
      </c>
      <c r="C9" s="442">
        <v>3341</v>
      </c>
      <c r="D9" s="442">
        <v>7380</v>
      </c>
      <c r="E9" s="441">
        <v>27441.379999999997</v>
      </c>
      <c r="F9" s="441">
        <v>120031.95999999999</v>
      </c>
    </row>
    <row r="10" spans="1:6" ht="21" customHeight="1" x14ac:dyDescent="0.15">
      <c r="A10" s="387" t="s">
        <v>19</v>
      </c>
      <c r="B10" s="442">
        <v>886</v>
      </c>
      <c r="C10" s="442">
        <v>5269</v>
      </c>
      <c r="D10" s="442">
        <v>132496</v>
      </c>
      <c r="E10" s="441">
        <v>103807.98999999999</v>
      </c>
      <c r="F10" s="441">
        <v>1190232.2299999995</v>
      </c>
    </row>
    <row r="11" spans="1:6" ht="21" customHeight="1" x14ac:dyDescent="0.15">
      <c r="A11" s="387" t="s">
        <v>20</v>
      </c>
      <c r="B11" s="442">
        <v>2890</v>
      </c>
      <c r="C11" s="442">
        <v>35018</v>
      </c>
      <c r="D11" s="442">
        <v>375150</v>
      </c>
      <c r="E11" s="441">
        <v>349305.93</v>
      </c>
      <c r="F11" s="441">
        <v>4571557.5799999991</v>
      </c>
    </row>
    <row r="12" spans="1:6" ht="21" customHeight="1" x14ac:dyDescent="0.15">
      <c r="A12" s="387" t="s">
        <v>21</v>
      </c>
      <c r="B12" s="442">
        <v>3467</v>
      </c>
      <c r="C12" s="442">
        <v>79124</v>
      </c>
      <c r="D12" s="442">
        <v>602069</v>
      </c>
      <c r="E12" s="441">
        <v>907647.47000000009</v>
      </c>
      <c r="F12" s="441">
        <v>6748514.9099999992</v>
      </c>
    </row>
    <row r="13" spans="1:6" ht="21" customHeight="1" x14ac:dyDescent="0.15">
      <c r="A13" s="387" t="s">
        <v>22</v>
      </c>
      <c r="B13" s="442">
        <v>2043</v>
      </c>
      <c r="C13" s="442">
        <v>36640</v>
      </c>
      <c r="D13" s="442">
        <v>404719</v>
      </c>
      <c r="E13" s="441">
        <v>496820.92</v>
      </c>
      <c r="F13" s="441">
        <v>3779176.5000000005</v>
      </c>
    </row>
    <row r="14" spans="1:6" ht="21" customHeight="1" x14ac:dyDescent="0.15">
      <c r="A14" s="387" t="s">
        <v>23</v>
      </c>
      <c r="B14" s="442">
        <v>804</v>
      </c>
      <c r="C14" s="442">
        <v>55900</v>
      </c>
      <c r="D14" s="442">
        <v>140580</v>
      </c>
      <c r="E14" s="441">
        <v>284821</v>
      </c>
      <c r="F14" s="441">
        <v>2117054.31</v>
      </c>
    </row>
    <row r="15" spans="1:6" ht="21" customHeight="1" x14ac:dyDescent="0.15">
      <c r="A15" s="387" t="s">
        <v>24</v>
      </c>
      <c r="B15" s="442">
        <v>257</v>
      </c>
      <c r="C15" s="442">
        <v>643</v>
      </c>
      <c r="D15" s="442">
        <v>41000</v>
      </c>
      <c r="E15" s="441">
        <v>3531</v>
      </c>
      <c r="F15" s="441">
        <v>547117.28</v>
      </c>
    </row>
    <row r="16" spans="1:6" ht="21" customHeight="1" x14ac:dyDescent="0.15">
      <c r="A16" s="387" t="s">
        <v>25</v>
      </c>
      <c r="B16" s="442">
        <v>213</v>
      </c>
      <c r="C16" s="442">
        <v>3985</v>
      </c>
      <c r="D16" s="442">
        <v>30916</v>
      </c>
      <c r="E16" s="441">
        <v>47103</v>
      </c>
      <c r="F16" s="441">
        <v>220330.51</v>
      </c>
    </row>
    <row r="17" spans="1:6" ht="21" customHeight="1" x14ac:dyDescent="0.15">
      <c r="A17" s="390" t="s">
        <v>12</v>
      </c>
      <c r="B17" s="444">
        <f>SUM(B5:B16)</f>
        <v>10677</v>
      </c>
      <c r="C17" s="444">
        <f>SUM(C5:C16)</f>
        <v>219925</v>
      </c>
      <c r="D17" s="444">
        <f>SUM(D5:D16)</f>
        <v>1734390</v>
      </c>
      <c r="E17" s="443">
        <f>SUM(E5:E16)</f>
        <v>2419295.9300000002</v>
      </c>
      <c r="F17" s="443">
        <f>SUM(F5:F16)</f>
        <v>19499493.219999999</v>
      </c>
    </row>
  </sheetData>
  <mergeCells count="3">
    <mergeCell ref="A1:B1"/>
    <mergeCell ref="C1:F1"/>
    <mergeCell ref="A3:D3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customWidth="1"/>
    <col min="2" max="6" width="15.5" style="395" customWidth="1"/>
    <col min="7" max="16384" width="9.5" style="395"/>
  </cols>
  <sheetData>
    <row r="1" spans="1:6" ht="50" customHeight="1" x14ac:dyDescent="0.15">
      <c r="A1" s="492" t="s">
        <v>325</v>
      </c>
      <c r="B1" s="492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51582</v>
      </c>
      <c r="C5" s="388">
        <v>1671180</v>
      </c>
      <c r="D5" s="388">
        <v>634913</v>
      </c>
      <c r="E5" s="389">
        <v>18141465.449999999</v>
      </c>
      <c r="F5" s="389">
        <v>26224299.079999994</v>
      </c>
    </row>
    <row r="6" spans="1:6" ht="20" customHeight="1" x14ac:dyDescent="0.15">
      <c r="A6" s="399" t="s">
        <v>55</v>
      </c>
      <c r="B6" s="388">
        <v>321369</v>
      </c>
      <c r="C6" s="388">
        <v>13248264</v>
      </c>
      <c r="D6" s="388">
        <v>2939388</v>
      </c>
      <c r="E6" s="389">
        <v>194926824.90999997</v>
      </c>
      <c r="F6" s="389">
        <v>248820692.75000015</v>
      </c>
    </row>
    <row r="7" spans="1:6" ht="20" customHeight="1" x14ac:dyDescent="0.15">
      <c r="A7" s="399" t="s">
        <v>56</v>
      </c>
      <c r="B7" s="388">
        <v>119980</v>
      </c>
      <c r="C7" s="388">
        <v>5311016</v>
      </c>
      <c r="D7" s="388">
        <v>1024391</v>
      </c>
      <c r="E7" s="389">
        <v>69664889.800000027</v>
      </c>
      <c r="F7" s="389">
        <v>85619404.820000038</v>
      </c>
    </row>
    <row r="8" spans="1:6" ht="20" customHeight="1" x14ac:dyDescent="0.15">
      <c r="A8" s="399" t="s">
        <v>57</v>
      </c>
      <c r="B8" s="388">
        <v>4546</v>
      </c>
      <c r="C8" s="388">
        <v>140688</v>
      </c>
      <c r="D8" s="388">
        <v>31026</v>
      </c>
      <c r="E8" s="389">
        <v>1340825.3</v>
      </c>
      <c r="F8" s="389">
        <v>1876599</v>
      </c>
    </row>
    <row r="9" spans="1:6" ht="20" customHeight="1" x14ac:dyDescent="0.15">
      <c r="A9" s="400" t="s">
        <v>12</v>
      </c>
      <c r="B9" s="401">
        <f>SUM(B5:B8)</f>
        <v>497477</v>
      </c>
      <c r="C9" s="401">
        <f>SUM(C5:C8)</f>
        <v>20371148</v>
      </c>
      <c r="D9" s="401">
        <f>SUM(D5:D8)</f>
        <v>4629718</v>
      </c>
      <c r="E9" s="402">
        <f>SUM(E5:E8)</f>
        <v>284074005.45999998</v>
      </c>
      <c r="F9" s="402">
        <f>SUM(F5:F8)</f>
        <v>362540995.65000021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159634</v>
      </c>
      <c r="C13" s="388">
        <v>8442568</v>
      </c>
      <c r="D13" s="388">
        <v>2532515</v>
      </c>
      <c r="E13" s="389">
        <v>104896872.58999997</v>
      </c>
      <c r="F13" s="389">
        <v>130923300.60000002</v>
      </c>
    </row>
    <row r="14" spans="1:6" ht="20" customHeight="1" x14ac:dyDescent="0.15">
      <c r="A14" s="399" t="s">
        <v>60</v>
      </c>
      <c r="B14" s="388">
        <v>49869</v>
      </c>
      <c r="C14" s="388">
        <v>1404548</v>
      </c>
      <c r="D14" s="388">
        <v>397054</v>
      </c>
      <c r="E14" s="389">
        <v>15462656.129999993</v>
      </c>
      <c r="F14" s="389">
        <v>21097386.389999986</v>
      </c>
    </row>
    <row r="15" spans="1:6" ht="20" customHeight="1" x14ac:dyDescent="0.15">
      <c r="A15" s="399" t="s">
        <v>61</v>
      </c>
      <c r="B15" s="388">
        <v>23043</v>
      </c>
      <c r="C15" s="388">
        <v>857839</v>
      </c>
      <c r="D15" s="388">
        <v>347405</v>
      </c>
      <c r="E15" s="389">
        <v>9424758.1500000004</v>
      </c>
      <c r="F15" s="389">
        <v>14417529.130000006</v>
      </c>
    </row>
    <row r="16" spans="1:6" ht="20" customHeight="1" x14ac:dyDescent="0.15">
      <c r="A16" s="399" t="s">
        <v>62</v>
      </c>
      <c r="B16" s="388">
        <v>135311</v>
      </c>
      <c r="C16" s="388">
        <v>8300834</v>
      </c>
      <c r="D16" s="388">
        <v>1774573</v>
      </c>
      <c r="E16" s="389">
        <v>133959360.80999994</v>
      </c>
      <c r="F16" s="389">
        <v>158267466.82999986</v>
      </c>
    </row>
    <row r="17" spans="1:6" ht="20" customHeight="1" x14ac:dyDescent="0.15">
      <c r="A17" s="400" t="s">
        <v>12</v>
      </c>
      <c r="B17" s="401">
        <f>SUM(B13:B16)</f>
        <v>367857</v>
      </c>
      <c r="C17" s="401">
        <f>SUM(C13:C16)</f>
        <v>19005789</v>
      </c>
      <c r="D17" s="401">
        <f>SUM(D13:D16)</f>
        <v>5051547</v>
      </c>
      <c r="E17" s="402">
        <f>SUM(E13:E16)</f>
        <v>263743647.67999992</v>
      </c>
      <c r="F17" s="402">
        <f>SUM(F13:F16)</f>
        <v>324705682.94999987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214265</v>
      </c>
      <c r="C21" s="388">
        <v>8381193</v>
      </c>
      <c r="D21" s="388">
        <v>752102</v>
      </c>
      <c r="E21" s="389">
        <v>92682077.799999952</v>
      </c>
      <c r="F21" s="389">
        <v>105748082.53999998</v>
      </c>
    </row>
    <row r="22" spans="1:6" ht="20" customHeight="1" x14ac:dyDescent="0.15">
      <c r="A22" s="399" t="s">
        <v>65</v>
      </c>
      <c r="B22" s="388">
        <v>47655</v>
      </c>
      <c r="C22" s="388">
        <v>1542942</v>
      </c>
      <c r="D22" s="388">
        <v>569886</v>
      </c>
      <c r="E22" s="389">
        <v>16493514.300000004</v>
      </c>
      <c r="F22" s="389">
        <v>23750475.290000007</v>
      </c>
    </row>
    <row r="23" spans="1:6" ht="20" customHeight="1" x14ac:dyDescent="0.15">
      <c r="A23" s="399" t="s">
        <v>66</v>
      </c>
      <c r="B23" s="388">
        <v>126663</v>
      </c>
      <c r="C23" s="388">
        <v>4928536</v>
      </c>
      <c r="D23" s="388">
        <v>1308845</v>
      </c>
      <c r="E23" s="389">
        <v>56469929.979999974</v>
      </c>
      <c r="F23" s="389">
        <v>77959360.229999974</v>
      </c>
    </row>
    <row r="24" spans="1:6" ht="20" customHeight="1" x14ac:dyDescent="0.15">
      <c r="A24" s="399" t="s">
        <v>67</v>
      </c>
      <c r="B24" s="388">
        <v>32771</v>
      </c>
      <c r="C24" s="388">
        <v>1066710</v>
      </c>
      <c r="D24" s="388">
        <v>105279</v>
      </c>
      <c r="E24" s="389">
        <v>9491975.7200000025</v>
      </c>
      <c r="F24" s="389">
        <v>11494794.049999999</v>
      </c>
    </row>
    <row r="25" spans="1:6" ht="20" customHeight="1" x14ac:dyDescent="0.15">
      <c r="A25" s="400" t="s">
        <v>12</v>
      </c>
      <c r="B25" s="401">
        <f>SUM(B21:B24)</f>
        <v>421354</v>
      </c>
      <c r="C25" s="401">
        <f>SUM(C21:C24)</f>
        <v>15919381</v>
      </c>
      <c r="D25" s="401">
        <f>SUM(D21:D24)</f>
        <v>2736112</v>
      </c>
      <c r="E25" s="402">
        <f>SUM(E21:E24)</f>
        <v>175137497.79999992</v>
      </c>
      <c r="F25" s="402">
        <f>SUM(F21:F24)</f>
        <v>218952712.10999995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69</v>
      </c>
      <c r="B29" s="388">
        <v>42333</v>
      </c>
      <c r="C29" s="388">
        <v>1272347</v>
      </c>
      <c r="D29" s="388">
        <v>240943</v>
      </c>
      <c r="E29" s="389">
        <v>10668079.779999999</v>
      </c>
      <c r="F29" s="389">
        <v>12940325.649999995</v>
      </c>
    </row>
    <row r="30" spans="1:6" ht="20" customHeight="1" x14ac:dyDescent="0.15">
      <c r="A30" s="399" t="s">
        <v>70</v>
      </c>
      <c r="B30" s="388">
        <v>9943</v>
      </c>
      <c r="C30" s="388">
        <v>317560</v>
      </c>
      <c r="D30" s="388">
        <v>54255</v>
      </c>
      <c r="E30" s="389">
        <v>2746744.6199999996</v>
      </c>
      <c r="F30" s="389">
        <v>3399052.5399999996</v>
      </c>
    </row>
    <row r="31" spans="1:6" ht="20" customHeight="1" x14ac:dyDescent="0.15">
      <c r="A31" s="399" t="s">
        <v>71</v>
      </c>
      <c r="B31" s="388">
        <v>22968</v>
      </c>
      <c r="C31" s="388">
        <v>734169</v>
      </c>
      <c r="D31" s="388">
        <v>24929</v>
      </c>
      <c r="E31" s="389">
        <v>7402951.2700000014</v>
      </c>
      <c r="F31" s="389">
        <v>7899404.9800000004</v>
      </c>
    </row>
    <row r="32" spans="1:6" ht="20" customHeight="1" x14ac:dyDescent="0.15">
      <c r="A32" s="399" t="s">
        <v>72</v>
      </c>
      <c r="B32" s="388">
        <v>104472</v>
      </c>
      <c r="C32" s="388">
        <v>4336882</v>
      </c>
      <c r="D32" s="388">
        <v>445933</v>
      </c>
      <c r="E32" s="389">
        <v>51448809.799999997</v>
      </c>
      <c r="F32" s="389">
        <v>61489325.790000007</v>
      </c>
    </row>
    <row r="33" spans="1:6" ht="20" customHeight="1" x14ac:dyDescent="0.15">
      <c r="A33" s="399" t="s">
        <v>73</v>
      </c>
      <c r="B33" s="388">
        <v>3127</v>
      </c>
      <c r="C33" s="388">
        <v>95498</v>
      </c>
      <c r="D33" s="388">
        <v>9072</v>
      </c>
      <c r="E33" s="389">
        <v>906985.91</v>
      </c>
      <c r="F33" s="389">
        <v>1033464.6000000001</v>
      </c>
    </row>
    <row r="34" spans="1:6" ht="20" customHeight="1" x14ac:dyDescent="0.15">
      <c r="A34" s="399" t="s">
        <v>74</v>
      </c>
      <c r="B34" s="388">
        <v>103046</v>
      </c>
      <c r="C34" s="388">
        <v>3056117</v>
      </c>
      <c r="D34" s="388">
        <v>591589</v>
      </c>
      <c r="E34" s="389">
        <v>27758491.260000024</v>
      </c>
      <c r="F34" s="389">
        <v>35421009.940000013</v>
      </c>
    </row>
    <row r="35" spans="1:6" ht="20" customHeight="1" x14ac:dyDescent="0.15">
      <c r="A35" s="400" t="s">
        <v>12</v>
      </c>
      <c r="B35" s="401">
        <f>SUM(B29:B34)</f>
        <v>285889</v>
      </c>
      <c r="C35" s="401">
        <f>SUM(C29:C34)</f>
        <v>9812573</v>
      </c>
      <c r="D35" s="401">
        <f>SUM(D29:D34)</f>
        <v>1366721</v>
      </c>
      <c r="E35" s="402">
        <f>SUM(E29:E34)</f>
        <v>100932062.64000002</v>
      </c>
      <c r="F35" s="402">
        <f>SUM(F29:F34)</f>
        <v>122182583.50000001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34884</v>
      </c>
      <c r="C39" s="388">
        <v>1211190</v>
      </c>
      <c r="D39" s="388">
        <v>257982</v>
      </c>
      <c r="E39" s="389">
        <v>13488207.520000003</v>
      </c>
      <c r="F39" s="389">
        <v>19136821.74000001</v>
      </c>
    </row>
    <row r="40" spans="1:6" ht="20" customHeight="1" x14ac:dyDescent="0.15">
      <c r="A40" s="399" t="s">
        <v>77</v>
      </c>
      <c r="B40" s="388">
        <v>98819</v>
      </c>
      <c r="C40" s="388">
        <v>3123300</v>
      </c>
      <c r="D40" s="388">
        <v>642479</v>
      </c>
      <c r="E40" s="389">
        <v>32658660.579999976</v>
      </c>
      <c r="F40" s="389">
        <v>40862353.460000001</v>
      </c>
    </row>
    <row r="41" spans="1:6" ht="20" customHeight="1" x14ac:dyDescent="0.15">
      <c r="A41" s="400" t="s">
        <v>12</v>
      </c>
      <c r="B41" s="401">
        <f>SUM(B39:B40)</f>
        <v>133703</v>
      </c>
      <c r="C41" s="401">
        <f>SUM(C39:C40)</f>
        <v>4334490</v>
      </c>
      <c r="D41" s="401">
        <f>SUM(D39:D40)</f>
        <v>900461</v>
      </c>
      <c r="E41" s="402">
        <f>SUM(E39:E40)</f>
        <v>46146868.099999979</v>
      </c>
      <c r="F41" s="402">
        <f>SUM(F39:F40)</f>
        <v>59999175.20000001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1706280</v>
      </c>
      <c r="C43" s="408">
        <f>C9+C17+C25+C35+C41</f>
        <v>69443381</v>
      </c>
      <c r="D43" s="408">
        <f>D9+D17+D25+D35+D41</f>
        <v>14684559</v>
      </c>
      <c r="E43" s="409">
        <f>E9+E17+E25+E35+E41</f>
        <v>870034081.67999983</v>
      </c>
      <c r="F43" s="409">
        <f>F9+F17+F25+F35+F41</f>
        <v>1088381149.4100001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8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4" t="s">
        <v>327</v>
      </c>
      <c r="B1" s="494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38833</v>
      </c>
      <c r="C5" s="388">
        <v>662079</v>
      </c>
      <c r="D5" s="388">
        <v>0</v>
      </c>
      <c r="E5" s="389">
        <v>4651996.9599999981</v>
      </c>
      <c r="F5" s="389">
        <v>4808651.9400000004</v>
      </c>
    </row>
    <row r="6" spans="1:6" ht="20" customHeight="1" x14ac:dyDescent="0.15">
      <c r="A6" s="399" t="s">
        <v>55</v>
      </c>
      <c r="B6" s="388">
        <v>254604</v>
      </c>
      <c r="C6" s="388">
        <v>5451875</v>
      </c>
      <c r="D6" s="388">
        <v>6897</v>
      </c>
      <c r="E6" s="389">
        <v>37786553.889999986</v>
      </c>
      <c r="F6" s="389">
        <v>40429302.959999979</v>
      </c>
    </row>
    <row r="7" spans="1:6" ht="20" customHeight="1" x14ac:dyDescent="0.15">
      <c r="A7" s="399" t="s">
        <v>56</v>
      </c>
      <c r="B7" s="388">
        <v>88196</v>
      </c>
      <c r="C7" s="388">
        <v>1897361</v>
      </c>
      <c r="D7" s="388">
        <v>20</v>
      </c>
      <c r="E7" s="389">
        <v>11887314.309999997</v>
      </c>
      <c r="F7" s="389">
        <v>12669861.079999998</v>
      </c>
    </row>
    <row r="8" spans="1:6" ht="20" customHeight="1" x14ac:dyDescent="0.15">
      <c r="A8" s="399" t="s">
        <v>57</v>
      </c>
      <c r="B8" s="388">
        <v>2832</v>
      </c>
      <c r="C8" s="388">
        <v>49951</v>
      </c>
      <c r="D8" s="388">
        <v>0</v>
      </c>
      <c r="E8" s="389">
        <v>322812.30000000016</v>
      </c>
      <c r="F8" s="389">
        <v>336276.3</v>
      </c>
    </row>
    <row r="9" spans="1:6" ht="20" customHeight="1" x14ac:dyDescent="0.15">
      <c r="A9" s="400" t="s">
        <v>12</v>
      </c>
      <c r="B9" s="401">
        <f>SUM(B5:B8)</f>
        <v>384465</v>
      </c>
      <c r="C9" s="401">
        <f>SUM(C5:C8)</f>
        <v>8061266</v>
      </c>
      <c r="D9" s="401">
        <f>SUM(D5:D8)</f>
        <v>6917</v>
      </c>
      <c r="E9" s="402">
        <f>SUM(E5:E8)</f>
        <v>54648677.459999979</v>
      </c>
      <c r="F9" s="402">
        <f>SUM(F5:F8)</f>
        <v>58244092.279999971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116983</v>
      </c>
      <c r="C13" s="388">
        <v>2760899</v>
      </c>
      <c r="D13" s="388">
        <v>16276</v>
      </c>
      <c r="E13" s="389">
        <v>18884369.950000007</v>
      </c>
      <c r="F13" s="389">
        <v>19645625.98</v>
      </c>
    </row>
    <row r="14" spans="1:6" ht="20" customHeight="1" x14ac:dyDescent="0.15">
      <c r="A14" s="399" t="s">
        <v>60</v>
      </c>
      <c r="B14" s="388">
        <v>39865</v>
      </c>
      <c r="C14" s="388">
        <v>622047</v>
      </c>
      <c r="D14" s="388">
        <v>891</v>
      </c>
      <c r="E14" s="389">
        <v>3533066.6100000003</v>
      </c>
      <c r="F14" s="389">
        <v>3751429.2899999996</v>
      </c>
    </row>
    <row r="15" spans="1:6" ht="20" customHeight="1" x14ac:dyDescent="0.15">
      <c r="A15" s="399" t="s">
        <v>61</v>
      </c>
      <c r="B15" s="388">
        <v>15916</v>
      </c>
      <c r="C15" s="388">
        <v>351106</v>
      </c>
      <c r="D15" s="388">
        <v>39449</v>
      </c>
      <c r="E15" s="389">
        <v>2518909.0199999991</v>
      </c>
      <c r="F15" s="389">
        <v>2681465.1599999997</v>
      </c>
    </row>
    <row r="16" spans="1:6" ht="20" customHeight="1" x14ac:dyDescent="0.15">
      <c r="A16" s="399" t="s">
        <v>62</v>
      </c>
      <c r="B16" s="388">
        <v>104507</v>
      </c>
      <c r="C16" s="388">
        <v>2137521</v>
      </c>
      <c r="D16" s="388">
        <v>12</v>
      </c>
      <c r="E16" s="389">
        <v>14222040.720000004</v>
      </c>
      <c r="F16" s="389">
        <v>14961685.540000001</v>
      </c>
    </row>
    <row r="17" spans="1:6" ht="20" customHeight="1" x14ac:dyDescent="0.15">
      <c r="A17" s="400" t="s">
        <v>12</v>
      </c>
      <c r="B17" s="401">
        <f>SUM(B13:B16)</f>
        <v>277271</v>
      </c>
      <c r="C17" s="401">
        <f>SUM(C13:C16)</f>
        <v>5871573</v>
      </c>
      <c r="D17" s="401">
        <f>SUM(D13:D16)</f>
        <v>56628</v>
      </c>
      <c r="E17" s="402">
        <f>SUM(E13:E16)</f>
        <v>39158386.300000012</v>
      </c>
      <c r="F17" s="402">
        <f>SUM(F13:F16)</f>
        <v>41040205.969999999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187738</v>
      </c>
      <c r="C21" s="388">
        <v>3486225</v>
      </c>
      <c r="D21" s="388">
        <v>313</v>
      </c>
      <c r="E21" s="389">
        <v>23984223.599999949</v>
      </c>
      <c r="F21" s="389">
        <v>25188734.41</v>
      </c>
    </row>
    <row r="22" spans="1:6" ht="20" customHeight="1" x14ac:dyDescent="0.15">
      <c r="A22" s="399" t="s">
        <v>65</v>
      </c>
      <c r="B22" s="388">
        <v>34963</v>
      </c>
      <c r="C22" s="388">
        <v>671119</v>
      </c>
      <c r="D22" s="388">
        <v>0</v>
      </c>
      <c r="E22" s="389">
        <v>4431081.22</v>
      </c>
      <c r="F22" s="389">
        <v>4586199.3199999994</v>
      </c>
    </row>
    <row r="23" spans="1:6" ht="20" customHeight="1" x14ac:dyDescent="0.15">
      <c r="A23" s="399" t="s">
        <v>66</v>
      </c>
      <c r="B23" s="388">
        <v>89957</v>
      </c>
      <c r="C23" s="388">
        <v>1735480</v>
      </c>
      <c r="D23" s="388">
        <v>46</v>
      </c>
      <c r="E23" s="389">
        <v>12313677.060000015</v>
      </c>
      <c r="F23" s="389">
        <v>12650081.4</v>
      </c>
    </row>
    <row r="24" spans="1:6" ht="20" customHeight="1" x14ac:dyDescent="0.15">
      <c r="A24" s="399" t="s">
        <v>67</v>
      </c>
      <c r="B24" s="388">
        <v>26903</v>
      </c>
      <c r="C24" s="388">
        <v>431281</v>
      </c>
      <c r="D24" s="388">
        <v>0</v>
      </c>
      <c r="E24" s="389">
        <v>2585136.0600000005</v>
      </c>
      <c r="F24" s="389">
        <v>2653407.0199999996</v>
      </c>
    </row>
    <row r="25" spans="1:6" ht="20" customHeight="1" x14ac:dyDescent="0.15">
      <c r="A25" s="400" t="s">
        <v>12</v>
      </c>
      <c r="B25" s="401">
        <f>SUM(B21:B24)</f>
        <v>339561</v>
      </c>
      <c r="C25" s="401">
        <f>SUM(C21:C24)</f>
        <v>6324105</v>
      </c>
      <c r="D25" s="401">
        <f>SUM(D21:D24)</f>
        <v>359</v>
      </c>
      <c r="E25" s="402">
        <f>SUM(E21:E24)</f>
        <v>43314117.939999968</v>
      </c>
      <c r="F25" s="402">
        <f>SUM(F21:F24)</f>
        <v>45078422.150000006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36188</v>
      </c>
      <c r="C29" s="388">
        <v>637805</v>
      </c>
      <c r="D29" s="388">
        <v>1</v>
      </c>
      <c r="E29" s="389">
        <v>3777623.9000000004</v>
      </c>
      <c r="F29" s="389">
        <v>3857352.4299999997</v>
      </c>
    </row>
    <row r="30" spans="1:6" ht="20" customHeight="1" x14ac:dyDescent="0.15">
      <c r="A30" s="399" t="s">
        <v>70</v>
      </c>
      <c r="B30" s="388">
        <v>7768</v>
      </c>
      <c r="C30" s="388">
        <v>139256</v>
      </c>
      <c r="D30" s="388">
        <v>0</v>
      </c>
      <c r="E30" s="389">
        <v>814703.98</v>
      </c>
      <c r="F30" s="389">
        <v>826760.66</v>
      </c>
    </row>
    <row r="31" spans="1:6" ht="20" customHeight="1" x14ac:dyDescent="0.15">
      <c r="A31" s="399" t="s">
        <v>71</v>
      </c>
      <c r="B31" s="388">
        <v>20518</v>
      </c>
      <c r="C31" s="388">
        <v>323859</v>
      </c>
      <c r="D31" s="388">
        <v>0</v>
      </c>
      <c r="E31" s="389">
        <v>2148063.870000001</v>
      </c>
      <c r="F31" s="389">
        <v>2179344.37</v>
      </c>
    </row>
    <row r="32" spans="1:6" ht="20" customHeight="1" x14ac:dyDescent="0.15">
      <c r="A32" s="399" t="s">
        <v>72</v>
      </c>
      <c r="B32" s="388">
        <v>86210</v>
      </c>
      <c r="C32" s="388">
        <v>1893958</v>
      </c>
      <c r="D32" s="388">
        <v>30</v>
      </c>
      <c r="E32" s="389">
        <v>12513752.959999997</v>
      </c>
      <c r="F32" s="389">
        <v>12846743.809999999</v>
      </c>
    </row>
    <row r="33" spans="1:6" ht="20" customHeight="1" x14ac:dyDescent="0.15">
      <c r="A33" s="399" t="s">
        <v>73</v>
      </c>
      <c r="B33" s="388">
        <v>2529</v>
      </c>
      <c r="C33" s="388">
        <v>48626</v>
      </c>
      <c r="D33" s="388">
        <v>0</v>
      </c>
      <c r="E33" s="389">
        <v>326259</v>
      </c>
      <c r="F33" s="389">
        <v>330736.5</v>
      </c>
    </row>
    <row r="34" spans="1:6" ht="20" customHeight="1" x14ac:dyDescent="0.15">
      <c r="A34" s="399" t="s">
        <v>74</v>
      </c>
      <c r="B34" s="388">
        <v>89500</v>
      </c>
      <c r="C34" s="388">
        <v>1590179</v>
      </c>
      <c r="D34" s="388">
        <v>431</v>
      </c>
      <c r="E34" s="389">
        <v>9164431.5100000072</v>
      </c>
      <c r="F34" s="389">
        <v>9446966.1000000015</v>
      </c>
    </row>
    <row r="35" spans="1:6" ht="20" customHeight="1" x14ac:dyDescent="0.15">
      <c r="A35" s="400" t="s">
        <v>12</v>
      </c>
      <c r="B35" s="401">
        <f>SUM(B29:B34)</f>
        <v>242713</v>
      </c>
      <c r="C35" s="401">
        <f>SUM(C29:C34)</f>
        <v>4633683</v>
      </c>
      <c r="D35" s="401">
        <f>SUM(D29:D34)</f>
        <v>462</v>
      </c>
      <c r="E35" s="402">
        <f>SUM(E29:E34)</f>
        <v>28744835.220000006</v>
      </c>
      <c r="F35" s="402">
        <f>SUM(F29:F34)</f>
        <v>29487903.870000001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26840</v>
      </c>
      <c r="C39" s="388">
        <v>482921</v>
      </c>
      <c r="D39" s="388">
        <v>197</v>
      </c>
      <c r="E39" s="389">
        <v>3088448.5199999986</v>
      </c>
      <c r="F39" s="389">
        <v>3225263.3400000003</v>
      </c>
    </row>
    <row r="40" spans="1:6" ht="20" customHeight="1" x14ac:dyDescent="0.15">
      <c r="A40" s="399" t="s">
        <v>77</v>
      </c>
      <c r="B40" s="388">
        <v>79916</v>
      </c>
      <c r="C40" s="388">
        <v>1359078</v>
      </c>
      <c r="D40" s="388">
        <v>8844</v>
      </c>
      <c r="E40" s="389">
        <v>8195407.3499999996</v>
      </c>
      <c r="F40" s="389">
        <v>8840672.5400000028</v>
      </c>
    </row>
    <row r="41" spans="1:6" ht="20" customHeight="1" x14ac:dyDescent="0.15">
      <c r="A41" s="400" t="s">
        <v>12</v>
      </c>
      <c r="B41" s="401">
        <f>SUM(B39:B40)</f>
        <v>106756</v>
      </c>
      <c r="C41" s="401">
        <f>SUM(C39:C40)</f>
        <v>1841999</v>
      </c>
      <c r="D41" s="401">
        <f>SUM(D39:D40)</f>
        <v>9041</v>
      </c>
      <c r="E41" s="402">
        <f>SUM(E39:E40)</f>
        <v>11283855.869999997</v>
      </c>
      <c r="F41" s="402">
        <f>SUM(F39:F40)</f>
        <v>12065935.880000003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1350766</v>
      </c>
      <c r="C43" s="408">
        <f>C9+C17+C25+C35+C41</f>
        <v>26732626</v>
      </c>
      <c r="D43" s="408">
        <f>D9+D17+D25+D35+D41</f>
        <v>73407</v>
      </c>
      <c r="E43" s="409">
        <f>E9+E17+E25+E35+E41</f>
        <v>177149872.78999996</v>
      </c>
      <c r="F43" s="409">
        <f>F9+F17+F25+F35+F41</f>
        <v>185916560.14999998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5" t="s">
        <v>329</v>
      </c>
      <c r="B1" s="495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1378</v>
      </c>
      <c r="C5" s="388">
        <v>142923</v>
      </c>
      <c r="D5" s="388">
        <v>11760</v>
      </c>
      <c r="E5" s="389">
        <v>2687844.8200000003</v>
      </c>
      <c r="F5" s="389">
        <v>2888778.18</v>
      </c>
    </row>
    <row r="6" spans="1:6" ht="20" customHeight="1" x14ac:dyDescent="0.15">
      <c r="A6" s="399" t="s">
        <v>55</v>
      </c>
      <c r="B6" s="388">
        <v>8993</v>
      </c>
      <c r="C6" s="388">
        <v>1001601</v>
      </c>
      <c r="D6" s="388">
        <v>71826</v>
      </c>
      <c r="E6" s="389">
        <v>29627183.439999998</v>
      </c>
      <c r="F6" s="389">
        <v>33882553.119999997</v>
      </c>
    </row>
    <row r="7" spans="1:6" ht="20" customHeight="1" x14ac:dyDescent="0.15">
      <c r="A7" s="399" t="s">
        <v>56</v>
      </c>
      <c r="B7" s="388">
        <v>5307</v>
      </c>
      <c r="C7" s="388">
        <v>436229</v>
      </c>
      <c r="D7" s="388">
        <v>17698</v>
      </c>
      <c r="E7" s="389">
        <v>7687987.4699999979</v>
      </c>
      <c r="F7" s="389">
        <v>8187497.6499999985</v>
      </c>
    </row>
    <row r="8" spans="1:6" ht="20" customHeight="1" x14ac:dyDescent="0.15">
      <c r="A8" s="399" t="s">
        <v>57</v>
      </c>
      <c r="B8" s="388">
        <v>176</v>
      </c>
      <c r="C8" s="388">
        <v>8732</v>
      </c>
      <c r="D8" s="388">
        <v>0</v>
      </c>
      <c r="E8" s="389">
        <v>72627</v>
      </c>
      <c r="F8" s="389">
        <v>74035</v>
      </c>
    </row>
    <row r="9" spans="1:6" ht="20" customHeight="1" x14ac:dyDescent="0.15">
      <c r="A9" s="400" t="s">
        <v>12</v>
      </c>
      <c r="B9" s="401">
        <f>SUM(B5:B8)</f>
        <v>15854</v>
      </c>
      <c r="C9" s="401">
        <f>SUM(C5:C8)</f>
        <v>1589485</v>
      </c>
      <c r="D9" s="401">
        <f>SUM(D5:D8)</f>
        <v>101284</v>
      </c>
      <c r="E9" s="402">
        <f>SUM(E5:E8)</f>
        <v>40075642.729999997</v>
      </c>
      <c r="F9" s="402">
        <f>SUM(F5:F8)</f>
        <v>45032863.949999996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7303</v>
      </c>
      <c r="C13" s="388">
        <v>550695</v>
      </c>
      <c r="D13" s="388">
        <v>82035</v>
      </c>
      <c r="E13" s="389">
        <v>7202846.9899999993</v>
      </c>
      <c r="F13" s="389">
        <v>8484896.0399999991</v>
      </c>
    </row>
    <row r="14" spans="1:6" ht="20" customHeight="1" x14ac:dyDescent="0.15">
      <c r="A14" s="399" t="s">
        <v>60</v>
      </c>
      <c r="B14" s="388">
        <v>1859</v>
      </c>
      <c r="C14" s="388">
        <v>172303</v>
      </c>
      <c r="D14" s="388">
        <v>3957</v>
      </c>
      <c r="E14" s="389">
        <v>2422822.4999999995</v>
      </c>
      <c r="F14" s="389">
        <v>2536355.4699999997</v>
      </c>
    </row>
    <row r="15" spans="1:6" ht="20" customHeight="1" x14ac:dyDescent="0.15">
      <c r="A15" s="399" t="s">
        <v>61</v>
      </c>
      <c r="B15" s="388">
        <v>1806</v>
      </c>
      <c r="C15" s="388">
        <v>115189</v>
      </c>
      <c r="D15" s="388">
        <v>6825</v>
      </c>
      <c r="E15" s="389">
        <v>1121926.76</v>
      </c>
      <c r="F15" s="389">
        <v>1185626.9400000002</v>
      </c>
    </row>
    <row r="16" spans="1:6" ht="20" customHeight="1" x14ac:dyDescent="0.15">
      <c r="A16" s="399" t="s">
        <v>62</v>
      </c>
      <c r="B16" s="388">
        <v>5063</v>
      </c>
      <c r="C16" s="388">
        <v>604376</v>
      </c>
      <c r="D16" s="388">
        <v>57854</v>
      </c>
      <c r="E16" s="389">
        <v>20218274.219999995</v>
      </c>
      <c r="F16" s="389">
        <v>21511566.180000003</v>
      </c>
    </row>
    <row r="17" spans="1:6" ht="20" customHeight="1" x14ac:dyDescent="0.15">
      <c r="A17" s="400" t="s">
        <v>12</v>
      </c>
      <c r="B17" s="401">
        <f>SUM(B13:B16)</f>
        <v>16031</v>
      </c>
      <c r="C17" s="401">
        <f>SUM(C13:C16)</f>
        <v>1442563</v>
      </c>
      <c r="D17" s="401">
        <f>SUM(D13:D16)</f>
        <v>150671</v>
      </c>
      <c r="E17" s="402">
        <f>SUM(E13:E16)</f>
        <v>30965870.469999991</v>
      </c>
      <c r="F17" s="402">
        <f>SUM(F13:F16)</f>
        <v>33718444.630000003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8906</v>
      </c>
      <c r="C21" s="388">
        <v>835573</v>
      </c>
      <c r="D21" s="388">
        <v>8450</v>
      </c>
      <c r="E21" s="389">
        <v>14408365.639999999</v>
      </c>
      <c r="F21" s="389">
        <v>15292861.859999999</v>
      </c>
    </row>
    <row r="22" spans="1:6" ht="20" customHeight="1" x14ac:dyDescent="0.15">
      <c r="A22" s="399" t="s">
        <v>65</v>
      </c>
      <c r="B22" s="388">
        <v>1924</v>
      </c>
      <c r="C22" s="388">
        <v>221478</v>
      </c>
      <c r="D22" s="388">
        <v>9139</v>
      </c>
      <c r="E22" s="389">
        <v>4032973.7800000003</v>
      </c>
      <c r="F22" s="389">
        <v>4273798.7300000004</v>
      </c>
    </row>
    <row r="23" spans="1:6" ht="20" customHeight="1" x14ac:dyDescent="0.15">
      <c r="A23" s="399" t="s">
        <v>66</v>
      </c>
      <c r="B23" s="388">
        <v>5897</v>
      </c>
      <c r="C23" s="388">
        <v>510157</v>
      </c>
      <c r="D23" s="388">
        <v>16399</v>
      </c>
      <c r="E23" s="389">
        <v>7946525.9900000002</v>
      </c>
      <c r="F23" s="389">
        <v>8528615.7899999991</v>
      </c>
    </row>
    <row r="24" spans="1:6" ht="20" customHeight="1" x14ac:dyDescent="0.15">
      <c r="A24" s="399" t="s">
        <v>67</v>
      </c>
      <c r="B24" s="388">
        <v>870</v>
      </c>
      <c r="C24" s="388">
        <v>76428</v>
      </c>
      <c r="D24" s="388">
        <v>1724</v>
      </c>
      <c r="E24" s="389">
        <v>759927.67999999993</v>
      </c>
      <c r="F24" s="389">
        <v>835291.4</v>
      </c>
    </row>
    <row r="25" spans="1:6" ht="20" customHeight="1" x14ac:dyDescent="0.15">
      <c r="A25" s="400" t="s">
        <v>12</v>
      </c>
      <c r="B25" s="401">
        <f>SUM(B21:B24)</f>
        <v>17597</v>
      </c>
      <c r="C25" s="401">
        <f>SUM(C21:C24)</f>
        <v>1643636</v>
      </c>
      <c r="D25" s="401">
        <f>SUM(D21:D24)</f>
        <v>35712</v>
      </c>
      <c r="E25" s="402">
        <f>SUM(E21:E24)</f>
        <v>27147793.089999996</v>
      </c>
      <c r="F25" s="402">
        <f>SUM(F21:F24)</f>
        <v>28930567.779999997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1464</v>
      </c>
      <c r="C29" s="388">
        <v>169220</v>
      </c>
      <c r="D29" s="388">
        <v>6301</v>
      </c>
      <c r="E29" s="389">
        <v>1003198.83</v>
      </c>
      <c r="F29" s="389">
        <v>1096352.25</v>
      </c>
    </row>
    <row r="30" spans="1:6" ht="20" customHeight="1" x14ac:dyDescent="0.15">
      <c r="A30" s="399" t="s">
        <v>70</v>
      </c>
      <c r="B30" s="388">
        <v>421</v>
      </c>
      <c r="C30" s="388">
        <v>22533</v>
      </c>
      <c r="D30" s="388">
        <v>945</v>
      </c>
      <c r="E30" s="389">
        <v>183831.5</v>
      </c>
      <c r="F30" s="389">
        <v>193393.05</v>
      </c>
    </row>
    <row r="31" spans="1:6" ht="20" customHeight="1" x14ac:dyDescent="0.15">
      <c r="A31" s="399" t="s">
        <v>71</v>
      </c>
      <c r="B31" s="388">
        <v>1211</v>
      </c>
      <c r="C31" s="388">
        <v>73938</v>
      </c>
      <c r="D31" s="388">
        <v>40</v>
      </c>
      <c r="E31" s="389">
        <v>847945.8</v>
      </c>
      <c r="F31" s="389">
        <v>898221.71999999986</v>
      </c>
    </row>
    <row r="32" spans="1:6" ht="20" customHeight="1" x14ac:dyDescent="0.15">
      <c r="A32" s="399" t="s">
        <v>72</v>
      </c>
      <c r="B32" s="388">
        <v>4514</v>
      </c>
      <c r="C32" s="388">
        <v>438821</v>
      </c>
      <c r="D32" s="388">
        <v>6706</v>
      </c>
      <c r="E32" s="389">
        <v>8565029.1099999994</v>
      </c>
      <c r="F32" s="389">
        <v>8845660.8100000024</v>
      </c>
    </row>
    <row r="33" spans="1:6" ht="20" customHeight="1" x14ac:dyDescent="0.15">
      <c r="A33" s="399" t="s">
        <v>73</v>
      </c>
      <c r="B33" s="388">
        <v>145</v>
      </c>
      <c r="C33" s="388">
        <v>8089</v>
      </c>
      <c r="D33" s="388">
        <v>106</v>
      </c>
      <c r="E33" s="389">
        <v>67881.509999999995</v>
      </c>
      <c r="F33" s="389">
        <v>71620.05</v>
      </c>
    </row>
    <row r="34" spans="1:6" ht="20" customHeight="1" x14ac:dyDescent="0.15">
      <c r="A34" s="399" t="s">
        <v>74</v>
      </c>
      <c r="B34" s="388">
        <v>3354</v>
      </c>
      <c r="C34" s="388">
        <v>300854</v>
      </c>
      <c r="D34" s="388">
        <v>11002</v>
      </c>
      <c r="E34" s="389">
        <v>4112192.75</v>
      </c>
      <c r="F34" s="389">
        <v>4389219.4300000006</v>
      </c>
    </row>
    <row r="35" spans="1:6" ht="20" customHeight="1" x14ac:dyDescent="0.15">
      <c r="A35" s="400" t="s">
        <v>12</v>
      </c>
      <c r="B35" s="401">
        <f>SUM(B29:B34)</f>
        <v>11109</v>
      </c>
      <c r="C35" s="401">
        <f>SUM(C29:C34)</f>
        <v>1013455</v>
      </c>
      <c r="D35" s="401">
        <f>SUM(D29:D34)</f>
        <v>25100</v>
      </c>
      <c r="E35" s="402">
        <f>SUM(E29:E34)</f>
        <v>14780079.5</v>
      </c>
      <c r="F35" s="402">
        <f>SUM(F29:F34)</f>
        <v>15494467.310000002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2415</v>
      </c>
      <c r="C39" s="388">
        <v>178675</v>
      </c>
      <c r="D39" s="388">
        <v>2533</v>
      </c>
      <c r="E39" s="389">
        <v>1762553.26</v>
      </c>
      <c r="F39" s="389">
        <v>1809743.7100000002</v>
      </c>
    </row>
    <row r="40" spans="1:6" ht="20" customHeight="1" x14ac:dyDescent="0.15">
      <c r="A40" s="399" t="s">
        <v>77</v>
      </c>
      <c r="B40" s="388">
        <v>5088</v>
      </c>
      <c r="C40" s="388">
        <v>472641</v>
      </c>
      <c r="D40" s="388">
        <v>24352</v>
      </c>
      <c r="E40" s="389">
        <v>6958716.2200000007</v>
      </c>
      <c r="F40" s="389">
        <v>7296664.7600000016</v>
      </c>
    </row>
    <row r="41" spans="1:6" ht="20" customHeight="1" x14ac:dyDescent="0.15">
      <c r="A41" s="400" t="s">
        <v>12</v>
      </c>
      <c r="B41" s="401">
        <f>SUM(B39:B40)</f>
        <v>7503</v>
      </c>
      <c r="C41" s="401">
        <f>SUM(C39:C40)</f>
        <v>651316</v>
      </c>
      <c r="D41" s="401">
        <f>SUM(D39:D40)</f>
        <v>26885</v>
      </c>
      <c r="E41" s="402">
        <f>SUM(E39:E40)</f>
        <v>8721269.4800000004</v>
      </c>
      <c r="F41" s="402">
        <f>SUM(F39:F40)</f>
        <v>9106408.4700000025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68094</v>
      </c>
      <c r="C43" s="408">
        <f>C9+C17+C25+C35+C41</f>
        <v>6340455</v>
      </c>
      <c r="D43" s="408">
        <f>D9+D17+D25+D35+D41</f>
        <v>339652</v>
      </c>
      <c r="E43" s="409">
        <f>E9+E17+E25+E35+E41</f>
        <v>121690655.27</v>
      </c>
      <c r="F43" s="409">
        <f>F9+F17+F25+F35+F41</f>
        <v>132282752.14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6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5" t="s">
        <v>330</v>
      </c>
      <c r="B1" s="495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1049</v>
      </c>
      <c r="C5" s="388">
        <v>118353</v>
      </c>
      <c r="D5" s="388">
        <v>4565</v>
      </c>
      <c r="E5" s="389">
        <v>2147954.92</v>
      </c>
      <c r="F5" s="389">
        <v>2261713.2799999993</v>
      </c>
    </row>
    <row r="6" spans="1:6" ht="20" customHeight="1" x14ac:dyDescent="0.15">
      <c r="A6" s="399" t="s">
        <v>55</v>
      </c>
      <c r="B6" s="388">
        <v>5903</v>
      </c>
      <c r="C6" s="388">
        <v>678383</v>
      </c>
      <c r="D6" s="388">
        <v>29459</v>
      </c>
      <c r="E6" s="389">
        <v>12012312.489999995</v>
      </c>
      <c r="F6" s="389">
        <v>12900168.790000001</v>
      </c>
    </row>
    <row r="7" spans="1:6" ht="20" customHeight="1" x14ac:dyDescent="0.15">
      <c r="A7" s="399" t="s">
        <v>56</v>
      </c>
      <c r="B7" s="388">
        <v>3146</v>
      </c>
      <c r="C7" s="388">
        <v>284994</v>
      </c>
      <c r="D7" s="388">
        <v>7071</v>
      </c>
      <c r="E7" s="389">
        <v>4320485.2899999991</v>
      </c>
      <c r="F7" s="389">
        <v>4539322.68</v>
      </c>
    </row>
    <row r="8" spans="1:6" ht="20" customHeight="1" x14ac:dyDescent="0.15">
      <c r="A8" s="399" t="s">
        <v>57</v>
      </c>
      <c r="B8" s="388">
        <v>45</v>
      </c>
      <c r="C8" s="388">
        <v>5264</v>
      </c>
      <c r="D8" s="388">
        <v>0</v>
      </c>
      <c r="E8" s="389">
        <v>38648</v>
      </c>
      <c r="F8" s="389">
        <v>39176</v>
      </c>
    </row>
    <row r="9" spans="1:6" ht="20" customHeight="1" x14ac:dyDescent="0.15">
      <c r="A9" s="400" t="s">
        <v>12</v>
      </c>
      <c r="B9" s="401">
        <f>SUM(B5:B8)</f>
        <v>10143</v>
      </c>
      <c r="C9" s="401">
        <f>SUM(C5:C8)</f>
        <v>1086994</v>
      </c>
      <c r="D9" s="401">
        <f>SUM(D5:D8)</f>
        <v>41095</v>
      </c>
      <c r="E9" s="402">
        <f>SUM(E5:E8)</f>
        <v>18519400.699999996</v>
      </c>
      <c r="F9" s="402">
        <f>SUM(F5:F8)</f>
        <v>19740380.75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4501</v>
      </c>
      <c r="C13" s="388">
        <v>379968</v>
      </c>
      <c r="D13" s="388">
        <v>31485</v>
      </c>
      <c r="E13" s="389">
        <v>4915379.7299999995</v>
      </c>
      <c r="F13" s="389">
        <v>5207860.2100000018</v>
      </c>
    </row>
    <row r="14" spans="1:6" ht="20" customHeight="1" x14ac:dyDescent="0.15">
      <c r="A14" s="399" t="s">
        <v>60</v>
      </c>
      <c r="B14" s="388">
        <v>1421</v>
      </c>
      <c r="C14" s="388">
        <v>125725</v>
      </c>
      <c r="D14" s="388">
        <v>2452</v>
      </c>
      <c r="E14" s="389">
        <v>1921682.25</v>
      </c>
      <c r="F14" s="389">
        <v>1977447.1199999999</v>
      </c>
    </row>
    <row r="15" spans="1:6" ht="20" customHeight="1" x14ac:dyDescent="0.15">
      <c r="A15" s="399" t="s">
        <v>61</v>
      </c>
      <c r="B15" s="388">
        <v>1475</v>
      </c>
      <c r="C15" s="388">
        <v>85268</v>
      </c>
      <c r="D15" s="388">
        <v>4974</v>
      </c>
      <c r="E15" s="389">
        <v>785693.32</v>
      </c>
      <c r="F15" s="389">
        <v>825148.30999999994</v>
      </c>
    </row>
    <row r="16" spans="1:6" ht="20" customHeight="1" x14ac:dyDescent="0.15">
      <c r="A16" s="399" t="s">
        <v>62</v>
      </c>
      <c r="B16" s="388">
        <v>2776</v>
      </c>
      <c r="C16" s="388">
        <v>286901</v>
      </c>
      <c r="D16" s="388">
        <v>5458</v>
      </c>
      <c r="E16" s="389">
        <v>3154892.3</v>
      </c>
      <c r="F16" s="389">
        <v>3338224.73</v>
      </c>
    </row>
    <row r="17" spans="1:6" ht="20" customHeight="1" x14ac:dyDescent="0.15">
      <c r="A17" s="400" t="s">
        <v>12</v>
      </c>
      <c r="B17" s="401">
        <f>SUM(B13:B16)</f>
        <v>10173</v>
      </c>
      <c r="C17" s="401">
        <f>SUM(C13:C16)</f>
        <v>877862</v>
      </c>
      <c r="D17" s="401">
        <f>SUM(D13:D16)</f>
        <v>44369</v>
      </c>
      <c r="E17" s="402">
        <f>SUM(E13:E16)</f>
        <v>10777647.6</v>
      </c>
      <c r="F17" s="402">
        <f>SUM(F13:F16)</f>
        <v>11348680.370000001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5909</v>
      </c>
      <c r="C21" s="388">
        <v>515024</v>
      </c>
      <c r="D21" s="388">
        <v>4012</v>
      </c>
      <c r="E21" s="389">
        <v>7835420.790000001</v>
      </c>
      <c r="F21" s="389">
        <v>8439726.709999999</v>
      </c>
    </row>
    <row r="22" spans="1:6" ht="20" customHeight="1" x14ac:dyDescent="0.15">
      <c r="A22" s="399" t="s">
        <v>65</v>
      </c>
      <c r="B22" s="388">
        <v>1161</v>
      </c>
      <c r="C22" s="388">
        <v>151217</v>
      </c>
      <c r="D22" s="388">
        <v>5228</v>
      </c>
      <c r="E22" s="389">
        <v>2435157.08</v>
      </c>
      <c r="F22" s="389">
        <v>2602718.0300000003</v>
      </c>
    </row>
    <row r="23" spans="1:6" ht="20" customHeight="1" x14ac:dyDescent="0.15">
      <c r="A23" s="399" t="s">
        <v>66</v>
      </c>
      <c r="B23" s="388">
        <v>3720</v>
      </c>
      <c r="C23" s="388">
        <v>329552</v>
      </c>
      <c r="D23" s="388">
        <v>2754</v>
      </c>
      <c r="E23" s="389">
        <v>4543179.7799999984</v>
      </c>
      <c r="F23" s="389">
        <v>4800072.55</v>
      </c>
    </row>
    <row r="24" spans="1:6" ht="20" customHeight="1" x14ac:dyDescent="0.15">
      <c r="A24" s="399" t="s">
        <v>67</v>
      </c>
      <c r="B24" s="388">
        <v>591</v>
      </c>
      <c r="C24" s="388">
        <v>52698</v>
      </c>
      <c r="D24" s="388">
        <v>575</v>
      </c>
      <c r="E24" s="389">
        <v>502821.18</v>
      </c>
      <c r="F24" s="389">
        <v>532487.6</v>
      </c>
    </row>
    <row r="25" spans="1:6" ht="20" customHeight="1" x14ac:dyDescent="0.15">
      <c r="A25" s="400" t="s">
        <v>12</v>
      </c>
      <c r="B25" s="401">
        <f>SUM(B21:B24)</f>
        <v>11381</v>
      </c>
      <c r="C25" s="401">
        <f>SUM(C21:C24)</f>
        <v>1048491</v>
      </c>
      <c r="D25" s="401">
        <f>SUM(D21:D24)</f>
        <v>12569</v>
      </c>
      <c r="E25" s="402">
        <f>SUM(E21:E24)</f>
        <v>15316578.829999998</v>
      </c>
      <c r="F25" s="402">
        <f>SUM(F21:F24)</f>
        <v>16375004.889999999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963</v>
      </c>
      <c r="C29" s="388">
        <v>106015</v>
      </c>
      <c r="D29" s="388">
        <v>5694</v>
      </c>
      <c r="E29" s="389">
        <v>749438.2</v>
      </c>
      <c r="F29" s="389">
        <v>825742.30999999994</v>
      </c>
    </row>
    <row r="30" spans="1:6" ht="20" customHeight="1" x14ac:dyDescent="0.15">
      <c r="A30" s="399" t="s">
        <v>70</v>
      </c>
      <c r="B30" s="388">
        <v>251</v>
      </c>
      <c r="C30" s="388">
        <v>13205</v>
      </c>
      <c r="D30" s="388">
        <v>601</v>
      </c>
      <c r="E30" s="389">
        <v>132138.5</v>
      </c>
      <c r="F30" s="389">
        <v>139573.54999999999</v>
      </c>
    </row>
    <row r="31" spans="1:6" ht="20" customHeight="1" x14ac:dyDescent="0.15">
      <c r="A31" s="399" t="s">
        <v>71</v>
      </c>
      <c r="B31" s="388">
        <v>814</v>
      </c>
      <c r="C31" s="388">
        <v>52158</v>
      </c>
      <c r="D31" s="388">
        <v>40</v>
      </c>
      <c r="E31" s="389">
        <v>656867.52999999991</v>
      </c>
      <c r="F31" s="389">
        <v>692465.32</v>
      </c>
    </row>
    <row r="32" spans="1:6" ht="20" customHeight="1" x14ac:dyDescent="0.15">
      <c r="A32" s="399" t="s">
        <v>72</v>
      </c>
      <c r="B32" s="388">
        <v>3233</v>
      </c>
      <c r="C32" s="388">
        <v>312425</v>
      </c>
      <c r="D32" s="388">
        <v>3343</v>
      </c>
      <c r="E32" s="389">
        <v>4838944.2299999995</v>
      </c>
      <c r="F32" s="389">
        <v>5095943.41</v>
      </c>
    </row>
    <row r="33" spans="1:6" ht="20" customHeight="1" x14ac:dyDescent="0.15">
      <c r="A33" s="399" t="s">
        <v>73</v>
      </c>
      <c r="B33" s="388">
        <v>72</v>
      </c>
      <c r="C33" s="388">
        <v>4515</v>
      </c>
      <c r="D33" s="388">
        <v>106</v>
      </c>
      <c r="E33" s="389">
        <v>48790.509999999995</v>
      </c>
      <c r="F33" s="389">
        <v>52529.05</v>
      </c>
    </row>
    <row r="34" spans="1:6" ht="20" customHeight="1" x14ac:dyDescent="0.15">
      <c r="A34" s="399" t="s">
        <v>74</v>
      </c>
      <c r="B34" s="388">
        <v>2293</v>
      </c>
      <c r="C34" s="388">
        <v>202120</v>
      </c>
      <c r="D34" s="388">
        <v>6813</v>
      </c>
      <c r="E34" s="389">
        <v>2787244.79</v>
      </c>
      <c r="F34" s="389">
        <v>3037806.0599999991</v>
      </c>
    </row>
    <row r="35" spans="1:6" ht="20" customHeight="1" x14ac:dyDescent="0.15">
      <c r="A35" s="400" t="s">
        <v>12</v>
      </c>
      <c r="B35" s="401">
        <f>SUM(B29:B34)</f>
        <v>7626</v>
      </c>
      <c r="C35" s="401">
        <f>SUM(C29:C34)</f>
        <v>690438</v>
      </c>
      <c r="D35" s="401">
        <f>SUM(D29:D34)</f>
        <v>16597</v>
      </c>
      <c r="E35" s="402">
        <f>SUM(E29:E34)</f>
        <v>9213423.7599999979</v>
      </c>
      <c r="F35" s="402">
        <f>SUM(F29:F34)</f>
        <v>9844059.6999999993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1709</v>
      </c>
      <c r="C39" s="388">
        <v>112433</v>
      </c>
      <c r="D39" s="388">
        <v>1931</v>
      </c>
      <c r="E39" s="389">
        <v>1273620.6100000001</v>
      </c>
      <c r="F39" s="389">
        <v>1297292.0200000003</v>
      </c>
    </row>
    <row r="40" spans="1:6" ht="20" customHeight="1" x14ac:dyDescent="0.15">
      <c r="A40" s="399" t="s">
        <v>77</v>
      </c>
      <c r="B40" s="388">
        <v>2747</v>
      </c>
      <c r="C40" s="388">
        <v>322334</v>
      </c>
      <c r="D40" s="388">
        <v>6560</v>
      </c>
      <c r="E40" s="389">
        <v>5032803.1400000006</v>
      </c>
      <c r="F40" s="389">
        <v>5250615.1400000006</v>
      </c>
    </row>
    <row r="41" spans="1:6" ht="20" customHeight="1" x14ac:dyDescent="0.15">
      <c r="A41" s="400" t="s">
        <v>12</v>
      </c>
      <c r="B41" s="401">
        <f>SUM(B39:B40)</f>
        <v>4456</v>
      </c>
      <c r="C41" s="401">
        <f>SUM(C39:C40)</f>
        <v>434767</v>
      </c>
      <c r="D41" s="401">
        <f>SUM(D39:D40)</f>
        <v>8491</v>
      </c>
      <c r="E41" s="402">
        <f>SUM(E39:E40)</f>
        <v>6306423.7500000009</v>
      </c>
      <c r="F41" s="402">
        <f>SUM(F39:F40)</f>
        <v>6547907.1600000011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43779</v>
      </c>
      <c r="C43" s="408">
        <f>C9+C17+C25+C35+C41</f>
        <v>4138552</v>
      </c>
      <c r="D43" s="408">
        <f>D9+D17+D25+D35+D41</f>
        <v>123121</v>
      </c>
      <c r="E43" s="409">
        <f>E9+E17+E25+E35+E41</f>
        <v>60133474.639999993</v>
      </c>
      <c r="F43" s="409">
        <f>F9+F17+F25+F35+F41</f>
        <v>63856032.869999997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5" t="s">
        <v>331</v>
      </c>
      <c r="B1" s="495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18</v>
      </c>
      <c r="C5" s="388">
        <v>4412</v>
      </c>
      <c r="D5" s="388">
        <v>0</v>
      </c>
      <c r="E5" s="389">
        <v>111708.5</v>
      </c>
      <c r="F5" s="389">
        <v>111708.5</v>
      </c>
    </row>
    <row r="6" spans="1:6" ht="20" customHeight="1" x14ac:dyDescent="0.15">
      <c r="A6" s="399" t="s">
        <v>55</v>
      </c>
      <c r="B6" s="388">
        <v>157</v>
      </c>
      <c r="C6" s="388">
        <v>97136</v>
      </c>
      <c r="D6" s="388">
        <v>0</v>
      </c>
      <c r="E6" s="389">
        <v>12658693.560000001</v>
      </c>
      <c r="F6" s="389">
        <v>13729453.220000001</v>
      </c>
    </row>
    <row r="7" spans="1:6" ht="20" customHeight="1" x14ac:dyDescent="0.15">
      <c r="A7" s="399" t="s">
        <v>56</v>
      </c>
      <c r="B7" s="388">
        <v>78</v>
      </c>
      <c r="C7" s="388">
        <v>20925</v>
      </c>
      <c r="D7" s="388">
        <v>0</v>
      </c>
      <c r="E7" s="389">
        <v>1853666</v>
      </c>
      <c r="F7" s="389">
        <v>1875372.5</v>
      </c>
    </row>
    <row r="8" spans="1:6" ht="20" customHeight="1" x14ac:dyDescent="0.15">
      <c r="A8" s="399" t="s">
        <v>57</v>
      </c>
      <c r="B8" s="388">
        <v>3</v>
      </c>
      <c r="C8" s="388">
        <v>227</v>
      </c>
      <c r="D8" s="388">
        <v>0</v>
      </c>
      <c r="E8" s="389">
        <v>3291</v>
      </c>
      <c r="F8" s="389">
        <v>3291</v>
      </c>
    </row>
    <row r="9" spans="1:6" ht="20" customHeight="1" x14ac:dyDescent="0.15">
      <c r="A9" s="400" t="s">
        <v>12</v>
      </c>
      <c r="B9" s="401">
        <f>SUM(B5:B8)</f>
        <v>256</v>
      </c>
      <c r="C9" s="401">
        <f>SUM(C5:C8)</f>
        <v>122700</v>
      </c>
      <c r="D9" s="401">
        <f>SUM(D5:D8)</f>
        <v>0</v>
      </c>
      <c r="E9" s="402">
        <f>SUM(E5:E8)</f>
        <v>14627359.060000001</v>
      </c>
      <c r="F9" s="402">
        <f>SUM(F5:F8)</f>
        <v>15719825.220000001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144</v>
      </c>
      <c r="C13" s="388">
        <v>37408</v>
      </c>
      <c r="D13" s="388">
        <v>130</v>
      </c>
      <c r="E13" s="389">
        <v>848460.41999999993</v>
      </c>
      <c r="F13" s="389">
        <v>853463.7</v>
      </c>
    </row>
    <row r="14" spans="1:6" ht="20" customHeight="1" x14ac:dyDescent="0.15">
      <c r="A14" s="399" t="s">
        <v>60</v>
      </c>
      <c r="B14" s="388">
        <v>23</v>
      </c>
      <c r="C14" s="388">
        <v>4629</v>
      </c>
      <c r="D14" s="388">
        <v>0</v>
      </c>
      <c r="E14" s="389">
        <v>127177.34000000001</v>
      </c>
      <c r="F14" s="389">
        <v>131279.04000000001</v>
      </c>
    </row>
    <row r="15" spans="1:6" ht="20" customHeight="1" x14ac:dyDescent="0.15">
      <c r="A15" s="399" t="s">
        <v>61</v>
      </c>
      <c r="B15" s="388">
        <v>19</v>
      </c>
      <c r="C15" s="388">
        <v>1449</v>
      </c>
      <c r="D15" s="388">
        <v>0</v>
      </c>
      <c r="E15" s="389">
        <v>16502.8</v>
      </c>
      <c r="F15" s="389">
        <v>16523.399999999998</v>
      </c>
    </row>
    <row r="16" spans="1:6" ht="20" customHeight="1" x14ac:dyDescent="0.15">
      <c r="A16" s="399" t="s">
        <v>62</v>
      </c>
      <c r="B16" s="388">
        <v>125</v>
      </c>
      <c r="C16" s="388">
        <v>183157</v>
      </c>
      <c r="D16" s="388">
        <v>0</v>
      </c>
      <c r="E16" s="389">
        <v>15143794.32</v>
      </c>
      <c r="F16" s="389">
        <v>15194672.57</v>
      </c>
    </row>
    <row r="17" spans="1:6" ht="20" customHeight="1" x14ac:dyDescent="0.15">
      <c r="A17" s="400" t="s">
        <v>12</v>
      </c>
      <c r="B17" s="401">
        <f>SUM(B13:B16)</f>
        <v>311</v>
      </c>
      <c r="C17" s="401">
        <f>SUM(C13:C16)</f>
        <v>226643</v>
      </c>
      <c r="D17" s="401">
        <f>SUM(D13:D16)</f>
        <v>130</v>
      </c>
      <c r="E17" s="402">
        <f>SUM(E13:E16)</f>
        <v>16135934.880000001</v>
      </c>
      <c r="F17" s="402">
        <f>SUM(F13:F16)</f>
        <v>16195938.710000001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136</v>
      </c>
      <c r="C21" s="388">
        <v>71752</v>
      </c>
      <c r="D21" s="388">
        <v>0</v>
      </c>
      <c r="E21" s="389">
        <v>1993220.45</v>
      </c>
      <c r="F21" s="389">
        <v>2002942.91</v>
      </c>
    </row>
    <row r="22" spans="1:6" ht="20" customHeight="1" x14ac:dyDescent="0.15">
      <c r="A22" s="399" t="s">
        <v>65</v>
      </c>
      <c r="B22" s="388">
        <v>75</v>
      </c>
      <c r="C22" s="388">
        <v>26299</v>
      </c>
      <c r="D22" s="388">
        <v>0</v>
      </c>
      <c r="E22" s="389">
        <v>1071593.7</v>
      </c>
      <c r="F22" s="389">
        <v>1118564.7</v>
      </c>
    </row>
    <row r="23" spans="1:6" ht="20" customHeight="1" x14ac:dyDescent="0.15">
      <c r="A23" s="399" t="s">
        <v>66</v>
      </c>
      <c r="B23" s="388">
        <v>232</v>
      </c>
      <c r="C23" s="388">
        <v>70690</v>
      </c>
      <c r="D23" s="388">
        <v>0</v>
      </c>
      <c r="E23" s="389">
        <v>2381864.4800000004</v>
      </c>
      <c r="F23" s="389">
        <v>2472484.38</v>
      </c>
    </row>
    <row r="24" spans="1:6" ht="20" customHeight="1" x14ac:dyDescent="0.15">
      <c r="A24" s="399" t="s">
        <v>67</v>
      </c>
      <c r="B24" s="388">
        <v>33</v>
      </c>
      <c r="C24" s="388">
        <v>4367</v>
      </c>
      <c r="D24" s="388">
        <v>0</v>
      </c>
      <c r="E24" s="389">
        <v>49003</v>
      </c>
      <c r="F24" s="389">
        <v>51563</v>
      </c>
    </row>
    <row r="25" spans="1:6" ht="20" customHeight="1" x14ac:dyDescent="0.15">
      <c r="A25" s="400" t="s">
        <v>12</v>
      </c>
      <c r="B25" s="401">
        <f>SUM(B21:B24)</f>
        <v>476</v>
      </c>
      <c r="C25" s="401">
        <f>SUM(C21:C24)</f>
        <v>173108</v>
      </c>
      <c r="D25" s="401">
        <f>SUM(D21:D24)</f>
        <v>0</v>
      </c>
      <c r="E25" s="402">
        <f>SUM(E21:E24)</f>
        <v>5495681.6300000008</v>
      </c>
      <c r="F25" s="402">
        <f>SUM(F21:F24)</f>
        <v>5645554.9900000002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10</v>
      </c>
      <c r="C29" s="388">
        <v>1713</v>
      </c>
      <c r="D29" s="388">
        <v>0</v>
      </c>
      <c r="E29" s="389">
        <v>42866.53</v>
      </c>
      <c r="F29" s="389">
        <v>44087.8</v>
      </c>
    </row>
    <row r="30" spans="1:6" ht="20" customHeight="1" x14ac:dyDescent="0.15">
      <c r="A30" s="399" t="s">
        <v>70</v>
      </c>
      <c r="B30" s="388">
        <v>5</v>
      </c>
      <c r="C30" s="388">
        <v>717</v>
      </c>
      <c r="D30" s="388">
        <v>0</v>
      </c>
      <c r="E30" s="389">
        <v>7820</v>
      </c>
      <c r="F30" s="389">
        <v>8180</v>
      </c>
    </row>
    <row r="31" spans="1:6" ht="20" customHeight="1" x14ac:dyDescent="0.15">
      <c r="A31" s="399" t="s">
        <v>71</v>
      </c>
      <c r="B31" s="388">
        <v>0</v>
      </c>
      <c r="C31" s="388">
        <v>0</v>
      </c>
      <c r="D31" s="388">
        <v>0</v>
      </c>
      <c r="E31" s="389">
        <v>0</v>
      </c>
      <c r="F31" s="389">
        <v>0</v>
      </c>
    </row>
    <row r="32" spans="1:6" ht="20" customHeight="1" x14ac:dyDescent="0.15">
      <c r="A32" s="399" t="s">
        <v>72</v>
      </c>
      <c r="B32" s="388">
        <v>73</v>
      </c>
      <c r="C32" s="388">
        <v>45480</v>
      </c>
      <c r="D32" s="388">
        <v>0</v>
      </c>
      <c r="E32" s="389">
        <v>2937006.9</v>
      </c>
      <c r="F32" s="389">
        <v>2937764.6</v>
      </c>
    </row>
    <row r="33" spans="1:6" ht="20" customHeight="1" x14ac:dyDescent="0.15">
      <c r="A33" s="399" t="s">
        <v>73</v>
      </c>
      <c r="B33" s="388">
        <v>0</v>
      </c>
      <c r="C33" s="388">
        <v>0</v>
      </c>
      <c r="D33" s="388">
        <v>0</v>
      </c>
      <c r="E33" s="389">
        <v>0</v>
      </c>
      <c r="F33" s="389">
        <v>0</v>
      </c>
    </row>
    <row r="34" spans="1:6" ht="20" customHeight="1" x14ac:dyDescent="0.15">
      <c r="A34" s="399" t="s">
        <v>74</v>
      </c>
      <c r="B34" s="388">
        <v>70</v>
      </c>
      <c r="C34" s="388">
        <v>30308</v>
      </c>
      <c r="D34" s="388">
        <v>0</v>
      </c>
      <c r="E34" s="389">
        <v>790929</v>
      </c>
      <c r="F34" s="389">
        <v>797588.4</v>
      </c>
    </row>
    <row r="35" spans="1:6" ht="20" customHeight="1" x14ac:dyDescent="0.15">
      <c r="A35" s="400" t="s">
        <v>12</v>
      </c>
      <c r="B35" s="401">
        <f>SUM(B29:B34)</f>
        <v>158</v>
      </c>
      <c r="C35" s="401">
        <f>SUM(C29:C34)</f>
        <v>78218</v>
      </c>
      <c r="D35" s="401">
        <f>SUM(D29:D34)</f>
        <v>0</v>
      </c>
      <c r="E35" s="402">
        <f>SUM(E29:E34)</f>
        <v>3778622.4299999997</v>
      </c>
      <c r="F35" s="402">
        <f>SUM(F29:F34)</f>
        <v>3787620.8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32</v>
      </c>
      <c r="C39" s="388">
        <v>11740</v>
      </c>
      <c r="D39" s="388">
        <v>0</v>
      </c>
      <c r="E39" s="389">
        <v>137875</v>
      </c>
      <c r="F39" s="389">
        <v>138945</v>
      </c>
    </row>
    <row r="40" spans="1:6" ht="20" customHeight="1" x14ac:dyDescent="0.15">
      <c r="A40" s="399" t="s">
        <v>77</v>
      </c>
      <c r="B40" s="388">
        <v>88</v>
      </c>
      <c r="C40" s="388">
        <v>42674</v>
      </c>
      <c r="D40" s="388">
        <v>0</v>
      </c>
      <c r="E40" s="388">
        <v>1077347.49</v>
      </c>
      <c r="F40" s="388">
        <v>1137800.0799999998</v>
      </c>
    </row>
    <row r="41" spans="1:6" ht="20" customHeight="1" x14ac:dyDescent="0.15">
      <c r="A41" s="400" t="s">
        <v>12</v>
      </c>
      <c r="B41" s="401">
        <f>SUM(B39:B40)</f>
        <v>120</v>
      </c>
      <c r="C41" s="401">
        <f>SUM(C39:C40)</f>
        <v>54414</v>
      </c>
      <c r="D41" s="401">
        <f>SUM(D39:D40)</f>
        <v>0</v>
      </c>
      <c r="E41" s="402">
        <f>SUM(E39:E40)</f>
        <v>1215222.49</v>
      </c>
      <c r="F41" s="402">
        <f>SUM(F39:F40)</f>
        <v>1276745.0799999998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1321</v>
      </c>
      <c r="C43" s="408">
        <f>C9+C17+C25+C35+C41</f>
        <v>655083</v>
      </c>
      <c r="D43" s="408">
        <f>D9+D17+D25+D35+D41</f>
        <v>130</v>
      </c>
      <c r="E43" s="409">
        <f>E9+E17+E25+E35+E41</f>
        <v>41252820.490000002</v>
      </c>
      <c r="F43" s="409">
        <f>F9+F17+F25+F35+F41</f>
        <v>42625684.799999997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5" t="s">
        <v>332</v>
      </c>
      <c r="B1" s="495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13</v>
      </c>
      <c r="C5" s="388">
        <v>2390</v>
      </c>
      <c r="D5" s="388">
        <v>0</v>
      </c>
      <c r="E5" s="389">
        <v>34892.199999999997</v>
      </c>
      <c r="F5" s="389">
        <v>37956.699999999997</v>
      </c>
    </row>
    <row r="6" spans="1:6" ht="20" customHeight="1" x14ac:dyDescent="0.15">
      <c r="A6" s="399" t="s">
        <v>55</v>
      </c>
      <c r="B6" s="388">
        <v>156</v>
      </c>
      <c r="C6" s="388">
        <v>71221</v>
      </c>
      <c r="D6" s="388">
        <v>356</v>
      </c>
      <c r="E6" s="389">
        <v>2446856.6100000003</v>
      </c>
      <c r="F6" s="389">
        <v>2764384.08</v>
      </c>
    </row>
    <row r="7" spans="1:6" ht="20" customHeight="1" x14ac:dyDescent="0.15">
      <c r="A7" s="399" t="s">
        <v>56</v>
      </c>
      <c r="B7" s="388">
        <v>36</v>
      </c>
      <c r="C7" s="388">
        <v>13707</v>
      </c>
      <c r="D7" s="388">
        <v>1</v>
      </c>
      <c r="E7" s="389">
        <v>283607.26999999996</v>
      </c>
      <c r="F7" s="389">
        <v>308570.25</v>
      </c>
    </row>
    <row r="8" spans="1:6" ht="20" customHeight="1" x14ac:dyDescent="0.15">
      <c r="A8" s="399" t="s">
        <v>57</v>
      </c>
      <c r="B8" s="388">
        <v>0</v>
      </c>
      <c r="C8" s="388">
        <v>0</v>
      </c>
      <c r="D8" s="388">
        <v>0</v>
      </c>
      <c r="E8" s="389">
        <v>0</v>
      </c>
      <c r="F8" s="389">
        <v>0</v>
      </c>
    </row>
    <row r="9" spans="1:6" ht="20" customHeight="1" x14ac:dyDescent="0.15">
      <c r="A9" s="400" t="s">
        <v>12</v>
      </c>
      <c r="B9" s="401">
        <f>SUM(B5:B8)</f>
        <v>205</v>
      </c>
      <c r="C9" s="401">
        <f>SUM(C5:C8)</f>
        <v>87318</v>
      </c>
      <c r="D9" s="401">
        <f>SUM(D5:D8)</f>
        <v>357</v>
      </c>
      <c r="E9" s="402">
        <f>SUM(E5:E8)</f>
        <v>2765356.0800000005</v>
      </c>
      <c r="F9" s="402">
        <f>SUM(F5:F8)</f>
        <v>3110911.0300000003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62</v>
      </c>
      <c r="C13" s="388">
        <v>17447</v>
      </c>
      <c r="D13" s="388">
        <v>311</v>
      </c>
      <c r="E13" s="389">
        <v>307128.63</v>
      </c>
      <c r="F13" s="389">
        <v>339910.19</v>
      </c>
    </row>
    <row r="14" spans="1:6" ht="20" customHeight="1" x14ac:dyDescent="0.15">
      <c r="A14" s="399" t="s">
        <v>60</v>
      </c>
      <c r="B14" s="388">
        <v>14</v>
      </c>
      <c r="C14" s="388">
        <v>3996</v>
      </c>
      <c r="D14" s="388">
        <v>0</v>
      </c>
      <c r="E14" s="389">
        <v>44889.01</v>
      </c>
      <c r="F14" s="389">
        <v>47538.71</v>
      </c>
    </row>
    <row r="15" spans="1:6" ht="20" customHeight="1" x14ac:dyDescent="0.15">
      <c r="A15" s="399" t="s">
        <v>61</v>
      </c>
      <c r="B15" s="388">
        <v>39</v>
      </c>
      <c r="C15" s="388">
        <v>6847</v>
      </c>
      <c r="D15" s="388">
        <v>208</v>
      </c>
      <c r="E15" s="389">
        <v>71584.399999999994</v>
      </c>
      <c r="F15" s="389">
        <v>73398.5</v>
      </c>
    </row>
    <row r="16" spans="1:6" ht="20" customHeight="1" x14ac:dyDescent="0.15">
      <c r="A16" s="399" t="s">
        <v>62</v>
      </c>
      <c r="B16" s="388">
        <v>41</v>
      </c>
      <c r="C16" s="388">
        <v>8256</v>
      </c>
      <c r="D16" s="388">
        <v>0</v>
      </c>
      <c r="E16" s="389">
        <v>108831.31999999999</v>
      </c>
      <c r="F16" s="389">
        <v>116439.81999999999</v>
      </c>
    </row>
    <row r="17" spans="1:6" ht="20" customHeight="1" x14ac:dyDescent="0.15">
      <c r="A17" s="400" t="s">
        <v>12</v>
      </c>
      <c r="B17" s="401">
        <f>SUM(B13:B16)</f>
        <v>156</v>
      </c>
      <c r="C17" s="401">
        <f>SUM(C13:C16)</f>
        <v>36546</v>
      </c>
      <c r="D17" s="401">
        <f>SUM(D13:D16)</f>
        <v>519</v>
      </c>
      <c r="E17" s="402">
        <f>SUM(E13:E16)</f>
        <v>532433.36</v>
      </c>
      <c r="F17" s="402">
        <f>SUM(F13:F16)</f>
        <v>577287.22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90</v>
      </c>
      <c r="C21" s="388">
        <v>34017</v>
      </c>
      <c r="D21" s="388">
        <v>0</v>
      </c>
      <c r="E21" s="389">
        <v>1125939.6000000001</v>
      </c>
      <c r="F21" s="389">
        <v>1250748.8599999999</v>
      </c>
    </row>
    <row r="22" spans="1:6" ht="20" customHeight="1" x14ac:dyDescent="0.15">
      <c r="A22" s="399" t="s">
        <v>65</v>
      </c>
      <c r="B22" s="388">
        <v>24</v>
      </c>
      <c r="C22" s="388">
        <v>5770</v>
      </c>
      <c r="D22" s="388">
        <v>110</v>
      </c>
      <c r="E22" s="389">
        <v>106797</v>
      </c>
      <c r="F22" s="389">
        <v>109765.25</v>
      </c>
    </row>
    <row r="23" spans="1:6" ht="20" customHeight="1" x14ac:dyDescent="0.15">
      <c r="A23" s="399" t="s">
        <v>66</v>
      </c>
      <c r="B23" s="388">
        <v>14</v>
      </c>
      <c r="C23" s="388">
        <v>2258</v>
      </c>
      <c r="D23" s="388">
        <v>0</v>
      </c>
      <c r="E23" s="389">
        <v>28480.400000000001</v>
      </c>
      <c r="F23" s="389">
        <v>29347.7</v>
      </c>
    </row>
    <row r="24" spans="1:6" ht="20" customHeight="1" x14ac:dyDescent="0.15">
      <c r="A24" s="399" t="s">
        <v>67</v>
      </c>
      <c r="B24" s="388">
        <v>2</v>
      </c>
      <c r="C24" s="388">
        <v>725</v>
      </c>
      <c r="D24" s="388">
        <v>0</v>
      </c>
      <c r="E24" s="389">
        <v>24119</v>
      </c>
      <c r="F24" s="389">
        <v>27561.35</v>
      </c>
    </row>
    <row r="25" spans="1:6" ht="20" customHeight="1" x14ac:dyDescent="0.15">
      <c r="A25" s="400" t="s">
        <v>12</v>
      </c>
      <c r="B25" s="401">
        <f>SUM(B21:B24)</f>
        <v>130</v>
      </c>
      <c r="C25" s="401">
        <f>SUM(C21:C24)</f>
        <v>42770</v>
      </c>
      <c r="D25" s="401">
        <f>SUM(D21:D24)</f>
        <v>110</v>
      </c>
      <c r="E25" s="402">
        <f>SUM(E21:E24)</f>
        <v>1285336</v>
      </c>
      <c r="F25" s="402">
        <f>SUM(F21:F24)</f>
        <v>1417423.16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16</v>
      </c>
      <c r="C29" s="388">
        <v>3111</v>
      </c>
      <c r="D29" s="388">
        <v>0</v>
      </c>
      <c r="E29" s="389">
        <v>40847.699999999997</v>
      </c>
      <c r="F29" s="389">
        <v>41955.199999999997</v>
      </c>
    </row>
    <row r="30" spans="1:6" ht="20" customHeight="1" x14ac:dyDescent="0.15">
      <c r="A30" s="399" t="s">
        <v>70</v>
      </c>
      <c r="B30" s="388">
        <v>2</v>
      </c>
      <c r="C30" s="388">
        <v>308</v>
      </c>
      <c r="D30" s="388">
        <v>0</v>
      </c>
      <c r="E30" s="389">
        <v>3490</v>
      </c>
      <c r="F30" s="389">
        <v>3490</v>
      </c>
    </row>
    <row r="31" spans="1:6" ht="20" customHeight="1" x14ac:dyDescent="0.15">
      <c r="A31" s="399" t="s">
        <v>71</v>
      </c>
      <c r="B31" s="388">
        <v>10</v>
      </c>
      <c r="C31" s="388">
        <v>3992</v>
      </c>
      <c r="D31" s="388">
        <v>0</v>
      </c>
      <c r="E31" s="389">
        <v>68418.7</v>
      </c>
      <c r="F31" s="389">
        <v>78741.2</v>
      </c>
    </row>
    <row r="32" spans="1:6" ht="20" customHeight="1" x14ac:dyDescent="0.15">
      <c r="A32" s="399" t="s">
        <v>72</v>
      </c>
      <c r="B32" s="388">
        <v>46</v>
      </c>
      <c r="C32" s="388">
        <v>9614</v>
      </c>
      <c r="D32" s="388">
        <v>0</v>
      </c>
      <c r="E32" s="389">
        <v>96586.18</v>
      </c>
      <c r="F32" s="389">
        <v>108732.8</v>
      </c>
    </row>
    <row r="33" spans="1:6" ht="20" customHeight="1" x14ac:dyDescent="0.15">
      <c r="A33" s="399" t="s">
        <v>73</v>
      </c>
      <c r="B33" s="388">
        <v>0</v>
      </c>
      <c r="C33" s="388">
        <v>0</v>
      </c>
      <c r="D33" s="388">
        <v>0</v>
      </c>
      <c r="E33" s="388">
        <v>0</v>
      </c>
      <c r="F33" s="388">
        <v>0</v>
      </c>
    </row>
    <row r="34" spans="1:6" ht="20" customHeight="1" x14ac:dyDescent="0.15">
      <c r="A34" s="399" t="s">
        <v>74</v>
      </c>
      <c r="B34" s="388">
        <v>11</v>
      </c>
      <c r="C34" s="388">
        <v>1285</v>
      </c>
      <c r="D34" s="388">
        <v>0</v>
      </c>
      <c r="E34" s="389">
        <v>23526.5</v>
      </c>
      <c r="F34" s="389">
        <v>26539</v>
      </c>
    </row>
    <row r="35" spans="1:6" ht="20" customHeight="1" x14ac:dyDescent="0.15">
      <c r="A35" s="400" t="s">
        <v>12</v>
      </c>
      <c r="B35" s="401">
        <f>SUM(B29:B34)</f>
        <v>85</v>
      </c>
      <c r="C35" s="401">
        <f>SUM(C29:C34)</f>
        <v>18310</v>
      </c>
      <c r="D35" s="401">
        <f>SUM(D29:D34)</f>
        <v>0</v>
      </c>
      <c r="E35" s="402">
        <f>SUM(E29:E34)</f>
        <v>232869.08</v>
      </c>
      <c r="F35" s="402">
        <f>SUM(F29:F34)</f>
        <v>259458.2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0</v>
      </c>
      <c r="C39" s="388">
        <v>0</v>
      </c>
      <c r="D39" s="388">
        <v>0</v>
      </c>
      <c r="E39" s="389">
        <v>0</v>
      </c>
      <c r="F39" s="389">
        <v>0</v>
      </c>
    </row>
    <row r="40" spans="1:6" ht="20" customHeight="1" x14ac:dyDescent="0.15">
      <c r="A40" s="399" t="s">
        <v>77</v>
      </c>
      <c r="B40" s="388">
        <v>28</v>
      </c>
      <c r="C40" s="388">
        <v>2772</v>
      </c>
      <c r="D40" s="388">
        <v>0</v>
      </c>
      <c r="E40" s="389">
        <v>42874.5</v>
      </c>
      <c r="F40" s="389">
        <v>45556</v>
      </c>
    </row>
    <row r="41" spans="1:6" ht="20" customHeight="1" x14ac:dyDescent="0.15">
      <c r="A41" s="400" t="s">
        <v>12</v>
      </c>
      <c r="B41" s="401">
        <f>SUM(B39:B40)</f>
        <v>28</v>
      </c>
      <c r="C41" s="401">
        <f>SUM(C39:C40)</f>
        <v>2772</v>
      </c>
      <c r="D41" s="401">
        <f>SUM(D39:D40)</f>
        <v>0</v>
      </c>
      <c r="E41" s="402">
        <f>SUM(E39:E40)</f>
        <v>42874.5</v>
      </c>
      <c r="F41" s="402">
        <f>SUM(F39:F40)</f>
        <v>45556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604</v>
      </c>
      <c r="C43" s="408">
        <f>C9+C17+C25+C35+C41</f>
        <v>187716</v>
      </c>
      <c r="D43" s="408">
        <f>D9+D17+D25+D35+D41</f>
        <v>986</v>
      </c>
      <c r="E43" s="409">
        <f>E9+E17+E25+E35+E41</f>
        <v>4858869.0200000005</v>
      </c>
      <c r="F43" s="409">
        <f>F9+F17+F25+F35+F41</f>
        <v>5410635.6100000003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5" t="s">
        <v>333</v>
      </c>
      <c r="B1" s="495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99</v>
      </c>
      <c r="C5" s="388">
        <v>15399</v>
      </c>
      <c r="D5" s="388">
        <v>555</v>
      </c>
      <c r="E5" s="389">
        <v>361379.2</v>
      </c>
      <c r="F5" s="389">
        <v>369724.52999999997</v>
      </c>
    </row>
    <row r="6" spans="1:6" ht="20" customHeight="1" x14ac:dyDescent="0.15">
      <c r="A6" s="399" t="s">
        <v>55</v>
      </c>
      <c r="B6" s="388">
        <v>526</v>
      </c>
      <c r="C6" s="388">
        <v>85187</v>
      </c>
      <c r="D6" s="388">
        <v>1496</v>
      </c>
      <c r="E6" s="389">
        <v>1700891.03</v>
      </c>
      <c r="F6" s="389">
        <v>1862319.44</v>
      </c>
    </row>
    <row r="7" spans="1:6" ht="20" customHeight="1" x14ac:dyDescent="0.15">
      <c r="A7" s="399" t="s">
        <v>56</v>
      </c>
      <c r="B7" s="388">
        <v>385</v>
      </c>
      <c r="C7" s="388">
        <v>51334</v>
      </c>
      <c r="D7" s="388">
        <v>3159</v>
      </c>
      <c r="E7" s="389">
        <v>728832.95</v>
      </c>
      <c r="F7" s="389">
        <v>819783.65</v>
      </c>
    </row>
    <row r="8" spans="1:6" ht="20" customHeight="1" x14ac:dyDescent="0.15">
      <c r="A8" s="399" t="s">
        <v>57</v>
      </c>
      <c r="B8" s="388">
        <v>7</v>
      </c>
      <c r="C8" s="388">
        <v>561</v>
      </c>
      <c r="D8" s="388">
        <v>0</v>
      </c>
      <c r="E8" s="389">
        <v>6637</v>
      </c>
      <c r="F8" s="389">
        <v>6637</v>
      </c>
    </row>
    <row r="9" spans="1:6" ht="20" customHeight="1" x14ac:dyDescent="0.15">
      <c r="A9" s="400" t="s">
        <v>12</v>
      </c>
      <c r="B9" s="401">
        <f>SUM(B5:B8)</f>
        <v>1017</v>
      </c>
      <c r="C9" s="401">
        <f>SUM(C5:C8)</f>
        <v>152481</v>
      </c>
      <c r="D9" s="401">
        <f>SUM(D5:D8)</f>
        <v>5210</v>
      </c>
      <c r="E9" s="402">
        <f>SUM(E5:E8)</f>
        <v>2797740.1799999997</v>
      </c>
      <c r="F9" s="402">
        <f>SUM(F5:F8)</f>
        <v>3058464.6199999996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551</v>
      </c>
      <c r="C13" s="388">
        <v>47610</v>
      </c>
      <c r="D13" s="388">
        <v>6800</v>
      </c>
      <c r="E13" s="389">
        <v>628261.1100000001</v>
      </c>
      <c r="F13" s="389">
        <v>667919.6100000001</v>
      </c>
    </row>
    <row r="14" spans="1:6" ht="20" customHeight="1" x14ac:dyDescent="0.15">
      <c r="A14" s="399" t="s">
        <v>60</v>
      </c>
      <c r="B14" s="388">
        <v>137</v>
      </c>
      <c r="C14" s="388">
        <v>14487</v>
      </c>
      <c r="D14" s="388">
        <v>410</v>
      </c>
      <c r="E14" s="389">
        <v>227965.90000000002</v>
      </c>
      <c r="F14" s="389">
        <v>235823.09999999998</v>
      </c>
    </row>
    <row r="15" spans="1:6" ht="20" customHeight="1" x14ac:dyDescent="0.15">
      <c r="A15" s="399" t="s">
        <v>61</v>
      </c>
      <c r="B15" s="388">
        <v>117</v>
      </c>
      <c r="C15" s="388">
        <v>12454</v>
      </c>
      <c r="D15" s="388">
        <v>225</v>
      </c>
      <c r="E15" s="389">
        <v>115894</v>
      </c>
      <c r="F15" s="389">
        <v>129237.17</v>
      </c>
    </row>
    <row r="16" spans="1:6" ht="20" customHeight="1" x14ac:dyDescent="0.15">
      <c r="A16" s="399" t="s">
        <v>62</v>
      </c>
      <c r="B16" s="388">
        <v>312</v>
      </c>
      <c r="C16" s="388">
        <v>43847</v>
      </c>
      <c r="D16" s="388">
        <v>1063</v>
      </c>
      <c r="E16" s="389">
        <v>1062850.78</v>
      </c>
      <c r="F16" s="389">
        <v>1084327.3199999998</v>
      </c>
    </row>
    <row r="17" spans="1:6" ht="20" customHeight="1" x14ac:dyDescent="0.15">
      <c r="A17" s="400" t="s">
        <v>12</v>
      </c>
      <c r="B17" s="401">
        <f>SUM(B13:B16)</f>
        <v>1117</v>
      </c>
      <c r="C17" s="401">
        <f>SUM(C13:C16)</f>
        <v>118398</v>
      </c>
      <c r="D17" s="401">
        <f>SUM(D13:D16)</f>
        <v>8498</v>
      </c>
      <c r="E17" s="402">
        <f>SUM(E13:E16)</f>
        <v>2034971.79</v>
      </c>
      <c r="F17" s="402">
        <f>SUM(F13:F16)</f>
        <v>2117307.2000000002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635</v>
      </c>
      <c r="C21" s="388">
        <v>74374</v>
      </c>
      <c r="D21" s="388">
        <v>1681</v>
      </c>
      <c r="E21" s="389">
        <v>1999103.0299999998</v>
      </c>
      <c r="F21" s="389">
        <v>2090713.6199999996</v>
      </c>
    </row>
    <row r="22" spans="1:6" ht="20" customHeight="1" x14ac:dyDescent="0.15">
      <c r="A22" s="399" t="s">
        <v>65</v>
      </c>
      <c r="B22" s="388">
        <v>184</v>
      </c>
      <c r="C22" s="388">
        <v>19718</v>
      </c>
      <c r="D22" s="388">
        <v>1255</v>
      </c>
      <c r="E22" s="389">
        <v>289287.5</v>
      </c>
      <c r="F22" s="389">
        <v>294359</v>
      </c>
    </row>
    <row r="23" spans="1:6" ht="20" customHeight="1" x14ac:dyDescent="0.15">
      <c r="A23" s="399" t="s">
        <v>66</v>
      </c>
      <c r="B23" s="388">
        <v>669</v>
      </c>
      <c r="C23" s="388">
        <v>52593</v>
      </c>
      <c r="D23" s="388">
        <v>139</v>
      </c>
      <c r="E23" s="389">
        <v>498827.54000000004</v>
      </c>
      <c r="F23" s="389">
        <v>523777.24000000005</v>
      </c>
    </row>
    <row r="24" spans="1:6" ht="20" customHeight="1" x14ac:dyDescent="0.15">
      <c r="A24" s="399" t="s">
        <v>67</v>
      </c>
      <c r="B24" s="388">
        <v>128</v>
      </c>
      <c r="C24" s="388">
        <v>11677</v>
      </c>
      <c r="D24" s="388">
        <v>22</v>
      </c>
      <c r="E24" s="389">
        <v>142546</v>
      </c>
      <c r="F24" s="389">
        <v>170029.95</v>
      </c>
    </row>
    <row r="25" spans="1:6" ht="20" customHeight="1" x14ac:dyDescent="0.15">
      <c r="A25" s="400" t="s">
        <v>12</v>
      </c>
      <c r="B25" s="401">
        <f>SUM(B21:B24)</f>
        <v>1616</v>
      </c>
      <c r="C25" s="401">
        <f>SUM(C21:C24)</f>
        <v>158362</v>
      </c>
      <c r="D25" s="401">
        <f>SUM(D21:D24)</f>
        <v>3097</v>
      </c>
      <c r="E25" s="402">
        <f>SUM(E21:E24)</f>
        <v>2929764.07</v>
      </c>
      <c r="F25" s="402">
        <f>SUM(F21:F24)</f>
        <v>3078879.81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76</v>
      </c>
      <c r="C29" s="388">
        <v>2650</v>
      </c>
      <c r="D29" s="388">
        <v>0</v>
      </c>
      <c r="E29" s="389">
        <v>19683</v>
      </c>
      <c r="F29" s="389">
        <v>20016.400000000001</v>
      </c>
    </row>
    <row r="30" spans="1:6" ht="20" customHeight="1" x14ac:dyDescent="0.15">
      <c r="A30" s="399" t="s">
        <v>70</v>
      </c>
      <c r="B30" s="388">
        <v>98</v>
      </c>
      <c r="C30" s="388">
        <v>4689</v>
      </c>
      <c r="D30" s="388">
        <v>344</v>
      </c>
      <c r="E30" s="389">
        <v>18798</v>
      </c>
      <c r="F30" s="389">
        <v>20564.5</v>
      </c>
    </row>
    <row r="31" spans="1:6" ht="20" customHeight="1" x14ac:dyDescent="0.15">
      <c r="A31" s="399" t="s">
        <v>71</v>
      </c>
      <c r="B31" s="388">
        <v>37</v>
      </c>
      <c r="C31" s="388">
        <v>3561</v>
      </c>
      <c r="D31" s="388">
        <v>0</v>
      </c>
      <c r="E31" s="389">
        <v>26207.77</v>
      </c>
      <c r="F31" s="389">
        <v>27945</v>
      </c>
    </row>
    <row r="32" spans="1:6" ht="20" customHeight="1" x14ac:dyDescent="0.15">
      <c r="A32" s="399" t="s">
        <v>72</v>
      </c>
      <c r="B32" s="388">
        <v>407</v>
      </c>
      <c r="C32" s="388">
        <v>31168</v>
      </c>
      <c r="D32" s="388">
        <v>1147</v>
      </c>
      <c r="E32" s="389">
        <v>433562.25</v>
      </c>
      <c r="F32" s="389">
        <v>443165.05</v>
      </c>
    </row>
    <row r="33" spans="1:6" ht="20" customHeight="1" x14ac:dyDescent="0.15">
      <c r="A33" s="399" t="s">
        <v>73</v>
      </c>
      <c r="B33" s="388">
        <v>1</v>
      </c>
      <c r="C33" s="388">
        <v>20</v>
      </c>
      <c r="D33" s="388">
        <v>0</v>
      </c>
      <c r="E33" s="389">
        <v>20</v>
      </c>
      <c r="F33" s="389">
        <v>20</v>
      </c>
    </row>
    <row r="34" spans="1:6" ht="20" customHeight="1" x14ac:dyDescent="0.15">
      <c r="A34" s="399" t="s">
        <v>74</v>
      </c>
      <c r="B34" s="388">
        <v>256</v>
      </c>
      <c r="C34" s="388">
        <v>23336</v>
      </c>
      <c r="D34" s="388">
        <v>301</v>
      </c>
      <c r="E34" s="389">
        <v>237449.56</v>
      </c>
      <c r="F34" s="389">
        <v>246124.11</v>
      </c>
    </row>
    <row r="35" spans="1:6" ht="20" customHeight="1" x14ac:dyDescent="0.15">
      <c r="A35" s="400" t="s">
        <v>12</v>
      </c>
      <c r="B35" s="401">
        <f>SUM(B29:B34)</f>
        <v>875</v>
      </c>
      <c r="C35" s="401">
        <f>SUM(C29:C34)</f>
        <v>65424</v>
      </c>
      <c r="D35" s="401">
        <f>SUM(D29:D34)</f>
        <v>1792</v>
      </c>
      <c r="E35" s="402">
        <f>SUM(E29:E34)</f>
        <v>735720.58000000007</v>
      </c>
      <c r="F35" s="402">
        <f>SUM(F29:F34)</f>
        <v>757835.05999999994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422</v>
      </c>
      <c r="C39" s="388">
        <v>39202</v>
      </c>
      <c r="D39" s="388">
        <v>0</v>
      </c>
      <c r="E39" s="389">
        <v>195875.5</v>
      </c>
      <c r="F39" s="389">
        <v>197490.03999999998</v>
      </c>
    </row>
    <row r="40" spans="1:6" ht="20" customHeight="1" x14ac:dyDescent="0.15">
      <c r="A40" s="399" t="s">
        <v>77</v>
      </c>
      <c r="B40" s="388">
        <v>338</v>
      </c>
      <c r="C40" s="388">
        <v>33872</v>
      </c>
      <c r="D40" s="388">
        <v>538</v>
      </c>
      <c r="E40" s="389">
        <v>353462.1</v>
      </c>
      <c r="F40" s="389">
        <v>371114.12</v>
      </c>
    </row>
    <row r="41" spans="1:6" ht="20" customHeight="1" x14ac:dyDescent="0.15">
      <c r="A41" s="400" t="s">
        <v>12</v>
      </c>
      <c r="B41" s="401">
        <f>SUM(B39:B40)</f>
        <v>760</v>
      </c>
      <c r="C41" s="401">
        <f>SUM(C39:C40)</f>
        <v>73074</v>
      </c>
      <c r="D41" s="401">
        <f>SUM(D39:D40)</f>
        <v>538</v>
      </c>
      <c r="E41" s="402">
        <f>SUM(E39:E40)</f>
        <v>549337.59999999998</v>
      </c>
      <c r="F41" s="402">
        <f>SUM(F39:F40)</f>
        <v>568604.15999999992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5385</v>
      </c>
      <c r="C43" s="408">
        <f>C9+C17+C25+C35+C41</f>
        <v>567739</v>
      </c>
      <c r="D43" s="408">
        <f>D9+D17+D25+D35+D41</f>
        <v>19135</v>
      </c>
      <c r="E43" s="409">
        <f>E9+E17+E25+E35+E41</f>
        <v>9047534.2199999988</v>
      </c>
      <c r="F43" s="409">
        <f>F9+F17+F25+F35+F41</f>
        <v>9581090.8500000015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5" t="s">
        <v>334</v>
      </c>
      <c r="B1" s="495"/>
      <c r="C1" s="493" t="s">
        <v>361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0</v>
      </c>
      <c r="C5" s="388">
        <v>0</v>
      </c>
      <c r="D5" s="388">
        <v>0</v>
      </c>
      <c r="E5" s="389">
        <v>0</v>
      </c>
      <c r="F5" s="389">
        <v>0</v>
      </c>
    </row>
    <row r="6" spans="1:6" ht="20" customHeight="1" x14ac:dyDescent="0.15">
      <c r="A6" s="399" t="s">
        <v>55</v>
      </c>
      <c r="B6" s="388">
        <v>125</v>
      </c>
      <c r="C6" s="388">
        <v>7526</v>
      </c>
      <c r="D6" s="388">
        <v>419</v>
      </c>
      <c r="E6" s="389">
        <v>67625.200000000012</v>
      </c>
      <c r="F6" s="389">
        <v>70165.7</v>
      </c>
    </row>
    <row r="7" spans="1:6" ht="20" customHeight="1" x14ac:dyDescent="0.15">
      <c r="A7" s="399" t="s">
        <v>56</v>
      </c>
      <c r="B7" s="388">
        <v>77</v>
      </c>
      <c r="C7" s="388">
        <v>2776</v>
      </c>
      <c r="D7" s="388">
        <v>0</v>
      </c>
      <c r="E7" s="389">
        <v>15430</v>
      </c>
      <c r="F7" s="389">
        <v>15430</v>
      </c>
    </row>
    <row r="8" spans="1:6" ht="20" customHeight="1" x14ac:dyDescent="0.15">
      <c r="A8" s="399" t="s">
        <v>57</v>
      </c>
      <c r="B8" s="388">
        <v>1</v>
      </c>
      <c r="C8" s="388">
        <v>215</v>
      </c>
      <c r="D8" s="388">
        <v>0</v>
      </c>
      <c r="E8" s="389">
        <v>836</v>
      </c>
      <c r="F8" s="389">
        <v>836</v>
      </c>
    </row>
    <row r="9" spans="1:6" ht="20" customHeight="1" x14ac:dyDescent="0.15">
      <c r="A9" s="400" t="s">
        <v>12</v>
      </c>
      <c r="B9" s="401">
        <f>SUM(B5:B8)</f>
        <v>203</v>
      </c>
      <c r="C9" s="401">
        <f>SUM(C5:C8)</f>
        <v>10517</v>
      </c>
      <c r="D9" s="401">
        <f>SUM(D5:D8)</f>
        <v>419</v>
      </c>
      <c r="E9" s="402">
        <f>SUM(E5:E8)</f>
        <v>83891.200000000012</v>
      </c>
      <c r="F9" s="402">
        <f>SUM(F5:F8)</f>
        <v>86431.7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150</v>
      </c>
      <c r="C13" s="388">
        <v>6754</v>
      </c>
      <c r="D13" s="388">
        <v>2228</v>
      </c>
      <c r="E13" s="389">
        <v>26569</v>
      </c>
      <c r="F13" s="389">
        <v>27184</v>
      </c>
    </row>
    <row r="14" spans="1:6" ht="20" customHeight="1" x14ac:dyDescent="0.15">
      <c r="A14" s="399" t="s">
        <v>60</v>
      </c>
      <c r="B14" s="388">
        <v>36</v>
      </c>
      <c r="C14" s="388">
        <v>1826</v>
      </c>
      <c r="D14" s="388">
        <v>0</v>
      </c>
      <c r="E14" s="389">
        <v>6345</v>
      </c>
      <c r="F14" s="389">
        <v>6345</v>
      </c>
    </row>
    <row r="15" spans="1:6" ht="20" customHeight="1" x14ac:dyDescent="0.15">
      <c r="A15" s="399" t="s">
        <v>61</v>
      </c>
      <c r="B15" s="388">
        <v>13</v>
      </c>
      <c r="C15" s="388">
        <v>510</v>
      </c>
      <c r="D15" s="388">
        <v>420</v>
      </c>
      <c r="E15" s="389">
        <v>1900</v>
      </c>
      <c r="F15" s="389">
        <v>2098.3000000000002</v>
      </c>
    </row>
    <row r="16" spans="1:6" ht="20" customHeight="1" x14ac:dyDescent="0.15">
      <c r="A16" s="399" t="s">
        <v>62</v>
      </c>
      <c r="B16" s="388">
        <v>21</v>
      </c>
      <c r="C16" s="388">
        <v>1000</v>
      </c>
      <c r="D16" s="388">
        <v>0</v>
      </c>
      <c r="E16" s="389">
        <v>3052.5</v>
      </c>
      <c r="F16" s="389">
        <v>3066</v>
      </c>
    </row>
    <row r="17" spans="1:6" ht="20" customHeight="1" x14ac:dyDescent="0.15">
      <c r="A17" s="400" t="s">
        <v>12</v>
      </c>
      <c r="B17" s="401">
        <f>SUM(B13:B16)</f>
        <v>220</v>
      </c>
      <c r="C17" s="401">
        <f>SUM(C13:C16)</f>
        <v>10090</v>
      </c>
      <c r="D17" s="401">
        <f>SUM(D13:D16)</f>
        <v>2648</v>
      </c>
      <c r="E17" s="402">
        <f>SUM(E13:E16)</f>
        <v>37866.5</v>
      </c>
      <c r="F17" s="402">
        <f>SUM(F13:F16)</f>
        <v>38693.300000000003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233</v>
      </c>
      <c r="C21" s="388">
        <v>14023</v>
      </c>
      <c r="D21" s="388">
        <v>0</v>
      </c>
      <c r="E21" s="389">
        <v>105566.5</v>
      </c>
      <c r="F21" s="389">
        <v>105570.5</v>
      </c>
    </row>
    <row r="22" spans="1:6" ht="20" customHeight="1" x14ac:dyDescent="0.15">
      <c r="A22" s="399" t="s">
        <v>65</v>
      </c>
      <c r="B22" s="388">
        <v>53</v>
      </c>
      <c r="C22" s="388">
        <v>3555</v>
      </c>
      <c r="D22" s="388">
        <v>0</v>
      </c>
      <c r="E22" s="389">
        <v>15013.5</v>
      </c>
      <c r="F22" s="389">
        <v>15032.5</v>
      </c>
    </row>
    <row r="23" spans="1:6" ht="20" customHeight="1" x14ac:dyDescent="0.15">
      <c r="A23" s="399" t="s">
        <v>66</v>
      </c>
      <c r="B23" s="388">
        <v>71</v>
      </c>
      <c r="C23" s="388">
        <v>4360</v>
      </c>
      <c r="D23" s="388">
        <v>182</v>
      </c>
      <c r="E23" s="389">
        <v>25763.599999999999</v>
      </c>
      <c r="F23" s="389">
        <v>25802.6</v>
      </c>
    </row>
    <row r="24" spans="1:6" ht="20" customHeight="1" x14ac:dyDescent="0.15">
      <c r="A24" s="399" t="s">
        <v>67</v>
      </c>
      <c r="B24" s="388">
        <v>23</v>
      </c>
      <c r="C24" s="388">
        <v>1866</v>
      </c>
      <c r="D24" s="388">
        <v>0</v>
      </c>
      <c r="E24" s="389">
        <v>10597.5</v>
      </c>
      <c r="F24" s="389">
        <v>10597.5</v>
      </c>
    </row>
    <row r="25" spans="1:6" ht="20" customHeight="1" x14ac:dyDescent="0.15">
      <c r="A25" s="400" t="s">
        <v>12</v>
      </c>
      <c r="B25" s="401">
        <f>SUM(B21:B24)</f>
        <v>380</v>
      </c>
      <c r="C25" s="401">
        <f>SUM(C21:C24)</f>
        <v>23804</v>
      </c>
      <c r="D25" s="401">
        <f>SUM(D21:D24)</f>
        <v>182</v>
      </c>
      <c r="E25" s="402">
        <f>SUM(E21:E24)</f>
        <v>156941.1</v>
      </c>
      <c r="F25" s="402">
        <f>SUM(F21:F24)</f>
        <v>157003.1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48</v>
      </c>
      <c r="C29" s="388">
        <v>11692</v>
      </c>
      <c r="D29" s="388">
        <v>0</v>
      </c>
      <c r="E29" s="389">
        <v>16581</v>
      </c>
      <c r="F29" s="389">
        <v>21680.5</v>
      </c>
    </row>
    <row r="30" spans="1:6" ht="20" customHeight="1" x14ac:dyDescent="0.15">
      <c r="A30" s="399" t="s">
        <v>70</v>
      </c>
      <c r="B30" s="388">
        <v>14</v>
      </c>
      <c r="C30" s="388">
        <v>553</v>
      </c>
      <c r="D30" s="388">
        <v>0</v>
      </c>
      <c r="E30" s="389">
        <v>2080</v>
      </c>
      <c r="F30" s="389">
        <v>2080</v>
      </c>
    </row>
    <row r="31" spans="1:6" ht="20" customHeight="1" x14ac:dyDescent="0.15">
      <c r="A31" s="399" t="s">
        <v>71</v>
      </c>
      <c r="B31" s="388">
        <v>3</v>
      </c>
      <c r="C31" s="388">
        <v>394</v>
      </c>
      <c r="D31" s="388">
        <v>0</v>
      </c>
      <c r="E31" s="389">
        <v>4794</v>
      </c>
      <c r="F31" s="389">
        <v>4794</v>
      </c>
    </row>
    <row r="32" spans="1:6" ht="20" customHeight="1" x14ac:dyDescent="0.15">
      <c r="A32" s="399" t="s">
        <v>72</v>
      </c>
      <c r="B32" s="388">
        <v>57</v>
      </c>
      <c r="C32" s="388">
        <v>2719</v>
      </c>
      <c r="D32" s="388">
        <v>0</v>
      </c>
      <c r="E32" s="389">
        <v>13361</v>
      </c>
      <c r="F32" s="389">
        <v>13441</v>
      </c>
    </row>
    <row r="33" spans="1:6" ht="20" customHeight="1" x14ac:dyDescent="0.15">
      <c r="A33" s="399" t="s">
        <v>73</v>
      </c>
      <c r="B33" s="388">
        <v>1</v>
      </c>
      <c r="C33" s="388">
        <v>26</v>
      </c>
      <c r="D33" s="388">
        <v>0</v>
      </c>
      <c r="E33" s="389">
        <v>130</v>
      </c>
      <c r="F33" s="389">
        <v>130</v>
      </c>
    </row>
    <row r="34" spans="1:6" ht="20" customHeight="1" x14ac:dyDescent="0.15">
      <c r="A34" s="399" t="s">
        <v>74</v>
      </c>
      <c r="B34" s="388">
        <v>149</v>
      </c>
      <c r="C34" s="388">
        <v>6777</v>
      </c>
      <c r="D34" s="388">
        <v>0</v>
      </c>
      <c r="E34" s="389">
        <v>35177</v>
      </c>
      <c r="F34" s="389">
        <v>36207.5</v>
      </c>
    </row>
    <row r="35" spans="1:6" ht="20" customHeight="1" x14ac:dyDescent="0.15">
      <c r="A35" s="400" t="s">
        <v>12</v>
      </c>
      <c r="B35" s="401">
        <f>SUM(B29:B34)</f>
        <v>272</v>
      </c>
      <c r="C35" s="401">
        <f>SUM(C29:C34)</f>
        <v>22161</v>
      </c>
      <c r="D35" s="401">
        <f>SUM(D29:D34)</f>
        <v>0</v>
      </c>
      <c r="E35" s="402">
        <f>SUM(E29:E34)</f>
        <v>72123</v>
      </c>
      <c r="F35" s="402">
        <f>SUM(F29:F34)</f>
        <v>78333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66</v>
      </c>
      <c r="C39" s="388">
        <v>1813</v>
      </c>
      <c r="D39" s="388">
        <v>222</v>
      </c>
      <c r="E39" s="389">
        <v>7336.5</v>
      </c>
      <c r="F39" s="389">
        <v>7513.5</v>
      </c>
    </row>
    <row r="40" spans="1:6" ht="20" customHeight="1" x14ac:dyDescent="0.15">
      <c r="A40" s="399" t="s">
        <v>77</v>
      </c>
      <c r="B40" s="388">
        <v>268</v>
      </c>
      <c r="C40" s="388">
        <v>8524</v>
      </c>
      <c r="D40" s="388">
        <v>1003</v>
      </c>
      <c r="E40" s="389">
        <v>63042</v>
      </c>
      <c r="F40" s="389">
        <v>83159.89</v>
      </c>
    </row>
    <row r="41" spans="1:6" ht="20" customHeight="1" x14ac:dyDescent="0.15">
      <c r="A41" s="400" t="s">
        <v>12</v>
      </c>
      <c r="B41" s="401">
        <f>SUM(B39:B40)</f>
        <v>334</v>
      </c>
      <c r="C41" s="401">
        <f>SUM(C39:C40)</f>
        <v>10337</v>
      </c>
      <c r="D41" s="401">
        <f>SUM(D39:D40)</f>
        <v>1225</v>
      </c>
      <c r="E41" s="402">
        <f>SUM(E39:E40)</f>
        <v>70378.5</v>
      </c>
      <c r="F41" s="402">
        <f>SUM(F39:F40)</f>
        <v>90673.39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1409</v>
      </c>
      <c r="C43" s="408">
        <f>C9+C17+C25+C35+C41</f>
        <v>76909</v>
      </c>
      <c r="D43" s="408">
        <f>D9+D17+D25+D35+D41</f>
        <v>4474</v>
      </c>
      <c r="E43" s="409">
        <f>E9+E17+E25+E35+E41</f>
        <v>421200.30000000005</v>
      </c>
      <c r="F43" s="409">
        <f>F9+F17+F25+F35+F41</f>
        <v>451134.49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>
    <tabColor rgb="FFFF0000"/>
    <pageSetUpPr fitToPage="1"/>
  </sheetPr>
  <dimension ref="A1:F62"/>
  <sheetViews>
    <sheetView zoomScaleNormal="100" workbookViewId="0"/>
  </sheetViews>
  <sheetFormatPr baseColWidth="10" defaultColWidth="9.5" defaultRowHeight="13.5" customHeight="1" x14ac:dyDescent="0.15"/>
  <cols>
    <col min="1" max="1" width="40.5" style="3" bestFit="1" customWidth="1"/>
    <col min="2" max="6" width="17" style="3" customWidth="1"/>
    <col min="7" max="7" width="15.5" style="3" bestFit="1" customWidth="1"/>
    <col min="8" max="16384" width="9.5" style="3"/>
  </cols>
  <sheetData>
    <row r="1" spans="1:6" s="9" customFormat="1" ht="50" customHeight="1" x14ac:dyDescent="0.15">
      <c r="A1" s="72" t="s">
        <v>303</v>
      </c>
      <c r="B1" s="471" t="s">
        <v>358</v>
      </c>
      <c r="C1" s="471"/>
      <c r="D1" s="471"/>
      <c r="E1" s="471"/>
      <c r="F1" s="471"/>
    </row>
    <row r="2" spans="1:6" s="9" customFormat="1" ht="50" customHeight="1" x14ac:dyDescent="0.15">
      <c r="A2" s="10"/>
      <c r="B2" s="8"/>
      <c r="C2" s="8"/>
      <c r="D2" s="8"/>
      <c r="E2" s="8"/>
      <c r="F2" s="8"/>
    </row>
    <row r="3" spans="1:6" s="5" customFormat="1" ht="20" customHeight="1" x14ac:dyDescent="0.15">
      <c r="A3" s="73" t="s">
        <v>3</v>
      </c>
      <c r="B3" s="4"/>
      <c r="C3" s="4"/>
      <c r="D3" s="4"/>
      <c r="E3" s="4"/>
      <c r="F3" s="4"/>
    </row>
    <row r="4" spans="1:6" s="18" customFormat="1" ht="20" customHeight="1" x14ac:dyDescent="0.15">
      <c r="A4" s="71" t="s">
        <v>45</v>
      </c>
      <c r="B4" s="70" t="s">
        <v>10</v>
      </c>
      <c r="C4" s="70" t="s">
        <v>2</v>
      </c>
      <c r="D4" s="378" t="s">
        <v>184</v>
      </c>
      <c r="E4" s="70" t="s">
        <v>1</v>
      </c>
      <c r="F4" s="70" t="s">
        <v>0</v>
      </c>
    </row>
    <row r="5" spans="1:6" ht="20" customHeight="1" x14ac:dyDescent="0.15">
      <c r="A5" s="6" t="s">
        <v>11</v>
      </c>
      <c r="B5" s="23">
        <v>1350766</v>
      </c>
      <c r="C5" s="23">
        <v>26732626</v>
      </c>
      <c r="D5" s="377">
        <v>73407</v>
      </c>
      <c r="E5" s="22">
        <v>177149872.79000014</v>
      </c>
      <c r="F5" s="22">
        <v>185916560.15000021</v>
      </c>
    </row>
    <row r="6" spans="1:6" ht="20" customHeight="1" x14ac:dyDescent="0.15">
      <c r="A6" s="20" t="s">
        <v>12</v>
      </c>
      <c r="B6" s="25">
        <f>SUM(B5)</f>
        <v>1350766</v>
      </c>
      <c r="C6" s="25">
        <f>SUM(C5)</f>
        <v>26732626</v>
      </c>
      <c r="D6" s="379">
        <f>SUM(D5)</f>
        <v>73407</v>
      </c>
      <c r="E6" s="24">
        <f>SUM(E5)</f>
        <v>177149872.79000014</v>
      </c>
      <c r="F6" s="24">
        <f>SUM(F5)</f>
        <v>185916560.15000021</v>
      </c>
    </row>
    <row r="7" spans="1:6" ht="20" customHeight="1" x14ac:dyDescent="0.15"/>
    <row r="8" spans="1:6" ht="20" customHeight="1" x14ac:dyDescent="0.15">
      <c r="A8" s="74" t="s">
        <v>4</v>
      </c>
      <c r="B8" s="4"/>
      <c r="C8" s="4"/>
      <c r="D8" s="4"/>
      <c r="E8" s="4"/>
      <c r="F8" s="4"/>
    </row>
    <row r="9" spans="1:6" s="18" customFormat="1" ht="20" customHeight="1" x14ac:dyDescent="0.15">
      <c r="A9" s="71" t="s">
        <v>45</v>
      </c>
      <c r="B9" s="70" t="s">
        <v>10</v>
      </c>
      <c r="C9" s="70" t="s">
        <v>2</v>
      </c>
      <c r="D9" s="378" t="s">
        <v>184</v>
      </c>
      <c r="E9" s="70" t="s">
        <v>1</v>
      </c>
      <c r="F9" s="70" t="s">
        <v>0</v>
      </c>
    </row>
    <row r="10" spans="1:6" ht="20" customHeight="1" x14ac:dyDescent="0.15">
      <c r="A10" s="6" t="s">
        <v>30</v>
      </c>
      <c r="B10" s="23">
        <v>43779</v>
      </c>
      <c r="C10" s="23">
        <v>4138552</v>
      </c>
      <c r="D10" s="376">
        <v>123121</v>
      </c>
      <c r="E10" s="22">
        <v>60133474.640000001</v>
      </c>
      <c r="F10" s="22">
        <v>63856032.869999953</v>
      </c>
    </row>
    <row r="11" spans="1:6" ht="20" customHeight="1" x14ac:dyDescent="0.15">
      <c r="A11" s="6" t="s">
        <v>31</v>
      </c>
      <c r="B11" s="23">
        <v>1321</v>
      </c>
      <c r="C11" s="23">
        <v>655083</v>
      </c>
      <c r="D11" s="376">
        <v>130</v>
      </c>
      <c r="E11" s="22">
        <v>41252820.489999987</v>
      </c>
      <c r="F11" s="22">
        <v>42625684.799999997</v>
      </c>
    </row>
    <row r="12" spans="1:6" ht="20" customHeight="1" x14ac:dyDescent="0.15">
      <c r="A12" s="6" t="s">
        <v>32</v>
      </c>
      <c r="B12" s="23">
        <v>604</v>
      </c>
      <c r="C12" s="23">
        <v>187716</v>
      </c>
      <c r="D12" s="376">
        <v>986</v>
      </c>
      <c r="E12" s="22">
        <v>4858869.0200000005</v>
      </c>
      <c r="F12" s="22">
        <v>5410635.6099999985</v>
      </c>
    </row>
    <row r="13" spans="1:6" ht="20" customHeight="1" x14ac:dyDescent="0.15">
      <c r="A13" s="6" t="s">
        <v>33</v>
      </c>
      <c r="B13" s="23">
        <v>5385</v>
      </c>
      <c r="C13" s="23">
        <v>567739</v>
      </c>
      <c r="D13" s="376">
        <v>19135</v>
      </c>
      <c r="E13" s="22">
        <v>9047534.2200000044</v>
      </c>
      <c r="F13" s="22">
        <v>9581090.8500000089</v>
      </c>
    </row>
    <row r="14" spans="1:6" ht="20" customHeight="1" x14ac:dyDescent="0.15">
      <c r="A14" s="6" t="s">
        <v>34</v>
      </c>
      <c r="B14" s="23">
        <v>1409</v>
      </c>
      <c r="C14" s="23">
        <v>76909</v>
      </c>
      <c r="D14" s="376">
        <v>4474</v>
      </c>
      <c r="E14" s="22">
        <v>421200.3</v>
      </c>
      <c r="F14" s="22">
        <v>451134.49000000005</v>
      </c>
    </row>
    <row r="15" spans="1:6" ht="20" customHeight="1" x14ac:dyDescent="0.15">
      <c r="A15" s="6" t="s">
        <v>35</v>
      </c>
      <c r="B15" s="23">
        <v>6492</v>
      </c>
      <c r="C15" s="23">
        <v>372494</v>
      </c>
      <c r="D15" s="376">
        <v>159966</v>
      </c>
      <c r="E15" s="22">
        <v>3490722.3799999994</v>
      </c>
      <c r="F15" s="22">
        <v>7824211.5899999999</v>
      </c>
    </row>
    <row r="16" spans="1:6" ht="20" customHeight="1" x14ac:dyDescent="0.15">
      <c r="A16" s="6" t="s">
        <v>26</v>
      </c>
      <c r="B16" s="23">
        <v>9104</v>
      </c>
      <c r="C16" s="23">
        <v>341962</v>
      </c>
      <c r="D16" s="376">
        <v>31840</v>
      </c>
      <c r="E16" s="22">
        <v>2486034.2200000002</v>
      </c>
      <c r="F16" s="22">
        <v>2533961.9300000002</v>
      </c>
    </row>
    <row r="17" spans="1:6" ht="20" customHeight="1" x14ac:dyDescent="0.15">
      <c r="A17" s="20" t="s">
        <v>12</v>
      </c>
      <c r="B17" s="25">
        <f>SUM(B10:B16)</f>
        <v>68094</v>
      </c>
      <c r="C17" s="25">
        <f>SUM(C10:C16)</f>
        <v>6340455</v>
      </c>
      <c r="D17" s="379">
        <f>SUM(D10:D16)</f>
        <v>339652</v>
      </c>
      <c r="E17" s="24">
        <f>SUM(E10:E16)</f>
        <v>121690655.26999998</v>
      </c>
      <c r="F17" s="24">
        <f>SUM(F10:F16)</f>
        <v>132282752.13999997</v>
      </c>
    </row>
    <row r="18" spans="1:6" ht="20" customHeight="1" x14ac:dyDescent="0.15"/>
    <row r="19" spans="1:6" ht="20" customHeight="1" x14ac:dyDescent="0.15">
      <c r="A19" s="75" t="s">
        <v>5</v>
      </c>
      <c r="B19" s="4"/>
      <c r="C19" s="4"/>
      <c r="D19" s="4"/>
      <c r="E19" s="4"/>
      <c r="F19" s="4"/>
    </row>
    <row r="20" spans="1:6" s="18" customFormat="1" ht="20" customHeight="1" x14ac:dyDescent="0.15">
      <c r="A20" s="71" t="s">
        <v>45</v>
      </c>
      <c r="B20" s="70" t="s">
        <v>10</v>
      </c>
      <c r="C20" s="70" t="s">
        <v>2</v>
      </c>
      <c r="D20" s="378" t="s">
        <v>184</v>
      </c>
      <c r="E20" s="70" t="s">
        <v>1</v>
      </c>
      <c r="F20" s="70" t="s">
        <v>0</v>
      </c>
    </row>
    <row r="21" spans="1:6" ht="20" customHeight="1" x14ac:dyDescent="0.15">
      <c r="A21" s="6" t="s">
        <v>36</v>
      </c>
      <c r="B21" s="23">
        <v>11497</v>
      </c>
      <c r="C21" s="23">
        <v>1225121</v>
      </c>
      <c r="D21" s="376">
        <v>40175</v>
      </c>
      <c r="E21" s="22">
        <v>19416456.610000003</v>
      </c>
      <c r="F21" s="22">
        <v>20349116.50999999</v>
      </c>
    </row>
    <row r="22" spans="1:6" ht="20" customHeight="1" x14ac:dyDescent="0.15">
      <c r="A22" s="6" t="s">
        <v>37</v>
      </c>
      <c r="B22" s="23">
        <v>11046</v>
      </c>
      <c r="C22" s="23">
        <v>2848612</v>
      </c>
      <c r="D22" s="376">
        <v>253132</v>
      </c>
      <c r="E22" s="22">
        <v>75730016.069999963</v>
      </c>
      <c r="F22" s="22">
        <v>86833859.549999997</v>
      </c>
    </row>
    <row r="23" spans="1:6" ht="20" customHeight="1" x14ac:dyDescent="0.15">
      <c r="A23" s="6" t="s">
        <v>27</v>
      </c>
      <c r="B23" s="23">
        <v>3902</v>
      </c>
      <c r="C23" s="23">
        <v>397936</v>
      </c>
      <c r="D23" s="376">
        <v>46753</v>
      </c>
      <c r="E23" s="22">
        <v>5551876.3699999982</v>
      </c>
      <c r="F23" s="22">
        <v>6351322.3700000029</v>
      </c>
    </row>
    <row r="24" spans="1:6" ht="20" customHeight="1" x14ac:dyDescent="0.15">
      <c r="A24" s="20" t="s">
        <v>12</v>
      </c>
      <c r="B24" s="25">
        <f>SUM(B21:B23)</f>
        <v>26445</v>
      </c>
      <c r="C24" s="25">
        <f>SUM(C21:C23)</f>
        <v>4471669</v>
      </c>
      <c r="D24" s="379">
        <f>SUM(D21:D23)</f>
        <v>340060</v>
      </c>
      <c r="E24" s="24">
        <f>SUM(E21:E23)</f>
        <v>100698349.04999997</v>
      </c>
      <c r="F24" s="24">
        <f>SUM(F21:F23)</f>
        <v>113534298.42999999</v>
      </c>
    </row>
    <row r="25" spans="1:6" ht="20" customHeight="1" x14ac:dyDescent="0.15"/>
    <row r="26" spans="1:6" ht="20" customHeight="1" x14ac:dyDescent="0.15">
      <c r="A26" s="76" t="s">
        <v>6</v>
      </c>
      <c r="B26" s="4"/>
      <c r="C26" s="4"/>
      <c r="D26" s="4"/>
      <c r="E26" s="4"/>
      <c r="F26" s="4"/>
    </row>
    <row r="27" spans="1:6" s="19" customFormat="1" ht="20" customHeight="1" x14ac:dyDescent="0.15">
      <c r="A27" s="71" t="s">
        <v>45</v>
      </c>
      <c r="B27" s="70" t="s">
        <v>10</v>
      </c>
      <c r="C27" s="70" t="s">
        <v>2</v>
      </c>
      <c r="D27" s="378" t="s">
        <v>184</v>
      </c>
      <c r="E27" s="70" t="s">
        <v>1</v>
      </c>
      <c r="F27" s="70" t="s">
        <v>0</v>
      </c>
    </row>
    <row r="28" spans="1:6" ht="20" customHeight="1" x14ac:dyDescent="0.15">
      <c r="A28" s="6" t="s">
        <v>38</v>
      </c>
      <c r="B28" s="23">
        <v>23197</v>
      </c>
      <c r="C28" s="23">
        <v>6685263</v>
      </c>
      <c r="D28" s="376">
        <v>18677</v>
      </c>
      <c r="E28" s="22">
        <v>134675907.75000003</v>
      </c>
      <c r="F28" s="22">
        <v>138794375.62000009</v>
      </c>
    </row>
    <row r="29" spans="1:6" ht="20" customHeight="1" x14ac:dyDescent="0.15">
      <c r="A29" s="6" t="s">
        <v>39</v>
      </c>
      <c r="B29" s="23">
        <v>1970</v>
      </c>
      <c r="C29" s="23">
        <v>790566</v>
      </c>
      <c r="D29" s="376">
        <v>4368</v>
      </c>
      <c r="E29" s="22">
        <v>10876491.659999998</v>
      </c>
      <c r="F29" s="22">
        <v>11519220.33</v>
      </c>
    </row>
    <row r="30" spans="1:6" ht="20" customHeight="1" x14ac:dyDescent="0.15">
      <c r="A30" s="6" t="s">
        <v>40</v>
      </c>
      <c r="B30" s="23">
        <v>655</v>
      </c>
      <c r="C30" s="23">
        <v>495093</v>
      </c>
      <c r="D30" s="376">
        <v>8066</v>
      </c>
      <c r="E30" s="22">
        <v>25813405.149999999</v>
      </c>
      <c r="F30" s="22">
        <v>27732884.68</v>
      </c>
    </row>
    <row r="31" spans="1:6" ht="20" customHeight="1" x14ac:dyDescent="0.15">
      <c r="A31" s="6" t="s">
        <v>41</v>
      </c>
      <c r="B31" s="23">
        <v>1370</v>
      </c>
      <c r="C31" s="23">
        <v>313992</v>
      </c>
      <c r="D31" s="376">
        <v>9206</v>
      </c>
      <c r="E31" s="22">
        <v>4208576.43</v>
      </c>
      <c r="F31" s="22">
        <v>5942272.3100000024</v>
      </c>
    </row>
    <row r="32" spans="1:6" ht="20" customHeight="1" x14ac:dyDescent="0.15">
      <c r="A32" s="20" t="s">
        <v>12</v>
      </c>
      <c r="B32" s="25">
        <f>SUM(B28:B31)</f>
        <v>27192</v>
      </c>
      <c r="C32" s="25">
        <f>SUM(C28:C31)</f>
        <v>8284914</v>
      </c>
      <c r="D32" s="379">
        <f>SUM(D28:D31)</f>
        <v>40317</v>
      </c>
      <c r="E32" s="24">
        <f>SUM(E28:E31)</f>
        <v>175574380.99000004</v>
      </c>
      <c r="F32" s="24">
        <f>SUM(F28:F31)</f>
        <v>183988752.94000012</v>
      </c>
    </row>
    <row r="33" spans="1:6" ht="20" customHeight="1" x14ac:dyDescent="0.15"/>
    <row r="34" spans="1:6" ht="29.25" customHeight="1" x14ac:dyDescent="0.15">
      <c r="A34" s="77" t="s">
        <v>355</v>
      </c>
      <c r="B34" s="4"/>
      <c r="C34" s="4"/>
      <c r="D34" s="4"/>
      <c r="E34" s="4"/>
      <c r="F34" s="4"/>
    </row>
    <row r="35" spans="1:6" ht="20" customHeight="1" x14ac:dyDescent="0.15">
      <c r="A35" s="71" t="s">
        <v>45</v>
      </c>
      <c r="B35" s="70" t="s">
        <v>10</v>
      </c>
      <c r="C35" s="70" t="s">
        <v>2</v>
      </c>
      <c r="D35" s="378" t="s">
        <v>184</v>
      </c>
      <c r="E35" s="70" t="s">
        <v>1</v>
      </c>
      <c r="F35" s="70" t="s">
        <v>0</v>
      </c>
    </row>
    <row r="36" spans="1:6" ht="20" customHeight="1" x14ac:dyDescent="0.15">
      <c r="A36" s="6" t="s">
        <v>42</v>
      </c>
      <c r="B36" s="23">
        <v>22280</v>
      </c>
      <c r="C36" s="23">
        <v>2484589</v>
      </c>
      <c r="D36" s="376">
        <v>1014064</v>
      </c>
      <c r="E36" s="22">
        <v>31002759.089999996</v>
      </c>
      <c r="F36" s="22">
        <v>45135060.600000016</v>
      </c>
    </row>
    <row r="37" spans="1:6" ht="20" customHeight="1" x14ac:dyDescent="0.15">
      <c r="A37" s="6" t="s">
        <v>356</v>
      </c>
      <c r="B37" s="23">
        <v>136914</v>
      </c>
      <c r="C37" s="23">
        <v>826959</v>
      </c>
      <c r="D37" s="376">
        <v>10646587</v>
      </c>
      <c r="E37" s="22">
        <v>13193898.939999998</v>
      </c>
      <c r="F37" s="22">
        <v>156708697.36000001</v>
      </c>
    </row>
    <row r="38" spans="1:6" ht="20" customHeight="1" x14ac:dyDescent="0.15">
      <c r="A38" s="20" t="s">
        <v>12</v>
      </c>
      <c r="B38" s="25">
        <f>SUM(B36:B37)</f>
        <v>159194</v>
      </c>
      <c r="C38" s="25">
        <f>SUM(C36:C37)</f>
        <v>3311548</v>
      </c>
      <c r="D38" s="379">
        <f>SUM(D36:D37)</f>
        <v>11660651</v>
      </c>
      <c r="E38" s="24">
        <f>SUM(E36:E37)</f>
        <v>44196658.029999994</v>
      </c>
      <c r="F38" s="24">
        <f>SUM(F36:F37)</f>
        <v>201843757.96000004</v>
      </c>
    </row>
    <row r="39" spans="1:6" ht="20" customHeight="1" x14ac:dyDescent="0.15"/>
    <row r="40" spans="1:6" ht="20" customHeight="1" x14ac:dyDescent="0.15">
      <c r="A40" s="78" t="s">
        <v>7</v>
      </c>
      <c r="B40" s="4"/>
      <c r="C40" s="4"/>
      <c r="D40" s="4"/>
      <c r="E40" s="4"/>
      <c r="F40" s="4"/>
    </row>
    <row r="41" spans="1:6" ht="20" customHeight="1" x14ac:dyDescent="0.15">
      <c r="A41" s="71" t="s">
        <v>45</v>
      </c>
      <c r="B41" s="70" t="s">
        <v>10</v>
      </c>
      <c r="C41" s="70" t="s">
        <v>2</v>
      </c>
      <c r="D41" s="378" t="s">
        <v>184</v>
      </c>
      <c r="E41" s="70" t="s">
        <v>1</v>
      </c>
      <c r="F41" s="70" t="s">
        <v>0</v>
      </c>
    </row>
    <row r="42" spans="1:6" ht="20" customHeight="1" x14ac:dyDescent="0.15">
      <c r="A42" s="6" t="s">
        <v>28</v>
      </c>
      <c r="B42" s="23">
        <v>6567</v>
      </c>
      <c r="C42" s="23">
        <v>1237233</v>
      </c>
      <c r="D42" s="376">
        <v>42101</v>
      </c>
      <c r="E42" s="22">
        <v>15016734.140000002</v>
      </c>
      <c r="F42" s="22">
        <v>15096416.500000002</v>
      </c>
    </row>
    <row r="43" spans="1:6" ht="20" customHeight="1" x14ac:dyDescent="0.15">
      <c r="A43" s="6" t="s">
        <v>43</v>
      </c>
      <c r="B43" s="23">
        <v>12866</v>
      </c>
      <c r="C43" s="23">
        <v>10730199</v>
      </c>
      <c r="D43" s="376">
        <v>311080</v>
      </c>
      <c r="E43" s="22">
        <v>167729370.2899999</v>
      </c>
      <c r="F43" s="22">
        <v>168736218.47999987</v>
      </c>
    </row>
    <row r="44" spans="1:6" ht="20" customHeight="1" x14ac:dyDescent="0.15">
      <c r="A44" s="20" t="s">
        <v>12</v>
      </c>
      <c r="B44" s="25">
        <f>SUM(B42:B43)</f>
        <v>19433</v>
      </c>
      <c r="C44" s="25">
        <f>SUM(C42:C43)</f>
        <v>11967432</v>
      </c>
      <c r="D44" s="379">
        <f>SUM(D42:D43)</f>
        <v>353181</v>
      </c>
      <c r="E44" s="24">
        <f>SUM(E42:E43)</f>
        <v>182746104.42999992</v>
      </c>
      <c r="F44" s="24">
        <f>SUM(F42:F43)</f>
        <v>183832634.97999987</v>
      </c>
    </row>
    <row r="45" spans="1:6" ht="20" customHeight="1" x14ac:dyDescent="0.15"/>
    <row r="46" spans="1:6" ht="20" customHeight="1" x14ac:dyDescent="0.15">
      <c r="A46" s="79" t="s">
        <v>8</v>
      </c>
      <c r="B46" s="4"/>
      <c r="C46" s="4"/>
      <c r="D46" s="4"/>
      <c r="E46" s="4"/>
      <c r="F46" s="4"/>
    </row>
    <row r="47" spans="1:6" ht="20" customHeight="1" x14ac:dyDescent="0.15">
      <c r="A47" s="71" t="s">
        <v>45</v>
      </c>
      <c r="B47" s="70" t="s">
        <v>10</v>
      </c>
      <c r="C47" s="70" t="s">
        <v>2</v>
      </c>
      <c r="D47" s="378" t="s">
        <v>184</v>
      </c>
      <c r="E47" s="70" t="s">
        <v>1</v>
      </c>
      <c r="F47" s="70" t="s">
        <v>0</v>
      </c>
    </row>
    <row r="48" spans="1:6" ht="20" customHeight="1" x14ac:dyDescent="0.15">
      <c r="A48" s="6" t="s">
        <v>240</v>
      </c>
      <c r="B48" s="23">
        <v>1450</v>
      </c>
      <c r="C48" s="23">
        <v>2682685</v>
      </c>
      <c r="D48" s="376">
        <v>7197</v>
      </c>
      <c r="E48" s="22">
        <v>18658632.449999996</v>
      </c>
      <c r="F48" s="22">
        <v>19050835.039999995</v>
      </c>
    </row>
    <row r="49" spans="1:6" ht="20" customHeight="1" x14ac:dyDescent="0.15">
      <c r="A49" s="6" t="s">
        <v>241</v>
      </c>
      <c r="B49" s="23">
        <v>43029</v>
      </c>
      <c r="C49" s="23">
        <v>5432127</v>
      </c>
      <c r="D49" s="376">
        <v>135704</v>
      </c>
      <c r="E49" s="22">
        <v>46900132.739999987</v>
      </c>
      <c r="F49" s="22">
        <v>48432064.549999982</v>
      </c>
    </row>
    <row r="50" spans="1:6" ht="20" customHeight="1" x14ac:dyDescent="0.15">
      <c r="A50" s="20" t="s">
        <v>12</v>
      </c>
      <c r="B50" s="25">
        <f>SUM(B48:B49)</f>
        <v>44479</v>
      </c>
      <c r="C50" s="25">
        <f>SUM(C48:C49)</f>
        <v>8114812</v>
      </c>
      <c r="D50" s="379">
        <f>SUM(D48:D49)</f>
        <v>142901</v>
      </c>
      <c r="E50" s="24">
        <f>SUM(E48:E49)</f>
        <v>65558765.189999983</v>
      </c>
      <c r="F50" s="24">
        <f>SUM(F48:F49)</f>
        <v>67482899.589999974</v>
      </c>
    </row>
    <row r="51" spans="1:6" ht="20" customHeight="1" x14ac:dyDescent="0.15"/>
    <row r="52" spans="1:6" ht="20" customHeight="1" x14ac:dyDescent="0.15">
      <c r="A52" s="80" t="s">
        <v>9</v>
      </c>
      <c r="B52" s="4"/>
      <c r="C52" s="4"/>
      <c r="D52" s="4"/>
      <c r="E52" s="4"/>
      <c r="F52" s="4"/>
    </row>
    <row r="53" spans="1:6" ht="20" customHeight="1" x14ac:dyDescent="0.15">
      <c r="A53" s="71" t="s">
        <v>45</v>
      </c>
      <c r="B53" s="70" t="s">
        <v>10</v>
      </c>
      <c r="C53" s="70" t="s">
        <v>2</v>
      </c>
      <c r="D53" s="378" t="s">
        <v>184</v>
      </c>
      <c r="E53" s="70" t="s">
        <v>1</v>
      </c>
      <c r="F53" s="70" t="s">
        <v>0</v>
      </c>
    </row>
    <row r="54" spans="1:6" ht="20" customHeight="1" x14ac:dyDescent="0.15">
      <c r="A54" s="6" t="s">
        <v>29</v>
      </c>
      <c r="B54" s="23">
        <v>10677</v>
      </c>
      <c r="C54" s="23">
        <v>219925</v>
      </c>
      <c r="D54" s="376">
        <v>1734390</v>
      </c>
      <c r="E54" s="22">
        <v>2419295.9300000002</v>
      </c>
      <c r="F54" s="22">
        <v>19499493.22000001</v>
      </c>
    </row>
    <row r="55" spans="1:6" ht="20" customHeight="1" x14ac:dyDescent="0.15">
      <c r="A55" s="20" t="s">
        <v>12</v>
      </c>
      <c r="B55" s="25">
        <f>SUM(B54)</f>
        <v>10677</v>
      </c>
      <c r="C55" s="25">
        <f>SUM(C54)</f>
        <v>219925</v>
      </c>
      <c r="D55" s="379">
        <f>SUM(D54)</f>
        <v>1734390</v>
      </c>
      <c r="E55" s="25">
        <f>SUM(E54)</f>
        <v>2419295.9300000002</v>
      </c>
      <c r="F55" s="25">
        <f>SUM(F54)</f>
        <v>19499493.22000001</v>
      </c>
    </row>
    <row r="56" spans="1:6" ht="20" customHeight="1" thickBot="1" x14ac:dyDescent="0.2"/>
    <row r="57" spans="1:6" ht="20" customHeight="1" thickTop="1" thickBot="1" x14ac:dyDescent="0.2">
      <c r="A57" s="21" t="s">
        <v>435</v>
      </c>
      <c r="B57" s="27">
        <f>B6+B17+B24+B32+B38+B44+B50+B55</f>
        <v>1706280</v>
      </c>
      <c r="C57" s="27">
        <f>C6+C17+C24+C32+C38+C44+C50+C55</f>
        <v>69443381</v>
      </c>
      <c r="D57" s="380">
        <f>D6+D17+D24+D32+D38+D44+D50+D55</f>
        <v>14684559</v>
      </c>
      <c r="E57" s="26">
        <f>E6+E17+E24+E32+E38+E44+E50+E55</f>
        <v>870034081.67999995</v>
      </c>
      <c r="F57" s="26">
        <f>F6+F17+F24+F32+F38+F44+F50+F55</f>
        <v>1088381149.4100003</v>
      </c>
    </row>
    <row r="58" spans="1:6" ht="13.5" customHeight="1" thickTop="1" x14ac:dyDescent="0.15"/>
    <row r="59" spans="1:6" ht="20" customHeight="1" x14ac:dyDescent="0.15">
      <c r="A59" s="363" t="s">
        <v>436</v>
      </c>
      <c r="B59" s="4"/>
      <c r="C59" s="4"/>
      <c r="D59" s="4"/>
      <c r="E59" s="4"/>
      <c r="F59" s="4"/>
    </row>
    <row r="60" spans="1:6" ht="20" customHeight="1" x14ac:dyDescent="0.15">
      <c r="A60" s="71" t="s">
        <v>45</v>
      </c>
      <c r="B60" s="70" t="s">
        <v>10</v>
      </c>
      <c r="C60" s="469" t="s">
        <v>438</v>
      </c>
      <c r="D60" s="470"/>
      <c r="E60" s="469" t="s">
        <v>0</v>
      </c>
      <c r="F60" s="472"/>
    </row>
    <row r="61" spans="1:6" ht="20" customHeight="1" x14ac:dyDescent="0.15">
      <c r="A61" s="6" t="s">
        <v>437</v>
      </c>
      <c r="B61" s="23">
        <v>6828</v>
      </c>
      <c r="C61" s="467">
        <v>87668</v>
      </c>
      <c r="D61" s="468"/>
      <c r="E61" s="461">
        <v>423062</v>
      </c>
      <c r="F61" s="462"/>
    </row>
    <row r="62" spans="1:6" ht="20" customHeight="1" x14ac:dyDescent="0.15">
      <c r="A62" s="20" t="s">
        <v>12</v>
      </c>
      <c r="B62" s="25">
        <f>SUM(B61)</f>
        <v>6828</v>
      </c>
      <c r="C62" s="465">
        <v>87668</v>
      </c>
      <c r="D62" s="466"/>
      <c r="E62" s="463">
        <f>SUM(E61)</f>
        <v>423062</v>
      </c>
      <c r="F62" s="464"/>
    </row>
  </sheetData>
  <mergeCells count="7">
    <mergeCell ref="E61:F61"/>
    <mergeCell ref="E62:F62"/>
    <mergeCell ref="C62:D62"/>
    <mergeCell ref="C61:D61"/>
    <mergeCell ref="C60:D60"/>
    <mergeCell ref="B1:F1"/>
    <mergeCell ref="E60:F60"/>
  </mergeCells>
  <phoneticPr fontId="5" type="noConversion"/>
  <printOptions horizontalCentered="1" verticalCentered="1"/>
  <pageMargins left="3.937007874015748E-2" right="3.937007874015748E-2" top="3.937007874015748E-2" bottom="3.937007874015748E-2" header="0.27559055118110237" footer="0.51181102362204722"/>
  <pageSetup paperSize="9" scale="83" orientation="portrait"/>
  <headerFooter alignWithMargins="0"/>
  <rowBreaks count="1" manualBreakCount="1">
    <brk id="44" max="16383" man="1"/>
  </rowBreak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5" t="s">
        <v>335</v>
      </c>
      <c r="B1" s="495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136</v>
      </c>
      <c r="C5" s="388">
        <v>238</v>
      </c>
      <c r="D5" s="388">
        <v>6640</v>
      </c>
      <c r="E5" s="389">
        <v>2917</v>
      </c>
      <c r="F5" s="389">
        <v>78159.14</v>
      </c>
    </row>
    <row r="6" spans="1:6" ht="20" customHeight="1" x14ac:dyDescent="0.15">
      <c r="A6" s="399" t="s">
        <v>55</v>
      </c>
      <c r="B6" s="388">
        <v>1049</v>
      </c>
      <c r="C6" s="388">
        <v>21323</v>
      </c>
      <c r="D6" s="388">
        <v>39864</v>
      </c>
      <c r="E6" s="389">
        <v>282092.09999999998</v>
      </c>
      <c r="F6" s="389">
        <v>2083537.9199999999</v>
      </c>
    </row>
    <row r="7" spans="1:6" ht="20" customHeight="1" x14ac:dyDescent="0.15">
      <c r="A7" s="399" t="s">
        <v>56</v>
      </c>
      <c r="B7" s="388">
        <v>986</v>
      </c>
      <c r="C7" s="388">
        <v>41629</v>
      </c>
      <c r="D7" s="388">
        <v>4227</v>
      </c>
      <c r="E7" s="389">
        <v>290676.95999999996</v>
      </c>
      <c r="F7" s="389">
        <v>427046.56999999995</v>
      </c>
    </row>
    <row r="8" spans="1:6" ht="20" customHeight="1" x14ac:dyDescent="0.15">
      <c r="A8" s="399" t="s">
        <v>57</v>
      </c>
      <c r="B8" s="388">
        <v>4</v>
      </c>
      <c r="C8" s="388">
        <v>68</v>
      </c>
      <c r="D8" s="388">
        <v>0</v>
      </c>
      <c r="E8" s="389">
        <v>620</v>
      </c>
      <c r="F8" s="389">
        <v>1500</v>
      </c>
    </row>
    <row r="9" spans="1:6" ht="20" customHeight="1" x14ac:dyDescent="0.15">
      <c r="A9" s="400" t="s">
        <v>12</v>
      </c>
      <c r="B9" s="401">
        <f>SUM(B5:B8)</f>
        <v>2175</v>
      </c>
      <c r="C9" s="401">
        <f>SUM(C5:C8)</f>
        <v>63258</v>
      </c>
      <c r="D9" s="401">
        <f>SUM(D5:D8)</f>
        <v>50731</v>
      </c>
      <c r="E9" s="402">
        <f>SUM(E5:E8)</f>
        <v>576306.05999999994</v>
      </c>
      <c r="F9" s="402">
        <f>SUM(F5:F8)</f>
        <v>2590243.63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1266</v>
      </c>
      <c r="C13" s="388">
        <v>43869</v>
      </c>
      <c r="D13" s="388">
        <v>34921</v>
      </c>
      <c r="E13" s="389">
        <v>321865.59999999998</v>
      </c>
      <c r="F13" s="389">
        <v>1222547.5800000003</v>
      </c>
    </row>
    <row r="14" spans="1:6" ht="20" customHeight="1" x14ac:dyDescent="0.15">
      <c r="A14" s="399" t="s">
        <v>60</v>
      </c>
      <c r="B14" s="388">
        <v>165</v>
      </c>
      <c r="C14" s="388">
        <v>20028</v>
      </c>
      <c r="D14" s="388">
        <v>1095</v>
      </c>
      <c r="E14" s="389">
        <v>82551</v>
      </c>
      <c r="F14" s="389">
        <v>125710.5</v>
      </c>
    </row>
    <row r="15" spans="1:6" ht="20" customHeight="1" x14ac:dyDescent="0.15">
      <c r="A15" s="399" t="s">
        <v>61</v>
      </c>
      <c r="B15" s="388">
        <v>75</v>
      </c>
      <c r="C15" s="388">
        <v>7394</v>
      </c>
      <c r="D15" s="388">
        <v>998</v>
      </c>
      <c r="E15" s="389">
        <v>122676.24</v>
      </c>
      <c r="F15" s="389">
        <v>131545.26</v>
      </c>
    </row>
    <row r="16" spans="1:6" ht="20" customHeight="1" x14ac:dyDescent="0.15">
      <c r="A16" s="399" t="s">
        <v>62</v>
      </c>
      <c r="B16" s="388">
        <v>1150</v>
      </c>
      <c r="C16" s="388">
        <v>67900</v>
      </c>
      <c r="D16" s="388">
        <v>45930</v>
      </c>
      <c r="E16" s="389">
        <v>647670.99999999988</v>
      </c>
      <c r="F16" s="389">
        <v>1670103.74</v>
      </c>
    </row>
    <row r="17" spans="1:6" ht="20" customHeight="1" x14ac:dyDescent="0.15">
      <c r="A17" s="400" t="s">
        <v>12</v>
      </c>
      <c r="B17" s="401">
        <f>SUM(B13:B16)</f>
        <v>2656</v>
      </c>
      <c r="C17" s="401">
        <f>SUM(C13:C16)</f>
        <v>139191</v>
      </c>
      <c r="D17" s="401">
        <f>SUM(D13:D16)</f>
        <v>82944</v>
      </c>
      <c r="E17" s="402">
        <f>SUM(E13:E16)</f>
        <v>1174763.8399999999</v>
      </c>
      <c r="F17" s="402">
        <f>SUM(F13:F16)</f>
        <v>3149907.08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606</v>
      </c>
      <c r="C21" s="388">
        <v>71853</v>
      </c>
      <c r="D21" s="388">
        <v>2757</v>
      </c>
      <c r="E21" s="389">
        <v>912908.00000000012</v>
      </c>
      <c r="F21" s="389">
        <v>966906.09000000008</v>
      </c>
    </row>
    <row r="22" spans="1:6" ht="20" customHeight="1" x14ac:dyDescent="0.15">
      <c r="A22" s="399" t="s">
        <v>65</v>
      </c>
      <c r="B22" s="388">
        <v>65</v>
      </c>
      <c r="C22" s="388">
        <v>3741</v>
      </c>
      <c r="D22" s="388">
        <v>2396</v>
      </c>
      <c r="E22" s="389">
        <v>35462</v>
      </c>
      <c r="F22" s="389">
        <v>52808.25</v>
      </c>
    </row>
    <row r="23" spans="1:6" ht="20" customHeight="1" x14ac:dyDescent="0.15">
      <c r="A23" s="399" t="s">
        <v>66</v>
      </c>
      <c r="B23" s="388">
        <v>667</v>
      </c>
      <c r="C23" s="388">
        <v>32075</v>
      </c>
      <c r="D23" s="388">
        <v>12863</v>
      </c>
      <c r="E23" s="389">
        <v>348995.68</v>
      </c>
      <c r="F23" s="389">
        <v>556401.15999999992</v>
      </c>
    </row>
    <row r="24" spans="1:6" ht="20" customHeight="1" x14ac:dyDescent="0.15">
      <c r="A24" s="399" t="s">
        <v>67</v>
      </c>
      <c r="B24" s="388">
        <v>15</v>
      </c>
      <c r="C24" s="388">
        <v>457</v>
      </c>
      <c r="D24" s="388">
        <v>1127</v>
      </c>
      <c r="E24" s="389">
        <v>2410</v>
      </c>
      <c r="F24" s="389">
        <v>14621</v>
      </c>
    </row>
    <row r="25" spans="1:6" ht="20" customHeight="1" x14ac:dyDescent="0.15">
      <c r="A25" s="400" t="s">
        <v>12</v>
      </c>
      <c r="B25" s="401">
        <f>SUM(B21:B24)</f>
        <v>1353</v>
      </c>
      <c r="C25" s="401">
        <f>SUM(C21:C24)</f>
        <v>108126</v>
      </c>
      <c r="D25" s="401">
        <f>SUM(D21:D24)</f>
        <v>19143</v>
      </c>
      <c r="E25" s="402">
        <f>SUM(E21:E24)</f>
        <v>1299775.6800000002</v>
      </c>
      <c r="F25" s="402">
        <f>SUM(F21:F24)</f>
        <v>1590736.5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26</v>
      </c>
      <c r="C29" s="388">
        <v>9346</v>
      </c>
      <c r="D29" s="388">
        <v>607</v>
      </c>
      <c r="E29" s="389">
        <v>61237.4</v>
      </c>
      <c r="F29" s="389">
        <v>70305.039999999994</v>
      </c>
    </row>
    <row r="30" spans="1:6" ht="20" customHeight="1" x14ac:dyDescent="0.15">
      <c r="A30" s="399" t="s">
        <v>70</v>
      </c>
      <c r="B30" s="388">
        <v>4</v>
      </c>
      <c r="C30" s="388">
        <v>511</v>
      </c>
      <c r="D30" s="388">
        <v>0</v>
      </c>
      <c r="E30" s="389">
        <v>2085</v>
      </c>
      <c r="F30" s="389">
        <v>2085</v>
      </c>
    </row>
    <row r="31" spans="1:6" ht="20" customHeight="1" x14ac:dyDescent="0.15">
      <c r="A31" s="399" t="s">
        <v>71</v>
      </c>
      <c r="B31" s="388">
        <v>12</v>
      </c>
      <c r="C31" s="388">
        <v>1661</v>
      </c>
      <c r="D31" s="388">
        <v>0</v>
      </c>
      <c r="E31" s="389">
        <v>13042.8</v>
      </c>
      <c r="F31" s="389">
        <v>15661.2</v>
      </c>
    </row>
    <row r="32" spans="1:6" ht="20" customHeight="1" x14ac:dyDescent="0.15">
      <c r="A32" s="399" t="s">
        <v>72</v>
      </c>
      <c r="B32" s="388">
        <v>80</v>
      </c>
      <c r="C32" s="388">
        <v>16169</v>
      </c>
      <c r="D32" s="388">
        <v>2216</v>
      </c>
      <c r="E32" s="389">
        <v>97625.95</v>
      </c>
      <c r="F32" s="389">
        <v>98463.95</v>
      </c>
    </row>
    <row r="33" spans="1:6" ht="20" customHeight="1" x14ac:dyDescent="0.15">
      <c r="A33" s="399" t="s">
        <v>73</v>
      </c>
      <c r="B33" s="388">
        <v>0</v>
      </c>
      <c r="C33" s="388">
        <v>0</v>
      </c>
      <c r="D33" s="388">
        <v>0</v>
      </c>
      <c r="E33" s="389">
        <v>0</v>
      </c>
      <c r="F33" s="389">
        <v>0</v>
      </c>
    </row>
    <row r="34" spans="1:6" ht="20" customHeight="1" x14ac:dyDescent="0.15">
      <c r="A34" s="399" t="s">
        <v>74</v>
      </c>
      <c r="B34" s="388">
        <v>112</v>
      </c>
      <c r="C34" s="388">
        <v>16007</v>
      </c>
      <c r="D34" s="388">
        <v>2694</v>
      </c>
      <c r="E34" s="389">
        <v>120738</v>
      </c>
      <c r="F34" s="389">
        <v>125586.5</v>
      </c>
    </row>
    <row r="35" spans="1:6" ht="20" customHeight="1" x14ac:dyDescent="0.15">
      <c r="A35" s="400" t="s">
        <v>12</v>
      </c>
      <c r="B35" s="401">
        <f>SUM(B29:B34)</f>
        <v>234</v>
      </c>
      <c r="C35" s="401">
        <f>SUM(C29:C34)</f>
        <v>43694</v>
      </c>
      <c r="D35" s="401">
        <f>SUM(D29:D34)</f>
        <v>5517</v>
      </c>
      <c r="E35" s="402">
        <f>SUM(E29:E34)</f>
        <v>294729.15000000002</v>
      </c>
      <c r="F35" s="402">
        <f>SUM(F29:F34)</f>
        <v>312101.69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17</v>
      </c>
      <c r="C39" s="388">
        <v>7836</v>
      </c>
      <c r="D39" s="388">
        <v>380</v>
      </c>
      <c r="E39" s="389">
        <v>110571.65</v>
      </c>
      <c r="F39" s="389">
        <v>131229.15</v>
      </c>
    </row>
    <row r="40" spans="1:6" ht="20" customHeight="1" x14ac:dyDescent="0.15">
      <c r="A40" s="399" t="s">
        <v>77</v>
      </c>
      <c r="B40" s="388">
        <v>57</v>
      </c>
      <c r="C40" s="388">
        <v>10389</v>
      </c>
      <c r="D40" s="388">
        <v>1251</v>
      </c>
      <c r="E40" s="389">
        <v>34576</v>
      </c>
      <c r="F40" s="389">
        <v>49993.54</v>
      </c>
    </row>
    <row r="41" spans="1:6" ht="20" customHeight="1" x14ac:dyDescent="0.15">
      <c r="A41" s="400" t="s">
        <v>12</v>
      </c>
      <c r="B41" s="401">
        <f>SUM(B39:B40)</f>
        <v>74</v>
      </c>
      <c r="C41" s="401">
        <f>SUM(C39:C40)</f>
        <v>18225</v>
      </c>
      <c r="D41" s="401">
        <f>SUM(D39:D40)</f>
        <v>1631</v>
      </c>
      <c r="E41" s="402">
        <f>SUM(E39:E40)</f>
        <v>145147.65</v>
      </c>
      <c r="F41" s="402">
        <f>SUM(F39:F40)</f>
        <v>181222.69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6492</v>
      </c>
      <c r="C43" s="408">
        <f>C9+C17+C25+C35+C41</f>
        <v>372494</v>
      </c>
      <c r="D43" s="408">
        <f>D9+D17+D25+D35+D41</f>
        <v>159966</v>
      </c>
      <c r="E43" s="409">
        <f>E9+E17+E25+E35+E41</f>
        <v>3490722.38</v>
      </c>
      <c r="F43" s="409">
        <f>F9+F17+F25+F35+F41</f>
        <v>7824211.5900000008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5" t="s">
        <v>336</v>
      </c>
      <c r="B1" s="495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63</v>
      </c>
      <c r="C5" s="388">
        <v>2131</v>
      </c>
      <c r="D5" s="388">
        <v>0</v>
      </c>
      <c r="E5" s="389">
        <v>28993</v>
      </c>
      <c r="F5" s="389">
        <v>29516.030000000002</v>
      </c>
    </row>
    <row r="6" spans="1:6" ht="20" customHeight="1" x14ac:dyDescent="0.15">
      <c r="A6" s="399" t="s">
        <v>55</v>
      </c>
      <c r="B6" s="388">
        <v>1077</v>
      </c>
      <c r="C6" s="388">
        <v>40825</v>
      </c>
      <c r="D6" s="388">
        <v>232</v>
      </c>
      <c r="E6" s="389">
        <v>458712.45</v>
      </c>
      <c r="F6" s="389">
        <v>472523.97</v>
      </c>
    </row>
    <row r="7" spans="1:6" ht="20" customHeight="1" x14ac:dyDescent="0.15">
      <c r="A7" s="399" t="s">
        <v>56</v>
      </c>
      <c r="B7" s="388">
        <v>599</v>
      </c>
      <c r="C7" s="388">
        <v>20864</v>
      </c>
      <c r="D7" s="388">
        <v>3240</v>
      </c>
      <c r="E7" s="389">
        <v>195289</v>
      </c>
      <c r="F7" s="389">
        <v>201972</v>
      </c>
    </row>
    <row r="8" spans="1:6" ht="20" customHeight="1" x14ac:dyDescent="0.15">
      <c r="A8" s="399" t="s">
        <v>57</v>
      </c>
      <c r="B8" s="388">
        <v>116</v>
      </c>
      <c r="C8" s="388">
        <v>2397</v>
      </c>
      <c r="D8" s="388">
        <v>0</v>
      </c>
      <c r="E8" s="389">
        <v>22595</v>
      </c>
      <c r="F8" s="389">
        <v>22595</v>
      </c>
    </row>
    <row r="9" spans="1:6" ht="20" customHeight="1" x14ac:dyDescent="0.15">
      <c r="A9" s="400" t="s">
        <v>12</v>
      </c>
      <c r="B9" s="401">
        <f>SUM(B5:B8)</f>
        <v>1855</v>
      </c>
      <c r="C9" s="401">
        <f>SUM(C5:C8)</f>
        <v>66217</v>
      </c>
      <c r="D9" s="401">
        <f>SUM(D5:D8)</f>
        <v>3472</v>
      </c>
      <c r="E9" s="402">
        <f>SUM(E5:E8)</f>
        <v>705589.45</v>
      </c>
      <c r="F9" s="402">
        <f>SUM(F5:F8)</f>
        <v>726607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629</v>
      </c>
      <c r="C13" s="388">
        <v>17639</v>
      </c>
      <c r="D13" s="388">
        <v>6160</v>
      </c>
      <c r="E13" s="389">
        <v>155182.5</v>
      </c>
      <c r="F13" s="389">
        <v>166010.75</v>
      </c>
    </row>
    <row r="14" spans="1:6" ht="20" customHeight="1" x14ac:dyDescent="0.15">
      <c r="A14" s="399" t="s">
        <v>60</v>
      </c>
      <c r="B14" s="388">
        <v>63</v>
      </c>
      <c r="C14" s="388">
        <v>1612</v>
      </c>
      <c r="D14" s="388">
        <v>0</v>
      </c>
      <c r="E14" s="389">
        <v>12212</v>
      </c>
      <c r="F14" s="389">
        <v>12212</v>
      </c>
    </row>
    <row r="15" spans="1:6" ht="20" customHeight="1" x14ac:dyDescent="0.15">
      <c r="A15" s="399" t="s">
        <v>61</v>
      </c>
      <c r="B15" s="388">
        <v>68</v>
      </c>
      <c r="C15" s="388">
        <v>1267</v>
      </c>
      <c r="D15" s="388">
        <v>0</v>
      </c>
      <c r="E15" s="389">
        <v>7676</v>
      </c>
      <c r="F15" s="389">
        <v>7676</v>
      </c>
    </row>
    <row r="16" spans="1:6" ht="20" customHeight="1" x14ac:dyDescent="0.15">
      <c r="A16" s="399" t="s">
        <v>62</v>
      </c>
      <c r="B16" s="388">
        <v>638</v>
      </c>
      <c r="C16" s="388">
        <v>13315</v>
      </c>
      <c r="D16" s="388">
        <v>5403</v>
      </c>
      <c r="E16" s="389">
        <v>97182</v>
      </c>
      <c r="F16" s="389">
        <v>104732</v>
      </c>
    </row>
    <row r="17" spans="1:6" ht="20" customHeight="1" x14ac:dyDescent="0.15">
      <c r="A17" s="400" t="s">
        <v>12</v>
      </c>
      <c r="B17" s="401">
        <f>SUM(B13:B16)</f>
        <v>1398</v>
      </c>
      <c r="C17" s="401">
        <f>SUM(C13:C16)</f>
        <v>33833</v>
      </c>
      <c r="D17" s="401">
        <f>SUM(D13:D16)</f>
        <v>11563</v>
      </c>
      <c r="E17" s="402">
        <f>SUM(E13:E16)</f>
        <v>272252.5</v>
      </c>
      <c r="F17" s="402">
        <f>SUM(F13:F16)</f>
        <v>290630.75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1297</v>
      </c>
      <c r="C21" s="388">
        <v>54530</v>
      </c>
      <c r="D21" s="388">
        <v>0</v>
      </c>
      <c r="E21" s="389">
        <v>436207.27</v>
      </c>
      <c r="F21" s="389">
        <v>436253.17000000004</v>
      </c>
    </row>
    <row r="22" spans="1:6" ht="20" customHeight="1" x14ac:dyDescent="0.15">
      <c r="A22" s="399" t="s">
        <v>65</v>
      </c>
      <c r="B22" s="388">
        <v>362</v>
      </c>
      <c r="C22" s="388">
        <v>11178</v>
      </c>
      <c r="D22" s="388">
        <v>150</v>
      </c>
      <c r="E22" s="389">
        <v>79663</v>
      </c>
      <c r="F22" s="389">
        <v>80551</v>
      </c>
    </row>
    <row r="23" spans="1:6" ht="20" customHeight="1" x14ac:dyDescent="0.15">
      <c r="A23" s="399" t="s">
        <v>66</v>
      </c>
      <c r="B23" s="388">
        <v>524</v>
      </c>
      <c r="C23" s="388">
        <v>18629</v>
      </c>
      <c r="D23" s="388">
        <v>461</v>
      </c>
      <c r="E23" s="389">
        <v>119414.51000000001</v>
      </c>
      <c r="F23" s="389">
        <v>120730.16</v>
      </c>
    </row>
    <row r="24" spans="1:6" ht="20" customHeight="1" x14ac:dyDescent="0.15">
      <c r="A24" s="399" t="s">
        <v>67</v>
      </c>
      <c r="B24" s="388">
        <v>78</v>
      </c>
      <c r="C24" s="388">
        <v>4638</v>
      </c>
      <c r="D24" s="388">
        <v>0</v>
      </c>
      <c r="E24" s="389">
        <v>28431</v>
      </c>
      <c r="F24" s="389">
        <v>28431</v>
      </c>
    </row>
    <row r="25" spans="1:6" ht="20" customHeight="1" x14ac:dyDescent="0.15">
      <c r="A25" s="400" t="s">
        <v>12</v>
      </c>
      <c r="B25" s="401">
        <f>SUM(B21:B24)</f>
        <v>2261</v>
      </c>
      <c r="C25" s="401">
        <f>SUM(C21:C24)</f>
        <v>88975</v>
      </c>
      <c r="D25" s="401">
        <f>SUM(D21:D24)</f>
        <v>611</v>
      </c>
      <c r="E25" s="402">
        <f>SUM(E21:E24)</f>
        <v>663715.78</v>
      </c>
      <c r="F25" s="402">
        <f>SUM(F21:F24)</f>
        <v>665965.33000000007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325</v>
      </c>
      <c r="C29" s="388">
        <v>34693</v>
      </c>
      <c r="D29" s="388">
        <v>0</v>
      </c>
      <c r="E29" s="389">
        <v>72545</v>
      </c>
      <c r="F29" s="389">
        <v>72565</v>
      </c>
    </row>
    <row r="30" spans="1:6" ht="20" customHeight="1" x14ac:dyDescent="0.15">
      <c r="A30" s="399" t="s">
        <v>70</v>
      </c>
      <c r="B30" s="388">
        <v>47</v>
      </c>
      <c r="C30" s="388">
        <v>2550</v>
      </c>
      <c r="D30" s="388">
        <v>0</v>
      </c>
      <c r="E30" s="389">
        <v>17420</v>
      </c>
      <c r="F30" s="389">
        <v>17420</v>
      </c>
    </row>
    <row r="31" spans="1:6" ht="20" customHeight="1" x14ac:dyDescent="0.15">
      <c r="A31" s="399" t="s">
        <v>71</v>
      </c>
      <c r="B31" s="388">
        <v>335</v>
      </c>
      <c r="C31" s="388">
        <v>12172</v>
      </c>
      <c r="D31" s="388">
        <v>0</v>
      </c>
      <c r="E31" s="389">
        <v>78615</v>
      </c>
      <c r="F31" s="389">
        <v>78615</v>
      </c>
    </row>
    <row r="32" spans="1:6" ht="20" customHeight="1" x14ac:dyDescent="0.15">
      <c r="A32" s="399" t="s">
        <v>72</v>
      </c>
      <c r="B32" s="388">
        <v>618</v>
      </c>
      <c r="C32" s="388">
        <v>21246</v>
      </c>
      <c r="D32" s="388">
        <v>0</v>
      </c>
      <c r="E32" s="389">
        <v>147942.6</v>
      </c>
      <c r="F32" s="389">
        <v>148150</v>
      </c>
    </row>
    <row r="33" spans="1:6" ht="20" customHeight="1" x14ac:dyDescent="0.15">
      <c r="A33" s="399" t="s">
        <v>73</v>
      </c>
      <c r="B33" s="388">
        <v>71</v>
      </c>
      <c r="C33" s="388">
        <v>3528</v>
      </c>
      <c r="D33" s="388">
        <v>0</v>
      </c>
      <c r="E33" s="389">
        <v>18941</v>
      </c>
      <c r="F33" s="389">
        <v>18941</v>
      </c>
    </row>
    <row r="34" spans="1:6" ht="20" customHeight="1" x14ac:dyDescent="0.15">
      <c r="A34" s="399" t="s">
        <v>74</v>
      </c>
      <c r="B34" s="388">
        <v>463</v>
      </c>
      <c r="C34" s="388">
        <v>21021</v>
      </c>
      <c r="D34" s="388">
        <v>1194</v>
      </c>
      <c r="E34" s="389">
        <v>117127.9</v>
      </c>
      <c r="F34" s="389">
        <v>119367.86</v>
      </c>
    </row>
    <row r="35" spans="1:6" ht="20" customHeight="1" x14ac:dyDescent="0.15">
      <c r="A35" s="400" t="s">
        <v>12</v>
      </c>
      <c r="B35" s="401">
        <f>SUM(B29:B34)</f>
        <v>1859</v>
      </c>
      <c r="C35" s="401">
        <f>SUM(C29:C34)</f>
        <v>95210</v>
      </c>
      <c r="D35" s="401">
        <f>SUM(D29:D34)</f>
        <v>1194</v>
      </c>
      <c r="E35" s="402">
        <f>SUM(E29:E34)</f>
        <v>452591.5</v>
      </c>
      <c r="F35" s="402">
        <f>SUM(F29:F34)</f>
        <v>455058.86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169</v>
      </c>
      <c r="C39" s="388">
        <v>5651</v>
      </c>
      <c r="D39" s="388">
        <v>0</v>
      </c>
      <c r="E39" s="389">
        <v>37274</v>
      </c>
      <c r="F39" s="389">
        <v>37274</v>
      </c>
    </row>
    <row r="40" spans="1:6" ht="20" customHeight="1" x14ac:dyDescent="0.15">
      <c r="A40" s="399" t="s">
        <v>77</v>
      </c>
      <c r="B40" s="388">
        <v>1562</v>
      </c>
      <c r="C40" s="388">
        <v>52076</v>
      </c>
      <c r="D40" s="388">
        <v>15000</v>
      </c>
      <c r="E40" s="389">
        <v>354610.99</v>
      </c>
      <c r="F40" s="389">
        <v>358425.99</v>
      </c>
    </row>
    <row r="41" spans="1:6" ht="20" customHeight="1" x14ac:dyDescent="0.15">
      <c r="A41" s="400" t="s">
        <v>12</v>
      </c>
      <c r="B41" s="401">
        <f>SUM(B39:B40)</f>
        <v>1731</v>
      </c>
      <c r="C41" s="401">
        <f>SUM(C39:C40)</f>
        <v>57727</v>
      </c>
      <c r="D41" s="401">
        <f>SUM(D39:D40)</f>
        <v>15000</v>
      </c>
      <c r="E41" s="402">
        <f>SUM(E39:E40)</f>
        <v>391884.99</v>
      </c>
      <c r="F41" s="402">
        <f>SUM(F39:F40)</f>
        <v>395699.99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9104</v>
      </c>
      <c r="C43" s="408">
        <f>C9+C17+C25+C35+C41</f>
        <v>341962</v>
      </c>
      <c r="D43" s="408">
        <f>D9+D17+D25+D35+D41</f>
        <v>31840</v>
      </c>
      <c r="E43" s="409">
        <f>E9+E17+E25+E35+E41</f>
        <v>2486034.2199999997</v>
      </c>
      <c r="F43" s="409">
        <f>F9+F17+F25+F35+F41</f>
        <v>2533961.9299999997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6" t="s">
        <v>337</v>
      </c>
      <c r="B1" s="496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582</v>
      </c>
      <c r="C5" s="388">
        <v>87134</v>
      </c>
      <c r="D5" s="388">
        <v>8726</v>
      </c>
      <c r="E5" s="389">
        <v>1589264.7300000002</v>
      </c>
      <c r="F5" s="389">
        <v>1781959.3599999999</v>
      </c>
    </row>
    <row r="6" spans="1:6" ht="20" customHeight="1" x14ac:dyDescent="0.15">
      <c r="A6" s="399" t="s">
        <v>55</v>
      </c>
      <c r="B6" s="388">
        <v>4142</v>
      </c>
      <c r="C6" s="388">
        <v>912427</v>
      </c>
      <c r="D6" s="388">
        <v>83081</v>
      </c>
      <c r="E6" s="389">
        <v>23577615.590000004</v>
      </c>
      <c r="F6" s="389">
        <v>27090564.010000002</v>
      </c>
    </row>
    <row r="7" spans="1:6" ht="20" customHeight="1" x14ac:dyDescent="0.15">
      <c r="A7" s="399" t="s">
        <v>56</v>
      </c>
      <c r="B7" s="388">
        <v>1875</v>
      </c>
      <c r="C7" s="388">
        <v>273955</v>
      </c>
      <c r="D7" s="388">
        <v>37492</v>
      </c>
      <c r="E7" s="389">
        <v>5330008.1900000004</v>
      </c>
      <c r="F7" s="389">
        <v>6193616.7999999989</v>
      </c>
    </row>
    <row r="8" spans="1:6" ht="20" customHeight="1" x14ac:dyDescent="0.15">
      <c r="A8" s="399" t="s">
        <v>57</v>
      </c>
      <c r="B8" s="388">
        <v>23</v>
      </c>
      <c r="C8" s="388">
        <v>3044</v>
      </c>
      <c r="D8" s="388">
        <v>50</v>
      </c>
      <c r="E8" s="389">
        <v>105435.5</v>
      </c>
      <c r="F8" s="389">
        <v>107939</v>
      </c>
    </row>
    <row r="9" spans="1:6" ht="20" customHeight="1" x14ac:dyDescent="0.15">
      <c r="A9" s="400" t="s">
        <v>12</v>
      </c>
      <c r="B9" s="401">
        <f>SUM(B5:B8)</f>
        <v>6622</v>
      </c>
      <c r="C9" s="401">
        <f>SUM(C5:C8)</f>
        <v>1276560</v>
      </c>
      <c r="D9" s="401">
        <f>SUM(D5:D8)</f>
        <v>129349</v>
      </c>
      <c r="E9" s="402">
        <f>SUM(E5:E8)</f>
        <v>30602324.010000005</v>
      </c>
      <c r="F9" s="402">
        <f>SUM(F5:F8)</f>
        <v>35174079.170000002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3005</v>
      </c>
      <c r="C13" s="388">
        <v>451019</v>
      </c>
      <c r="D13" s="388">
        <v>62279</v>
      </c>
      <c r="E13" s="389">
        <v>9358214.2899999991</v>
      </c>
      <c r="F13" s="389">
        <v>10698247.74</v>
      </c>
    </row>
    <row r="14" spans="1:6" ht="20" customHeight="1" x14ac:dyDescent="0.15">
      <c r="A14" s="399" t="s">
        <v>60</v>
      </c>
      <c r="B14" s="388">
        <v>885</v>
      </c>
      <c r="C14" s="388">
        <v>128656</v>
      </c>
      <c r="D14" s="388">
        <v>14163</v>
      </c>
      <c r="E14" s="389">
        <v>2256127.12</v>
      </c>
      <c r="F14" s="389">
        <v>2513334.8300000005</v>
      </c>
    </row>
    <row r="15" spans="1:6" ht="20" customHeight="1" x14ac:dyDescent="0.15">
      <c r="A15" s="399" t="s">
        <v>61</v>
      </c>
      <c r="B15" s="388">
        <v>766</v>
      </c>
      <c r="C15" s="388">
        <v>87074</v>
      </c>
      <c r="D15" s="388">
        <v>10565</v>
      </c>
      <c r="E15" s="389">
        <v>1732031.0399999998</v>
      </c>
      <c r="F15" s="389">
        <v>1881764.26</v>
      </c>
    </row>
    <row r="16" spans="1:6" ht="20" customHeight="1" x14ac:dyDescent="0.15">
      <c r="A16" s="399" t="s">
        <v>62</v>
      </c>
      <c r="B16" s="388">
        <v>1851</v>
      </c>
      <c r="C16" s="388">
        <v>426996</v>
      </c>
      <c r="D16" s="388">
        <v>20051</v>
      </c>
      <c r="E16" s="389">
        <v>13413411.009999998</v>
      </c>
      <c r="F16" s="389">
        <v>14928391.409999998</v>
      </c>
    </row>
    <row r="17" spans="1:6" ht="20" customHeight="1" x14ac:dyDescent="0.15">
      <c r="A17" s="400" t="s">
        <v>12</v>
      </c>
      <c r="B17" s="401">
        <f>SUM(B13:B16)</f>
        <v>6507</v>
      </c>
      <c r="C17" s="401">
        <f>SUM(C13:C16)</f>
        <v>1093745</v>
      </c>
      <c r="D17" s="401">
        <f>SUM(D13:D16)</f>
        <v>107058</v>
      </c>
      <c r="E17" s="402">
        <f>SUM(E13:E16)</f>
        <v>26759783.459999997</v>
      </c>
      <c r="F17" s="402">
        <f>SUM(F13:F16)</f>
        <v>30021738.239999998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2239</v>
      </c>
      <c r="C21" s="388">
        <v>428052</v>
      </c>
      <c r="D21" s="388">
        <v>23894</v>
      </c>
      <c r="E21" s="389">
        <v>10317078.319999997</v>
      </c>
      <c r="F21" s="389">
        <v>11384394.469999999</v>
      </c>
    </row>
    <row r="22" spans="1:6" ht="20" customHeight="1" x14ac:dyDescent="0.15">
      <c r="A22" s="399" t="s">
        <v>65</v>
      </c>
      <c r="B22" s="388">
        <v>1009</v>
      </c>
      <c r="C22" s="388">
        <v>141206</v>
      </c>
      <c r="D22" s="388">
        <v>12651</v>
      </c>
      <c r="E22" s="389">
        <v>2459525.8699999996</v>
      </c>
      <c r="F22" s="389">
        <v>2798742.3000000007</v>
      </c>
    </row>
    <row r="23" spans="1:6" ht="20" customHeight="1" x14ac:dyDescent="0.15">
      <c r="A23" s="399" t="s">
        <v>66</v>
      </c>
      <c r="B23" s="388">
        <v>2295</v>
      </c>
      <c r="C23" s="388">
        <v>354155</v>
      </c>
      <c r="D23" s="388">
        <v>15687</v>
      </c>
      <c r="E23" s="389">
        <v>8922154.3200000003</v>
      </c>
      <c r="F23" s="389">
        <v>10144201.98</v>
      </c>
    </row>
    <row r="24" spans="1:6" ht="20" customHeight="1" x14ac:dyDescent="0.15">
      <c r="A24" s="399" t="s">
        <v>67</v>
      </c>
      <c r="B24" s="388">
        <v>565</v>
      </c>
      <c r="C24" s="388">
        <v>68060</v>
      </c>
      <c r="D24" s="388">
        <v>3175</v>
      </c>
      <c r="E24" s="389">
        <v>1325984.6000000001</v>
      </c>
      <c r="F24" s="389">
        <v>1520383.25</v>
      </c>
    </row>
    <row r="25" spans="1:6" ht="20" customHeight="1" x14ac:dyDescent="0.15">
      <c r="A25" s="400" t="s">
        <v>12</v>
      </c>
      <c r="B25" s="401">
        <f>SUM(B21:B24)</f>
        <v>6108</v>
      </c>
      <c r="C25" s="401">
        <f>SUM(C21:C24)</f>
        <v>991473</v>
      </c>
      <c r="D25" s="401">
        <f>SUM(D21:D24)</f>
        <v>55407</v>
      </c>
      <c r="E25" s="402">
        <f>SUM(E21:E24)</f>
        <v>23024743.109999999</v>
      </c>
      <c r="F25" s="402">
        <f>SUM(F21:F24)</f>
        <v>25847722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658</v>
      </c>
      <c r="C29" s="388">
        <v>119900</v>
      </c>
      <c r="D29" s="388">
        <v>16184</v>
      </c>
      <c r="E29" s="389">
        <v>1968416.4700000004</v>
      </c>
      <c r="F29" s="389">
        <v>2168624.91</v>
      </c>
    </row>
    <row r="30" spans="1:6" ht="20" customHeight="1" x14ac:dyDescent="0.15">
      <c r="A30" s="399" t="s">
        <v>70</v>
      </c>
      <c r="B30" s="388">
        <v>333</v>
      </c>
      <c r="C30" s="388">
        <v>26655</v>
      </c>
      <c r="D30" s="388">
        <v>710</v>
      </c>
      <c r="E30" s="389">
        <v>218991.5</v>
      </c>
      <c r="F30" s="389">
        <v>229767.12</v>
      </c>
    </row>
    <row r="31" spans="1:6" ht="20" customHeight="1" x14ac:dyDescent="0.15">
      <c r="A31" s="399" t="s">
        <v>71</v>
      </c>
      <c r="B31" s="388">
        <v>535</v>
      </c>
      <c r="C31" s="388">
        <v>74598</v>
      </c>
      <c r="D31" s="388">
        <v>32</v>
      </c>
      <c r="E31" s="389">
        <v>1128413.58</v>
      </c>
      <c r="F31" s="389">
        <v>1276606.1399999999</v>
      </c>
    </row>
    <row r="32" spans="1:6" ht="20" customHeight="1" x14ac:dyDescent="0.15">
      <c r="A32" s="399" t="s">
        <v>72</v>
      </c>
      <c r="B32" s="388">
        <v>1321</v>
      </c>
      <c r="C32" s="388">
        <v>216541</v>
      </c>
      <c r="D32" s="388">
        <v>5434</v>
      </c>
      <c r="E32" s="389">
        <v>4358703.709999999</v>
      </c>
      <c r="F32" s="389">
        <v>4793616.8500000006</v>
      </c>
    </row>
    <row r="33" spans="1:6" ht="20" customHeight="1" x14ac:dyDescent="0.15">
      <c r="A33" s="399" t="s">
        <v>73</v>
      </c>
      <c r="B33" s="388">
        <v>70</v>
      </c>
      <c r="C33" s="388">
        <v>5716</v>
      </c>
      <c r="D33" s="388">
        <v>360</v>
      </c>
      <c r="E33" s="389">
        <v>34812.9</v>
      </c>
      <c r="F33" s="389">
        <v>36809.1</v>
      </c>
    </row>
    <row r="34" spans="1:6" ht="20" customHeight="1" x14ac:dyDescent="0.15">
      <c r="A34" s="399" t="s">
        <v>74</v>
      </c>
      <c r="B34" s="388">
        <v>1933</v>
      </c>
      <c r="C34" s="388">
        <v>268196</v>
      </c>
      <c r="D34" s="388">
        <v>13394</v>
      </c>
      <c r="E34" s="389">
        <v>4562902.84</v>
      </c>
      <c r="F34" s="389">
        <v>5046288.8299999991</v>
      </c>
    </row>
    <row r="35" spans="1:6" ht="20" customHeight="1" x14ac:dyDescent="0.15">
      <c r="A35" s="400" t="s">
        <v>12</v>
      </c>
      <c r="B35" s="401">
        <f>SUM(B29:B34)</f>
        <v>4850</v>
      </c>
      <c r="C35" s="401">
        <f>SUM(C29:C34)</f>
        <v>711606</v>
      </c>
      <c r="D35" s="401">
        <f>SUM(D29:D34)</f>
        <v>36114</v>
      </c>
      <c r="E35" s="402">
        <f>SUM(E29:E34)</f>
        <v>12272241</v>
      </c>
      <c r="F35" s="402">
        <f>SUM(F29:F34)</f>
        <v>13551712.949999999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754</v>
      </c>
      <c r="C39" s="388">
        <v>92609</v>
      </c>
      <c r="D39" s="388">
        <v>2584</v>
      </c>
      <c r="E39" s="389">
        <v>1296416.52</v>
      </c>
      <c r="F39" s="389">
        <v>1399966.64</v>
      </c>
    </row>
    <row r="40" spans="1:6" ht="20" customHeight="1" x14ac:dyDescent="0.15">
      <c r="A40" s="399" t="s">
        <v>77</v>
      </c>
      <c r="B40" s="388">
        <v>1604</v>
      </c>
      <c r="C40" s="388">
        <v>305676</v>
      </c>
      <c r="D40" s="388">
        <v>9548</v>
      </c>
      <c r="E40" s="389">
        <v>6742840.9500000002</v>
      </c>
      <c r="F40" s="389">
        <v>7539079.4299999988</v>
      </c>
    </row>
    <row r="41" spans="1:6" ht="20" customHeight="1" x14ac:dyDescent="0.15">
      <c r="A41" s="400" t="s">
        <v>12</v>
      </c>
      <c r="B41" s="401">
        <f>SUM(B39:B40)</f>
        <v>2358</v>
      </c>
      <c r="C41" s="401">
        <f>SUM(C39:C40)</f>
        <v>398285</v>
      </c>
      <c r="D41" s="401">
        <f>SUM(D39:D40)</f>
        <v>12132</v>
      </c>
      <c r="E41" s="402">
        <f>SUM(E39:E40)</f>
        <v>8039257.4700000007</v>
      </c>
      <c r="F41" s="402">
        <f>SUM(F39:F40)</f>
        <v>8939046.0699999984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26445</v>
      </c>
      <c r="C43" s="408">
        <f>C9+C17+C25+C35+C41</f>
        <v>4471669</v>
      </c>
      <c r="D43" s="408">
        <f>D9+D17+D25+D35+D41</f>
        <v>340060</v>
      </c>
      <c r="E43" s="409">
        <f>E9+E17+E25+E35+E41</f>
        <v>100698349.05</v>
      </c>
      <c r="F43" s="409">
        <f>F9+F17+F25+F35+F41</f>
        <v>113534298.42999999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6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6" t="s">
        <v>341</v>
      </c>
      <c r="B1" s="496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261</v>
      </c>
      <c r="C5" s="388">
        <v>30904</v>
      </c>
      <c r="D5" s="388">
        <v>196</v>
      </c>
      <c r="E5" s="389">
        <v>323286.48</v>
      </c>
      <c r="F5" s="389">
        <v>328771.08</v>
      </c>
    </row>
    <row r="6" spans="1:6" ht="20" customHeight="1" x14ac:dyDescent="0.15">
      <c r="A6" s="399" t="s">
        <v>55</v>
      </c>
      <c r="B6" s="388">
        <v>1414</v>
      </c>
      <c r="C6" s="388">
        <v>211927</v>
      </c>
      <c r="D6" s="388">
        <v>8411</v>
      </c>
      <c r="E6" s="389">
        <v>3410650.86</v>
      </c>
      <c r="F6" s="389">
        <v>3738658.3999999994</v>
      </c>
    </row>
    <row r="7" spans="1:6" ht="20" customHeight="1" x14ac:dyDescent="0.15">
      <c r="A7" s="399" t="s">
        <v>56</v>
      </c>
      <c r="B7" s="388">
        <v>695</v>
      </c>
      <c r="C7" s="388">
        <v>72298</v>
      </c>
      <c r="D7" s="388">
        <v>1245</v>
      </c>
      <c r="E7" s="389">
        <v>887169.1</v>
      </c>
      <c r="F7" s="389">
        <v>909994.31999999983</v>
      </c>
    </row>
    <row r="8" spans="1:6" ht="20" customHeight="1" x14ac:dyDescent="0.15">
      <c r="A8" s="399" t="s">
        <v>57</v>
      </c>
      <c r="B8" s="388">
        <v>6</v>
      </c>
      <c r="C8" s="388">
        <v>454</v>
      </c>
      <c r="D8" s="388">
        <v>50</v>
      </c>
      <c r="E8" s="389">
        <v>4571</v>
      </c>
      <c r="F8" s="389">
        <v>4596</v>
      </c>
    </row>
    <row r="9" spans="1:6" ht="20" customHeight="1" x14ac:dyDescent="0.15">
      <c r="A9" s="400" t="s">
        <v>12</v>
      </c>
      <c r="B9" s="401">
        <f>SUM(B5:B8)</f>
        <v>2376</v>
      </c>
      <c r="C9" s="401">
        <f>SUM(C5:C8)</f>
        <v>315583</v>
      </c>
      <c r="D9" s="401">
        <f>SUM(D5:D8)</f>
        <v>9902</v>
      </c>
      <c r="E9" s="402">
        <f>SUM(E5:E8)</f>
        <v>4625677.4399999995</v>
      </c>
      <c r="F9" s="402">
        <f>SUM(F5:F8)</f>
        <v>4982019.7999999989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1064</v>
      </c>
      <c r="C13" s="388">
        <v>124631</v>
      </c>
      <c r="D13" s="388">
        <v>6317</v>
      </c>
      <c r="E13" s="389">
        <v>1927924.24</v>
      </c>
      <c r="F13" s="389">
        <v>1988211.4</v>
      </c>
    </row>
    <row r="14" spans="1:6" ht="20" customHeight="1" x14ac:dyDescent="0.15">
      <c r="A14" s="399" t="s">
        <v>60</v>
      </c>
      <c r="B14" s="388">
        <v>431</v>
      </c>
      <c r="C14" s="388">
        <v>33927</v>
      </c>
      <c r="D14" s="388">
        <v>5423</v>
      </c>
      <c r="E14" s="389">
        <v>358421.52</v>
      </c>
      <c r="F14" s="389">
        <v>368711.22000000003</v>
      </c>
    </row>
    <row r="15" spans="1:6" ht="20" customHeight="1" x14ac:dyDescent="0.15">
      <c r="A15" s="399" t="s">
        <v>61</v>
      </c>
      <c r="B15" s="388">
        <v>368</v>
      </c>
      <c r="C15" s="388">
        <v>39710</v>
      </c>
      <c r="D15" s="388">
        <v>1237</v>
      </c>
      <c r="E15" s="389">
        <v>760227.39</v>
      </c>
      <c r="F15" s="389">
        <v>769633.82000000007</v>
      </c>
    </row>
    <row r="16" spans="1:6" ht="20" customHeight="1" x14ac:dyDescent="0.15">
      <c r="A16" s="399" t="s">
        <v>62</v>
      </c>
      <c r="B16" s="388">
        <v>1006</v>
      </c>
      <c r="C16" s="388">
        <v>127726</v>
      </c>
      <c r="D16" s="388">
        <v>2471</v>
      </c>
      <c r="E16" s="389">
        <v>3667561.31</v>
      </c>
      <c r="F16" s="389">
        <v>3742395.5600000005</v>
      </c>
    </row>
    <row r="17" spans="1:6" ht="20" customHeight="1" x14ac:dyDescent="0.15">
      <c r="A17" s="400" t="s">
        <v>12</v>
      </c>
      <c r="B17" s="401">
        <f>SUM(B13:B16)</f>
        <v>2869</v>
      </c>
      <c r="C17" s="401">
        <f>SUM(C13:C16)</f>
        <v>325994</v>
      </c>
      <c r="D17" s="401">
        <f>SUM(D13:D16)</f>
        <v>15448</v>
      </c>
      <c r="E17" s="402">
        <f>SUM(E13:E16)</f>
        <v>6714134.46</v>
      </c>
      <c r="F17" s="402">
        <f>SUM(F13:F16)</f>
        <v>6868952.0000000009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976</v>
      </c>
      <c r="C21" s="388">
        <v>79876</v>
      </c>
      <c r="D21" s="388">
        <v>630</v>
      </c>
      <c r="E21" s="389">
        <v>1355043.68</v>
      </c>
      <c r="F21" s="389">
        <v>1372472.4200000002</v>
      </c>
    </row>
    <row r="22" spans="1:6" ht="20" customHeight="1" x14ac:dyDescent="0.15">
      <c r="A22" s="399" t="s">
        <v>65</v>
      </c>
      <c r="B22" s="388">
        <v>408</v>
      </c>
      <c r="C22" s="388">
        <v>37472</v>
      </c>
      <c r="D22" s="388">
        <v>1318</v>
      </c>
      <c r="E22" s="389">
        <v>521362.61</v>
      </c>
      <c r="F22" s="389">
        <v>534374.63</v>
      </c>
    </row>
    <row r="23" spans="1:6" ht="20" customHeight="1" x14ac:dyDescent="0.15">
      <c r="A23" s="399" t="s">
        <v>66</v>
      </c>
      <c r="B23" s="388">
        <v>1045</v>
      </c>
      <c r="C23" s="388">
        <v>109138</v>
      </c>
      <c r="D23" s="388">
        <v>1434</v>
      </c>
      <c r="E23" s="389">
        <v>2733044.31</v>
      </c>
      <c r="F23" s="389">
        <v>3016196.1100000003</v>
      </c>
    </row>
    <row r="24" spans="1:6" ht="20" customHeight="1" x14ac:dyDescent="0.15">
      <c r="A24" s="399" t="s">
        <v>67</v>
      </c>
      <c r="B24" s="388">
        <v>265</v>
      </c>
      <c r="C24" s="388">
        <v>20007</v>
      </c>
      <c r="D24" s="388">
        <v>432</v>
      </c>
      <c r="E24" s="389">
        <v>300888.46999999997</v>
      </c>
      <c r="F24" s="389">
        <v>326545.77</v>
      </c>
    </row>
    <row r="25" spans="1:6" ht="20" customHeight="1" x14ac:dyDescent="0.15">
      <c r="A25" s="400" t="s">
        <v>12</v>
      </c>
      <c r="B25" s="401">
        <f>SUM(B21:B24)</f>
        <v>2694</v>
      </c>
      <c r="C25" s="401">
        <f>SUM(C21:C24)</f>
        <v>246493</v>
      </c>
      <c r="D25" s="401">
        <f>SUM(D21:D24)</f>
        <v>3814</v>
      </c>
      <c r="E25" s="402">
        <f>SUM(E21:E24)</f>
        <v>4910339.0699999994</v>
      </c>
      <c r="F25" s="402">
        <f>SUM(F21:F24)</f>
        <v>5249588.93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305</v>
      </c>
      <c r="C29" s="388">
        <v>29138</v>
      </c>
      <c r="D29" s="388">
        <v>7980</v>
      </c>
      <c r="E29" s="389">
        <v>306513.02999999997</v>
      </c>
      <c r="F29" s="389">
        <v>311296.28000000003</v>
      </c>
    </row>
    <row r="30" spans="1:6" ht="20" customHeight="1" x14ac:dyDescent="0.15">
      <c r="A30" s="399" t="s">
        <v>70</v>
      </c>
      <c r="B30" s="388">
        <v>230</v>
      </c>
      <c r="C30" s="388">
        <v>15960</v>
      </c>
      <c r="D30" s="388">
        <v>0</v>
      </c>
      <c r="E30" s="389">
        <v>94040.5</v>
      </c>
      <c r="F30" s="389">
        <v>95451</v>
      </c>
    </row>
    <row r="31" spans="1:6" ht="20" customHeight="1" x14ac:dyDescent="0.15">
      <c r="A31" s="399" t="s">
        <v>71</v>
      </c>
      <c r="B31" s="388">
        <v>382</v>
      </c>
      <c r="C31" s="388">
        <v>30514</v>
      </c>
      <c r="D31" s="388">
        <v>0</v>
      </c>
      <c r="E31" s="389">
        <v>106355.66</v>
      </c>
      <c r="F31" s="389">
        <v>115065.72</v>
      </c>
    </row>
    <row r="32" spans="1:6" ht="20" customHeight="1" x14ac:dyDescent="0.15">
      <c r="A32" s="399" t="s">
        <v>72</v>
      </c>
      <c r="B32" s="388">
        <v>753</v>
      </c>
      <c r="C32" s="388">
        <v>71716</v>
      </c>
      <c r="D32" s="388">
        <v>285</v>
      </c>
      <c r="E32" s="389">
        <v>1050667.9700000002</v>
      </c>
      <c r="F32" s="389">
        <v>1070796.42</v>
      </c>
    </row>
    <row r="33" spans="1:6" ht="20" customHeight="1" x14ac:dyDescent="0.15">
      <c r="A33" s="399" t="s">
        <v>73</v>
      </c>
      <c r="B33" s="388">
        <v>37</v>
      </c>
      <c r="C33" s="388">
        <v>2408</v>
      </c>
      <c r="D33" s="388">
        <v>100</v>
      </c>
      <c r="E33" s="389">
        <v>13786.9</v>
      </c>
      <c r="F33" s="389">
        <v>13786.9</v>
      </c>
    </row>
    <row r="34" spans="1:6" ht="20" customHeight="1" x14ac:dyDescent="0.15">
      <c r="A34" s="399" t="s">
        <v>74</v>
      </c>
      <c r="B34" s="388">
        <v>865</v>
      </c>
      <c r="C34" s="388">
        <v>79282</v>
      </c>
      <c r="D34" s="388">
        <v>1052</v>
      </c>
      <c r="E34" s="389">
        <v>686801.22</v>
      </c>
      <c r="F34" s="389">
        <v>706126.6100000001</v>
      </c>
    </row>
    <row r="35" spans="1:6" ht="20" customHeight="1" x14ac:dyDescent="0.15">
      <c r="A35" s="400" t="s">
        <v>12</v>
      </c>
      <c r="B35" s="401">
        <f>SUM(B29:B34)</f>
        <v>2572</v>
      </c>
      <c r="C35" s="401">
        <f>SUM(C29:C34)</f>
        <v>229018</v>
      </c>
      <c r="D35" s="401">
        <f>SUM(D29:D34)</f>
        <v>9417</v>
      </c>
      <c r="E35" s="402">
        <f>SUM(E29:E34)</f>
        <v>2258165.2800000003</v>
      </c>
      <c r="F35" s="402">
        <f>SUM(F29:F34)</f>
        <v>2312522.9299999997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231</v>
      </c>
      <c r="C39" s="388">
        <v>16508</v>
      </c>
      <c r="D39" s="388">
        <v>110</v>
      </c>
      <c r="E39" s="389">
        <v>82199</v>
      </c>
      <c r="F39" s="389">
        <v>83189</v>
      </c>
    </row>
    <row r="40" spans="1:6" ht="20" customHeight="1" x14ac:dyDescent="0.15">
      <c r="A40" s="399" t="s">
        <v>77</v>
      </c>
      <c r="B40" s="388">
        <v>755</v>
      </c>
      <c r="C40" s="388">
        <v>91525</v>
      </c>
      <c r="D40" s="388">
        <v>1484</v>
      </c>
      <c r="E40" s="389">
        <v>825941.36</v>
      </c>
      <c r="F40" s="389">
        <v>852843.84999999986</v>
      </c>
    </row>
    <row r="41" spans="1:6" ht="20" customHeight="1" x14ac:dyDescent="0.15">
      <c r="A41" s="400" t="s">
        <v>12</v>
      </c>
      <c r="B41" s="401">
        <f>SUM(B39:B40)</f>
        <v>986</v>
      </c>
      <c r="C41" s="401">
        <f>SUM(C39:C40)</f>
        <v>108033</v>
      </c>
      <c r="D41" s="401">
        <f>SUM(D39:D40)</f>
        <v>1594</v>
      </c>
      <c r="E41" s="402">
        <f>SUM(E39:E40)</f>
        <v>908140.36</v>
      </c>
      <c r="F41" s="402">
        <f>SUM(F39:F40)</f>
        <v>936032.84999999986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11497</v>
      </c>
      <c r="C43" s="408">
        <f>C9+C17+C25+C35+C41</f>
        <v>1225121</v>
      </c>
      <c r="D43" s="408">
        <f>D9+D17+D25+D35+D41</f>
        <v>40175</v>
      </c>
      <c r="E43" s="409">
        <f>E9+E17+E25+E35+E41</f>
        <v>19416456.609999999</v>
      </c>
      <c r="F43" s="409">
        <f>F9+F17+F25+F35+F41</f>
        <v>20349116.510000002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6" t="s">
        <v>342</v>
      </c>
      <c r="B1" s="496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239</v>
      </c>
      <c r="C5" s="388">
        <v>48640</v>
      </c>
      <c r="D5" s="388">
        <v>7523</v>
      </c>
      <c r="E5" s="389">
        <v>1137939.3500000001</v>
      </c>
      <c r="F5" s="389">
        <v>1309550.28</v>
      </c>
    </row>
    <row r="6" spans="1:6" ht="20" customHeight="1" x14ac:dyDescent="0.15">
      <c r="A6" s="399" t="s">
        <v>55</v>
      </c>
      <c r="B6" s="388">
        <v>2090</v>
      </c>
      <c r="C6" s="388">
        <v>630704</v>
      </c>
      <c r="D6" s="388">
        <v>60444</v>
      </c>
      <c r="E6" s="389">
        <v>18781569.18</v>
      </c>
      <c r="F6" s="389">
        <v>21733817.310000002</v>
      </c>
    </row>
    <row r="7" spans="1:6" ht="20" customHeight="1" x14ac:dyDescent="0.15">
      <c r="A7" s="399" t="s">
        <v>56</v>
      </c>
      <c r="B7" s="388">
        <v>971</v>
      </c>
      <c r="C7" s="388">
        <v>182407</v>
      </c>
      <c r="D7" s="388">
        <v>32887</v>
      </c>
      <c r="E7" s="389">
        <v>4215126.33</v>
      </c>
      <c r="F7" s="389">
        <v>5020384.34</v>
      </c>
    </row>
    <row r="8" spans="1:6" ht="20" customHeight="1" x14ac:dyDescent="0.15">
      <c r="A8" s="399" t="s">
        <v>57</v>
      </c>
      <c r="B8" s="388">
        <v>11</v>
      </c>
      <c r="C8" s="388">
        <v>2072</v>
      </c>
      <c r="D8" s="388">
        <v>0</v>
      </c>
      <c r="E8" s="389">
        <v>94984.5</v>
      </c>
      <c r="F8" s="389">
        <v>97463</v>
      </c>
    </row>
    <row r="9" spans="1:6" ht="20" customHeight="1" x14ac:dyDescent="0.15">
      <c r="A9" s="400" t="s">
        <v>12</v>
      </c>
      <c r="B9" s="401">
        <f>SUM(B5:B8)</f>
        <v>3311</v>
      </c>
      <c r="C9" s="401">
        <f>SUM(C5:C8)</f>
        <v>863823</v>
      </c>
      <c r="D9" s="401">
        <f>SUM(D5:D8)</f>
        <v>100854</v>
      </c>
      <c r="E9" s="402">
        <f>SUM(E5:E8)</f>
        <v>24229619.359999999</v>
      </c>
      <c r="F9" s="402">
        <f>SUM(F5:F8)</f>
        <v>28161214.930000003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1495</v>
      </c>
      <c r="C13" s="388">
        <v>299056</v>
      </c>
      <c r="D13" s="388">
        <v>46711</v>
      </c>
      <c r="E13" s="389">
        <v>7082768.0500000007</v>
      </c>
      <c r="F13" s="389">
        <v>8238516.7400000002</v>
      </c>
    </row>
    <row r="14" spans="1:6" ht="20" customHeight="1" x14ac:dyDescent="0.15">
      <c r="A14" s="399" t="s">
        <v>60</v>
      </c>
      <c r="B14" s="388">
        <v>332</v>
      </c>
      <c r="C14" s="388">
        <v>80522</v>
      </c>
      <c r="D14" s="388">
        <v>5350</v>
      </c>
      <c r="E14" s="389">
        <v>1623216.7800000003</v>
      </c>
      <c r="F14" s="389">
        <v>1850997.9899999998</v>
      </c>
    </row>
    <row r="15" spans="1:6" ht="20" customHeight="1" x14ac:dyDescent="0.15">
      <c r="A15" s="399" t="s">
        <v>61</v>
      </c>
      <c r="B15" s="388">
        <v>315</v>
      </c>
      <c r="C15" s="388">
        <v>42907</v>
      </c>
      <c r="D15" s="388">
        <v>8238</v>
      </c>
      <c r="E15" s="389">
        <v>930876.64999999991</v>
      </c>
      <c r="F15" s="389">
        <v>1058596.9799999997</v>
      </c>
    </row>
    <row r="16" spans="1:6" ht="20" customHeight="1" x14ac:dyDescent="0.15">
      <c r="A16" s="399" t="s">
        <v>62</v>
      </c>
      <c r="B16" s="388">
        <v>656</v>
      </c>
      <c r="C16" s="388">
        <v>281811</v>
      </c>
      <c r="D16" s="388">
        <v>15165</v>
      </c>
      <c r="E16" s="389">
        <v>9499165</v>
      </c>
      <c r="F16" s="389">
        <v>10894731.560000001</v>
      </c>
    </row>
    <row r="17" spans="1:6" ht="20" customHeight="1" x14ac:dyDescent="0.15">
      <c r="A17" s="400" t="s">
        <v>12</v>
      </c>
      <c r="B17" s="401">
        <f>SUM(B13:B16)</f>
        <v>2798</v>
      </c>
      <c r="C17" s="401">
        <f>SUM(C13:C16)</f>
        <v>704296</v>
      </c>
      <c r="D17" s="401">
        <f>SUM(D13:D16)</f>
        <v>75464</v>
      </c>
      <c r="E17" s="402">
        <f>SUM(E13:E16)</f>
        <v>19136026.480000004</v>
      </c>
      <c r="F17" s="402">
        <f>SUM(F13:F16)</f>
        <v>22042843.270000003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926</v>
      </c>
      <c r="C21" s="388">
        <v>310507</v>
      </c>
      <c r="D21" s="388">
        <v>20201</v>
      </c>
      <c r="E21" s="389">
        <v>8399012.6499999985</v>
      </c>
      <c r="F21" s="389">
        <v>9402251.8100000005</v>
      </c>
    </row>
    <row r="22" spans="1:6" ht="20" customHeight="1" x14ac:dyDescent="0.15">
      <c r="A22" s="399" t="s">
        <v>65</v>
      </c>
      <c r="B22" s="388">
        <v>412</v>
      </c>
      <c r="C22" s="388">
        <v>84263</v>
      </c>
      <c r="D22" s="388">
        <v>9801</v>
      </c>
      <c r="E22" s="389">
        <v>1715123.08</v>
      </c>
      <c r="F22" s="389">
        <v>2022251.0300000003</v>
      </c>
    </row>
    <row r="23" spans="1:6" ht="20" customHeight="1" x14ac:dyDescent="0.15">
      <c r="A23" s="399" t="s">
        <v>66</v>
      </c>
      <c r="B23" s="388">
        <v>969</v>
      </c>
      <c r="C23" s="388">
        <v>218759</v>
      </c>
      <c r="D23" s="388">
        <v>12334</v>
      </c>
      <c r="E23" s="389">
        <v>5918614.1799999997</v>
      </c>
      <c r="F23" s="389">
        <v>6825085.3200000012</v>
      </c>
    </row>
    <row r="24" spans="1:6" ht="20" customHeight="1" x14ac:dyDescent="0.15">
      <c r="A24" s="399" t="s">
        <v>67</v>
      </c>
      <c r="B24" s="388">
        <v>187</v>
      </c>
      <c r="C24" s="388">
        <v>31668</v>
      </c>
      <c r="D24" s="388">
        <v>1685</v>
      </c>
      <c r="E24" s="389">
        <v>640296.4</v>
      </c>
      <c r="F24" s="389">
        <v>725277.70000000007</v>
      </c>
    </row>
    <row r="25" spans="1:6" ht="20" customHeight="1" x14ac:dyDescent="0.15">
      <c r="A25" s="400" t="s">
        <v>12</v>
      </c>
      <c r="B25" s="401">
        <f>SUM(B21:B24)</f>
        <v>2494</v>
      </c>
      <c r="C25" s="401">
        <f>SUM(C21:C24)</f>
        <v>645197</v>
      </c>
      <c r="D25" s="401">
        <f>SUM(D21:D24)</f>
        <v>44021</v>
      </c>
      <c r="E25" s="402">
        <f>SUM(E21:E24)</f>
        <v>16673046.309999999</v>
      </c>
      <c r="F25" s="402">
        <f>SUM(F21:F24)</f>
        <v>18974865.859999999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260</v>
      </c>
      <c r="C29" s="388">
        <v>76261</v>
      </c>
      <c r="D29" s="388">
        <v>8142</v>
      </c>
      <c r="E29" s="389">
        <v>1517240.4400000002</v>
      </c>
      <c r="F29" s="389">
        <v>1701913.6300000001</v>
      </c>
    </row>
    <row r="30" spans="1:6" ht="20" customHeight="1" x14ac:dyDescent="0.15">
      <c r="A30" s="399" t="s">
        <v>70</v>
      </c>
      <c r="B30" s="388">
        <v>78</v>
      </c>
      <c r="C30" s="388">
        <v>9246</v>
      </c>
      <c r="D30" s="388">
        <v>680</v>
      </c>
      <c r="E30" s="389">
        <v>109850</v>
      </c>
      <c r="F30" s="389">
        <v>118835.12</v>
      </c>
    </row>
    <row r="31" spans="1:6" ht="20" customHeight="1" x14ac:dyDescent="0.15">
      <c r="A31" s="399" t="s">
        <v>71</v>
      </c>
      <c r="B31" s="388">
        <v>121</v>
      </c>
      <c r="C31" s="388">
        <v>38840</v>
      </c>
      <c r="D31" s="388">
        <v>0</v>
      </c>
      <c r="E31" s="389">
        <v>985818.91999999993</v>
      </c>
      <c r="F31" s="389">
        <v>1123726.72</v>
      </c>
    </row>
    <row r="32" spans="1:6" ht="20" customHeight="1" x14ac:dyDescent="0.15">
      <c r="A32" s="399" t="s">
        <v>72</v>
      </c>
      <c r="B32" s="388">
        <v>463</v>
      </c>
      <c r="C32" s="388">
        <v>135734</v>
      </c>
      <c r="D32" s="388">
        <v>4549</v>
      </c>
      <c r="E32" s="389">
        <v>3190006.7400000007</v>
      </c>
      <c r="F32" s="389">
        <v>3577267.9299999997</v>
      </c>
    </row>
    <row r="33" spans="1:6" ht="20" customHeight="1" x14ac:dyDescent="0.15">
      <c r="A33" s="399" t="s">
        <v>73</v>
      </c>
      <c r="B33" s="388">
        <v>24</v>
      </c>
      <c r="C33" s="388">
        <v>2739</v>
      </c>
      <c r="D33" s="388">
        <v>250</v>
      </c>
      <c r="E33" s="389">
        <v>13710</v>
      </c>
      <c r="F33" s="389">
        <v>14816</v>
      </c>
    </row>
    <row r="34" spans="1:6" ht="20" customHeight="1" x14ac:dyDescent="0.15">
      <c r="A34" s="399" t="s">
        <v>74</v>
      </c>
      <c r="B34" s="388">
        <v>766</v>
      </c>
      <c r="C34" s="388">
        <v>164904</v>
      </c>
      <c r="D34" s="388">
        <v>9644</v>
      </c>
      <c r="E34" s="389">
        <v>3626974.3299999996</v>
      </c>
      <c r="F34" s="389">
        <v>4052920.77</v>
      </c>
    </row>
    <row r="35" spans="1:6" ht="20" customHeight="1" x14ac:dyDescent="0.15">
      <c r="A35" s="400" t="s">
        <v>12</v>
      </c>
      <c r="B35" s="401">
        <f>SUM(B29:B34)</f>
        <v>1712</v>
      </c>
      <c r="C35" s="401">
        <f>SUM(C29:C34)</f>
        <v>427724</v>
      </c>
      <c r="D35" s="401">
        <f>SUM(D29:D34)</f>
        <v>23265</v>
      </c>
      <c r="E35" s="402">
        <f>SUM(E29:E34)</f>
        <v>9443600.4300000016</v>
      </c>
      <c r="F35" s="402">
        <f>SUM(F29:F34)</f>
        <v>10589480.17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260</v>
      </c>
      <c r="C39" s="388">
        <v>44031</v>
      </c>
      <c r="D39" s="388">
        <v>1974</v>
      </c>
      <c r="E39" s="389">
        <v>823306.22000000009</v>
      </c>
      <c r="F39" s="389">
        <v>903262.80999999994</v>
      </c>
    </row>
    <row r="40" spans="1:6" ht="20" customHeight="1" x14ac:dyDescent="0.15">
      <c r="A40" s="399" t="s">
        <v>77</v>
      </c>
      <c r="B40" s="388">
        <v>471</v>
      </c>
      <c r="C40" s="388">
        <v>163541</v>
      </c>
      <c r="D40" s="388">
        <v>7554</v>
      </c>
      <c r="E40" s="389">
        <v>5424417.2699999986</v>
      </c>
      <c r="F40" s="389">
        <v>6162192.5100000007</v>
      </c>
    </row>
    <row r="41" spans="1:6" ht="20" customHeight="1" x14ac:dyDescent="0.15">
      <c r="A41" s="400" t="s">
        <v>12</v>
      </c>
      <c r="B41" s="401">
        <f>SUM(B39:B40)</f>
        <v>731</v>
      </c>
      <c r="C41" s="401">
        <f>SUM(C39:C40)</f>
        <v>207572</v>
      </c>
      <c r="D41" s="401">
        <f>SUM(D39:D40)</f>
        <v>9528</v>
      </c>
      <c r="E41" s="402">
        <f>SUM(E39:E40)</f>
        <v>6247723.4899999984</v>
      </c>
      <c r="F41" s="402">
        <f>SUM(F39:F40)</f>
        <v>7065455.3200000003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11046</v>
      </c>
      <c r="C43" s="408">
        <f>C9+C17+C25+C35+C41</f>
        <v>2848612</v>
      </c>
      <c r="D43" s="408">
        <f>D9+D17+D25+D35+D41</f>
        <v>253132</v>
      </c>
      <c r="E43" s="409">
        <f>E9+E17+E25+E35+E41</f>
        <v>75730016.070000008</v>
      </c>
      <c r="F43" s="409">
        <f>F9+F17+F25+F35+F41</f>
        <v>86833859.550000012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6" t="s">
        <v>343</v>
      </c>
      <c r="B1" s="496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82</v>
      </c>
      <c r="C5" s="388">
        <v>7590</v>
      </c>
      <c r="D5" s="388">
        <v>1007</v>
      </c>
      <c r="E5" s="389">
        <v>128038.9</v>
      </c>
      <c r="F5" s="389">
        <v>143638</v>
      </c>
    </row>
    <row r="6" spans="1:6" ht="20" customHeight="1" x14ac:dyDescent="0.15">
      <c r="A6" s="399" t="s">
        <v>55</v>
      </c>
      <c r="B6" s="388">
        <v>638</v>
      </c>
      <c r="C6" s="388">
        <v>69796</v>
      </c>
      <c r="D6" s="388">
        <v>14226</v>
      </c>
      <c r="E6" s="389">
        <v>1385395.55</v>
      </c>
      <c r="F6" s="389">
        <v>1618088.3000000003</v>
      </c>
    </row>
    <row r="7" spans="1:6" ht="20" customHeight="1" x14ac:dyDescent="0.15">
      <c r="A7" s="399" t="s">
        <v>56</v>
      </c>
      <c r="B7" s="388">
        <v>209</v>
      </c>
      <c r="C7" s="388">
        <v>19250</v>
      </c>
      <c r="D7" s="388">
        <v>3360</v>
      </c>
      <c r="E7" s="389">
        <v>227712.76</v>
      </c>
      <c r="F7" s="389">
        <v>263238.14</v>
      </c>
    </row>
    <row r="8" spans="1:6" ht="20" customHeight="1" x14ac:dyDescent="0.15">
      <c r="A8" s="399" t="s">
        <v>57</v>
      </c>
      <c r="B8" s="388">
        <v>6</v>
      </c>
      <c r="C8" s="388">
        <v>518</v>
      </c>
      <c r="D8" s="388">
        <v>0</v>
      </c>
      <c r="E8" s="389">
        <v>5880</v>
      </c>
      <c r="F8" s="389">
        <v>5880</v>
      </c>
    </row>
    <row r="9" spans="1:6" ht="20" customHeight="1" x14ac:dyDescent="0.15">
      <c r="A9" s="400" t="s">
        <v>12</v>
      </c>
      <c r="B9" s="401">
        <f>SUM(B5:B8)</f>
        <v>935</v>
      </c>
      <c r="C9" s="401">
        <f>SUM(C5:C8)</f>
        <v>97154</v>
      </c>
      <c r="D9" s="401">
        <f>SUM(D5:D8)</f>
        <v>18593</v>
      </c>
      <c r="E9" s="402">
        <f>SUM(E5:E8)</f>
        <v>1747027.21</v>
      </c>
      <c r="F9" s="402">
        <f>SUM(F5:F8)</f>
        <v>2030844.4400000004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446</v>
      </c>
      <c r="C13" s="388">
        <v>27332</v>
      </c>
      <c r="D13" s="388">
        <v>9251</v>
      </c>
      <c r="E13" s="389">
        <v>347522</v>
      </c>
      <c r="F13" s="389">
        <v>471519.6</v>
      </c>
    </row>
    <row r="14" spans="1:6" ht="20" customHeight="1" x14ac:dyDescent="0.15">
      <c r="A14" s="399" t="s">
        <v>60</v>
      </c>
      <c r="B14" s="388">
        <v>122</v>
      </c>
      <c r="C14" s="388">
        <v>14207</v>
      </c>
      <c r="D14" s="388">
        <v>3390</v>
      </c>
      <c r="E14" s="389">
        <v>274488.82</v>
      </c>
      <c r="F14" s="389">
        <v>293625.62</v>
      </c>
    </row>
    <row r="15" spans="1:6" ht="20" customHeight="1" x14ac:dyDescent="0.15">
      <c r="A15" s="399" t="s">
        <v>61</v>
      </c>
      <c r="B15" s="388">
        <v>83</v>
      </c>
      <c r="C15" s="388">
        <v>4457</v>
      </c>
      <c r="D15" s="388">
        <v>1090</v>
      </c>
      <c r="E15" s="389">
        <v>40927</v>
      </c>
      <c r="F15" s="389">
        <v>53533.46</v>
      </c>
    </row>
    <row r="16" spans="1:6" ht="20" customHeight="1" x14ac:dyDescent="0.15">
      <c r="A16" s="399" t="s">
        <v>62</v>
      </c>
      <c r="B16" s="388">
        <v>189</v>
      </c>
      <c r="C16" s="388">
        <v>17459</v>
      </c>
      <c r="D16" s="388">
        <v>2415</v>
      </c>
      <c r="E16" s="389">
        <v>246684.69999999998</v>
      </c>
      <c r="F16" s="389">
        <v>291264.29000000004</v>
      </c>
    </row>
    <row r="17" spans="1:6" ht="20" customHeight="1" x14ac:dyDescent="0.15">
      <c r="A17" s="400" t="s">
        <v>12</v>
      </c>
      <c r="B17" s="401">
        <f>SUM(B13:B16)</f>
        <v>840</v>
      </c>
      <c r="C17" s="401">
        <f>SUM(C13:C16)</f>
        <v>63455</v>
      </c>
      <c r="D17" s="401">
        <f>SUM(D13:D16)</f>
        <v>16146</v>
      </c>
      <c r="E17" s="402">
        <f>SUM(E13:E16)</f>
        <v>909622.52</v>
      </c>
      <c r="F17" s="402">
        <f>SUM(F13:F16)</f>
        <v>1109942.97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337</v>
      </c>
      <c r="C21" s="388">
        <v>37669</v>
      </c>
      <c r="D21" s="388">
        <v>3063</v>
      </c>
      <c r="E21" s="389">
        <v>563021.99</v>
      </c>
      <c r="F21" s="389">
        <v>609670.24</v>
      </c>
    </row>
    <row r="22" spans="1:6" ht="20" customHeight="1" x14ac:dyDescent="0.15">
      <c r="A22" s="399" t="s">
        <v>65</v>
      </c>
      <c r="B22" s="388">
        <v>189</v>
      </c>
      <c r="C22" s="388">
        <v>19471</v>
      </c>
      <c r="D22" s="388">
        <v>1532</v>
      </c>
      <c r="E22" s="389">
        <v>223040.18</v>
      </c>
      <c r="F22" s="389">
        <v>242116.64</v>
      </c>
    </row>
    <row r="23" spans="1:6" ht="20" customHeight="1" x14ac:dyDescent="0.15">
      <c r="A23" s="399" t="s">
        <v>66</v>
      </c>
      <c r="B23" s="388">
        <v>281</v>
      </c>
      <c r="C23" s="388">
        <v>26258</v>
      </c>
      <c r="D23" s="388">
        <v>1919</v>
      </c>
      <c r="E23" s="389">
        <v>270495.83</v>
      </c>
      <c r="F23" s="389">
        <v>302920.55000000005</v>
      </c>
    </row>
    <row r="24" spans="1:6" ht="20" customHeight="1" x14ac:dyDescent="0.15">
      <c r="A24" s="399" t="s">
        <v>67</v>
      </c>
      <c r="B24" s="388">
        <v>113</v>
      </c>
      <c r="C24" s="388">
        <v>16385</v>
      </c>
      <c r="D24" s="388">
        <v>1058</v>
      </c>
      <c r="E24" s="389">
        <v>384799.73</v>
      </c>
      <c r="F24" s="389">
        <v>468559.78</v>
      </c>
    </row>
    <row r="25" spans="1:6" ht="20" customHeight="1" x14ac:dyDescent="0.15">
      <c r="A25" s="400" t="s">
        <v>12</v>
      </c>
      <c r="B25" s="401">
        <f>SUM(B21:B24)</f>
        <v>920</v>
      </c>
      <c r="C25" s="401">
        <f>SUM(C21:C24)</f>
        <v>99783</v>
      </c>
      <c r="D25" s="401">
        <f>SUM(D21:D24)</f>
        <v>7572</v>
      </c>
      <c r="E25" s="402">
        <f>SUM(E21:E24)</f>
        <v>1441357.73</v>
      </c>
      <c r="F25" s="402">
        <f>SUM(F21:F24)</f>
        <v>1623267.2100000002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93</v>
      </c>
      <c r="C29" s="388">
        <v>14501</v>
      </c>
      <c r="D29" s="388">
        <v>62</v>
      </c>
      <c r="E29" s="389">
        <v>144663</v>
      </c>
      <c r="F29" s="389">
        <v>155415</v>
      </c>
    </row>
    <row r="30" spans="1:6" ht="20" customHeight="1" x14ac:dyDescent="0.15">
      <c r="A30" s="399" t="s">
        <v>70</v>
      </c>
      <c r="B30" s="388">
        <v>25</v>
      </c>
      <c r="C30" s="388">
        <v>1449</v>
      </c>
      <c r="D30" s="388">
        <v>30</v>
      </c>
      <c r="E30" s="389">
        <v>15101</v>
      </c>
      <c r="F30" s="389">
        <v>15481</v>
      </c>
    </row>
    <row r="31" spans="1:6" ht="20" customHeight="1" x14ac:dyDescent="0.15">
      <c r="A31" s="399" t="s">
        <v>71</v>
      </c>
      <c r="B31" s="388">
        <v>32</v>
      </c>
      <c r="C31" s="388">
        <v>5244</v>
      </c>
      <c r="D31" s="388">
        <v>32</v>
      </c>
      <c r="E31" s="389">
        <v>36239</v>
      </c>
      <c r="F31" s="389">
        <v>37813.699999999997</v>
      </c>
    </row>
    <row r="32" spans="1:6" ht="20" customHeight="1" x14ac:dyDescent="0.15">
      <c r="A32" s="399" t="s">
        <v>72</v>
      </c>
      <c r="B32" s="388">
        <v>105</v>
      </c>
      <c r="C32" s="388">
        <v>9091</v>
      </c>
      <c r="D32" s="388">
        <v>600</v>
      </c>
      <c r="E32" s="389">
        <v>118029</v>
      </c>
      <c r="F32" s="389">
        <v>145552.5</v>
      </c>
    </row>
    <row r="33" spans="1:6" ht="20" customHeight="1" x14ac:dyDescent="0.15">
      <c r="A33" s="399" t="s">
        <v>73</v>
      </c>
      <c r="B33" s="388">
        <v>9</v>
      </c>
      <c r="C33" s="388">
        <v>569</v>
      </c>
      <c r="D33" s="388">
        <v>10</v>
      </c>
      <c r="E33" s="389">
        <v>7316</v>
      </c>
      <c r="F33" s="389">
        <v>8206.2000000000007</v>
      </c>
    </row>
    <row r="34" spans="1:6" ht="20" customHeight="1" x14ac:dyDescent="0.15">
      <c r="A34" s="399" t="s">
        <v>74</v>
      </c>
      <c r="B34" s="388">
        <v>302</v>
      </c>
      <c r="C34" s="388">
        <v>24010</v>
      </c>
      <c r="D34" s="388">
        <v>2698</v>
      </c>
      <c r="E34" s="389">
        <v>249127.29</v>
      </c>
      <c r="F34" s="389">
        <v>287241.45000000007</v>
      </c>
    </row>
    <row r="35" spans="1:6" ht="20" customHeight="1" x14ac:dyDescent="0.15">
      <c r="A35" s="400" t="s">
        <v>12</v>
      </c>
      <c r="B35" s="401">
        <f>SUM(B29:B34)</f>
        <v>566</v>
      </c>
      <c r="C35" s="401">
        <f>SUM(C29:C34)</f>
        <v>54864</v>
      </c>
      <c r="D35" s="401">
        <f>SUM(D29:D34)</f>
        <v>3432</v>
      </c>
      <c r="E35" s="402">
        <f>SUM(E29:E34)</f>
        <v>570475.29</v>
      </c>
      <c r="F35" s="402">
        <f>SUM(F29:F34)</f>
        <v>649709.85000000009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263</v>
      </c>
      <c r="C39" s="388">
        <v>32070</v>
      </c>
      <c r="D39" s="388">
        <v>500</v>
      </c>
      <c r="E39" s="389">
        <v>390911.3</v>
      </c>
      <c r="F39" s="389">
        <v>413514.83</v>
      </c>
    </row>
    <row r="40" spans="1:6" ht="20" customHeight="1" x14ac:dyDescent="0.15">
      <c r="A40" s="399" t="s">
        <v>77</v>
      </c>
      <c r="B40" s="388">
        <v>378</v>
      </c>
      <c r="C40" s="388">
        <v>50610</v>
      </c>
      <c r="D40" s="388">
        <v>510</v>
      </c>
      <c r="E40" s="389">
        <v>492482.32</v>
      </c>
      <c r="F40" s="389">
        <v>524043.07</v>
      </c>
    </row>
    <row r="41" spans="1:6" ht="20" customHeight="1" x14ac:dyDescent="0.15">
      <c r="A41" s="400" t="s">
        <v>12</v>
      </c>
      <c r="B41" s="401">
        <f>SUM(B39:B40)</f>
        <v>641</v>
      </c>
      <c r="C41" s="401">
        <f>SUM(C39:C40)</f>
        <v>82680</v>
      </c>
      <c r="D41" s="401">
        <f>SUM(D39:D40)</f>
        <v>1010</v>
      </c>
      <c r="E41" s="402">
        <f>SUM(E39:E40)</f>
        <v>883393.62</v>
      </c>
      <c r="F41" s="402">
        <f>SUM(F39:F40)</f>
        <v>937557.9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3902</v>
      </c>
      <c r="C43" s="408">
        <f>C9+C17+C25+C35+C41</f>
        <v>397936</v>
      </c>
      <c r="D43" s="408">
        <f>D9+D17+D25+D35+D41</f>
        <v>46753</v>
      </c>
      <c r="E43" s="409">
        <f>E9+E17+E25+E35+E41</f>
        <v>5551876.3700000001</v>
      </c>
      <c r="F43" s="409">
        <f>F9+F17+F25+F35+F41</f>
        <v>6351322.370000001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14.5" defaultRowHeight="15" customHeight="1" x14ac:dyDescent="0.15"/>
  <cols>
    <col min="1" max="1" width="17.5" style="395" bestFit="1" customWidth="1"/>
    <col min="2" max="6" width="15.5" style="395" customWidth="1"/>
    <col min="7" max="16384" width="14.5" style="395"/>
  </cols>
  <sheetData>
    <row r="1" spans="1:6" ht="50" customHeight="1" x14ac:dyDescent="0.15">
      <c r="A1" s="497" t="s">
        <v>338</v>
      </c>
      <c r="B1" s="497"/>
      <c r="C1" s="493" t="s">
        <v>362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371</v>
      </c>
      <c r="C5" s="388">
        <v>243915</v>
      </c>
      <c r="D5" s="388">
        <v>0</v>
      </c>
      <c r="E5" s="389">
        <v>3936967.75</v>
      </c>
      <c r="F5" s="389">
        <v>4172855.93</v>
      </c>
    </row>
    <row r="6" spans="1:6" ht="20" customHeight="1" x14ac:dyDescent="0.15">
      <c r="A6" s="399" t="s">
        <v>55</v>
      </c>
      <c r="B6" s="388">
        <v>6241</v>
      </c>
      <c r="C6" s="388">
        <v>1845908</v>
      </c>
      <c r="D6" s="388">
        <v>4284</v>
      </c>
      <c r="E6" s="389">
        <v>57501515.289999992</v>
      </c>
      <c r="F6" s="389">
        <v>59733798.190000005</v>
      </c>
    </row>
    <row r="7" spans="1:6" ht="20" customHeight="1" x14ac:dyDescent="0.15">
      <c r="A7" s="399" t="s">
        <v>56</v>
      </c>
      <c r="B7" s="388">
        <v>3709</v>
      </c>
      <c r="C7" s="388">
        <v>909588</v>
      </c>
      <c r="D7" s="388">
        <v>555</v>
      </c>
      <c r="E7" s="389">
        <v>27788130.23</v>
      </c>
      <c r="F7" s="389">
        <v>29210005.990000002</v>
      </c>
    </row>
    <row r="8" spans="1:6" ht="20" customHeight="1" x14ac:dyDescent="0.15">
      <c r="A8" s="399" t="s">
        <v>57</v>
      </c>
      <c r="B8" s="388">
        <v>173</v>
      </c>
      <c r="C8" s="388">
        <v>10024</v>
      </c>
      <c r="D8" s="388">
        <v>0</v>
      </c>
      <c r="E8" s="389">
        <v>115212.5</v>
      </c>
      <c r="F8" s="389">
        <v>119521.5</v>
      </c>
    </row>
    <row r="9" spans="1:6" ht="20" customHeight="1" x14ac:dyDescent="0.15">
      <c r="A9" s="400" t="s">
        <v>12</v>
      </c>
      <c r="B9" s="401">
        <f>SUM(B5:B8)</f>
        <v>10494</v>
      </c>
      <c r="C9" s="401">
        <f>SUM(C5:C8)</f>
        <v>3009435</v>
      </c>
      <c r="D9" s="401">
        <f>SUM(D5:D8)</f>
        <v>4839</v>
      </c>
      <c r="E9" s="402">
        <f>SUM(E5:E8)</f>
        <v>89341825.769999996</v>
      </c>
      <c r="F9" s="402">
        <f>SUM(F5:F8)</f>
        <v>93236181.610000014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1646</v>
      </c>
      <c r="C13" s="388">
        <v>850288</v>
      </c>
      <c r="D13" s="388">
        <v>8943</v>
      </c>
      <c r="E13" s="389">
        <v>18654296.759999998</v>
      </c>
      <c r="F13" s="389">
        <v>18919828.379999999</v>
      </c>
    </row>
    <row r="14" spans="1:6" ht="20" customHeight="1" x14ac:dyDescent="0.15">
      <c r="A14" s="399" t="s">
        <v>60</v>
      </c>
      <c r="B14" s="388">
        <v>1046</v>
      </c>
      <c r="C14" s="388">
        <v>201805</v>
      </c>
      <c r="D14" s="388">
        <v>20</v>
      </c>
      <c r="E14" s="389">
        <v>3939206</v>
      </c>
      <c r="F14" s="389">
        <v>4409033.2799999993</v>
      </c>
    </row>
    <row r="15" spans="1:6" ht="20" customHeight="1" x14ac:dyDescent="0.15">
      <c r="A15" s="399" t="s">
        <v>61</v>
      </c>
      <c r="B15" s="388">
        <v>553</v>
      </c>
      <c r="C15" s="388">
        <v>170152</v>
      </c>
      <c r="D15" s="388">
        <v>211</v>
      </c>
      <c r="E15" s="389">
        <v>2686884.2</v>
      </c>
      <c r="F15" s="389">
        <v>3047128.84</v>
      </c>
    </row>
    <row r="16" spans="1:6" ht="20" customHeight="1" x14ac:dyDescent="0.15">
      <c r="A16" s="399" t="s">
        <v>62</v>
      </c>
      <c r="B16" s="388">
        <v>1827</v>
      </c>
      <c r="C16" s="388">
        <v>452497</v>
      </c>
      <c r="D16" s="388">
        <v>11710</v>
      </c>
      <c r="E16" s="389">
        <v>6931791.0600000005</v>
      </c>
      <c r="F16" s="389">
        <v>7363544.9999999991</v>
      </c>
    </row>
    <row r="17" spans="1:6" ht="20" customHeight="1" x14ac:dyDescent="0.15">
      <c r="A17" s="400" t="s">
        <v>12</v>
      </c>
      <c r="B17" s="401">
        <f>SUM(B13:B16)</f>
        <v>5072</v>
      </c>
      <c r="C17" s="401">
        <f>SUM(C13:C16)</f>
        <v>1674742</v>
      </c>
      <c r="D17" s="401">
        <f>SUM(D13:D16)</f>
        <v>20884</v>
      </c>
      <c r="E17" s="402">
        <f>SUM(E13:E16)</f>
        <v>32212178.019999996</v>
      </c>
      <c r="F17" s="402">
        <f>SUM(F13:F16)</f>
        <v>33739535.499999993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471</v>
      </c>
      <c r="C21" s="388">
        <v>781724</v>
      </c>
      <c r="D21" s="388">
        <v>576</v>
      </c>
      <c r="E21" s="389">
        <v>16449089.040000003</v>
      </c>
      <c r="F21" s="389">
        <v>16688122.070000002</v>
      </c>
    </row>
    <row r="22" spans="1:6" ht="20" customHeight="1" x14ac:dyDescent="0.15">
      <c r="A22" s="399" t="s">
        <v>65</v>
      </c>
      <c r="B22" s="388">
        <v>1081</v>
      </c>
      <c r="C22" s="388">
        <v>199853</v>
      </c>
      <c r="D22" s="388">
        <v>130</v>
      </c>
      <c r="E22" s="389">
        <v>2100860.2000000002</v>
      </c>
      <c r="F22" s="389">
        <v>2404432.4500000002</v>
      </c>
    </row>
    <row r="23" spans="1:6" ht="20" customHeight="1" x14ac:dyDescent="0.15">
      <c r="A23" s="399" t="s">
        <v>66</v>
      </c>
      <c r="B23" s="388">
        <v>7246</v>
      </c>
      <c r="C23" s="388">
        <v>821440</v>
      </c>
      <c r="D23" s="388">
        <v>9333</v>
      </c>
      <c r="E23" s="389">
        <v>9225524.7300000004</v>
      </c>
      <c r="F23" s="389">
        <v>10017014.840000002</v>
      </c>
    </row>
    <row r="24" spans="1:6" ht="20" customHeight="1" x14ac:dyDescent="0.15">
      <c r="A24" s="399" t="s">
        <v>67</v>
      </c>
      <c r="B24" s="388">
        <v>332</v>
      </c>
      <c r="C24" s="388">
        <v>108434</v>
      </c>
      <c r="D24" s="388">
        <v>0</v>
      </c>
      <c r="E24" s="389">
        <v>1028071.11</v>
      </c>
      <c r="F24" s="389">
        <v>1153329.9100000001</v>
      </c>
    </row>
    <row r="25" spans="1:6" ht="20" customHeight="1" x14ac:dyDescent="0.15">
      <c r="A25" s="400" t="s">
        <v>12</v>
      </c>
      <c r="B25" s="401">
        <f>SUM(B21:B24)</f>
        <v>9130</v>
      </c>
      <c r="C25" s="401">
        <f>SUM(C21:C24)</f>
        <v>1911451</v>
      </c>
      <c r="D25" s="401">
        <f>SUM(D21:D24)</f>
        <v>10039</v>
      </c>
      <c r="E25" s="402">
        <f>SUM(E21:E24)</f>
        <v>28803545.080000002</v>
      </c>
      <c r="F25" s="402">
        <f>SUM(F21:F24)</f>
        <v>30262899.270000007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401</v>
      </c>
      <c r="C29" s="388">
        <v>92266</v>
      </c>
      <c r="D29" s="388">
        <v>733</v>
      </c>
      <c r="E29" s="389">
        <v>660700.06999999995</v>
      </c>
      <c r="F29" s="389">
        <v>776949.07</v>
      </c>
    </row>
    <row r="30" spans="1:6" ht="20" customHeight="1" x14ac:dyDescent="0.15">
      <c r="A30" s="399" t="s">
        <v>70</v>
      </c>
      <c r="B30" s="388">
        <v>91</v>
      </c>
      <c r="C30" s="388">
        <v>31506</v>
      </c>
      <c r="D30" s="388">
        <v>0</v>
      </c>
      <c r="E30" s="389">
        <v>427972.88999999996</v>
      </c>
      <c r="F30" s="389">
        <v>443820.04</v>
      </c>
    </row>
    <row r="31" spans="1:6" ht="20" customHeight="1" x14ac:dyDescent="0.15">
      <c r="A31" s="399" t="s">
        <v>71</v>
      </c>
      <c r="B31" s="388">
        <v>182</v>
      </c>
      <c r="C31" s="388">
        <v>157739</v>
      </c>
      <c r="D31" s="388">
        <v>0</v>
      </c>
      <c r="E31" s="389">
        <v>1802259.9899999998</v>
      </c>
      <c r="F31" s="389">
        <v>1929154.74</v>
      </c>
    </row>
    <row r="32" spans="1:6" ht="20" customHeight="1" x14ac:dyDescent="0.15">
      <c r="A32" s="399" t="s">
        <v>72</v>
      </c>
      <c r="B32" s="388">
        <v>523</v>
      </c>
      <c r="C32" s="388">
        <v>692509</v>
      </c>
      <c r="D32" s="388">
        <v>2730</v>
      </c>
      <c r="E32" s="389">
        <v>14014656.119999999</v>
      </c>
      <c r="F32" s="389">
        <v>14886573.73</v>
      </c>
    </row>
    <row r="33" spans="1:6" ht="20" customHeight="1" x14ac:dyDescent="0.15">
      <c r="A33" s="399" t="s">
        <v>73</v>
      </c>
      <c r="B33" s="388">
        <v>78</v>
      </c>
      <c r="C33" s="388">
        <v>25554</v>
      </c>
      <c r="D33" s="388">
        <v>0</v>
      </c>
      <c r="E33" s="389">
        <v>412064.5</v>
      </c>
      <c r="F33" s="389">
        <v>432598.5</v>
      </c>
    </row>
    <row r="34" spans="1:6" ht="20" customHeight="1" x14ac:dyDescent="0.15">
      <c r="A34" s="399" t="s">
        <v>74</v>
      </c>
      <c r="B34" s="388">
        <v>415</v>
      </c>
      <c r="C34" s="388">
        <v>352691</v>
      </c>
      <c r="D34" s="388">
        <v>1022</v>
      </c>
      <c r="E34" s="389">
        <v>4044505.94</v>
      </c>
      <c r="F34" s="389">
        <v>4247766.1099999994</v>
      </c>
    </row>
    <row r="35" spans="1:6" ht="20" customHeight="1" x14ac:dyDescent="0.15">
      <c r="A35" s="400" t="s">
        <v>12</v>
      </c>
      <c r="B35" s="401">
        <f>SUM(B29:B34)</f>
        <v>1690</v>
      </c>
      <c r="C35" s="401">
        <f>SUM(C29:C34)</f>
        <v>1352265</v>
      </c>
      <c r="D35" s="401">
        <f>SUM(D29:D34)</f>
        <v>4485</v>
      </c>
      <c r="E35" s="402">
        <f>SUM(E29:E34)</f>
        <v>21362159.510000002</v>
      </c>
      <c r="F35" s="402">
        <f>SUM(F29:F34)</f>
        <v>22716862.189999998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448</v>
      </c>
      <c r="C39" s="388">
        <v>176333</v>
      </c>
      <c r="D39" s="388">
        <v>10</v>
      </c>
      <c r="E39" s="389">
        <v>2239073.46</v>
      </c>
      <c r="F39" s="389">
        <v>2291033.2400000002</v>
      </c>
    </row>
    <row r="40" spans="1:6" ht="20" customHeight="1" x14ac:dyDescent="0.15">
      <c r="A40" s="399" t="s">
        <v>77</v>
      </c>
      <c r="B40" s="388">
        <v>358</v>
      </c>
      <c r="C40" s="388">
        <v>160688</v>
      </c>
      <c r="D40" s="388">
        <v>60</v>
      </c>
      <c r="E40" s="389">
        <v>1615599.15</v>
      </c>
      <c r="F40" s="389">
        <v>1742241.13</v>
      </c>
    </row>
    <row r="41" spans="1:6" ht="20" customHeight="1" x14ac:dyDescent="0.15">
      <c r="A41" s="400" t="s">
        <v>12</v>
      </c>
      <c r="B41" s="401">
        <f>SUM(B39:B40)</f>
        <v>806</v>
      </c>
      <c r="C41" s="401">
        <f>SUM(C39:C40)</f>
        <v>337021</v>
      </c>
      <c r="D41" s="401">
        <f>SUM(D39:D40)</f>
        <v>70</v>
      </c>
      <c r="E41" s="402">
        <f>SUM(E39:E40)</f>
        <v>3854672.61</v>
      </c>
      <c r="F41" s="402">
        <f>SUM(F39:F40)</f>
        <v>4033274.37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27192</v>
      </c>
      <c r="C43" s="408">
        <f>C9+C17+C25+C35+C41</f>
        <v>8284914</v>
      </c>
      <c r="D43" s="408">
        <f>D9+D17+D25+D35+D41</f>
        <v>40317</v>
      </c>
      <c r="E43" s="409">
        <f>E9+E17+E25+E35+E41</f>
        <v>175574380.99000001</v>
      </c>
      <c r="F43" s="409">
        <f>F9+F17+F25+F35+F41</f>
        <v>183988752.94000003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7" t="s">
        <v>344</v>
      </c>
      <c r="B1" s="497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342</v>
      </c>
      <c r="C5" s="388">
        <v>240104</v>
      </c>
      <c r="D5" s="388">
        <v>0</v>
      </c>
      <c r="E5" s="389">
        <v>3916651.6500000004</v>
      </c>
      <c r="F5" s="389">
        <v>4126451.8299999996</v>
      </c>
    </row>
    <row r="6" spans="1:6" ht="20" customHeight="1" x14ac:dyDescent="0.15">
      <c r="A6" s="399" t="s">
        <v>55</v>
      </c>
      <c r="B6" s="388">
        <v>5595</v>
      </c>
      <c r="C6" s="388">
        <v>1541444</v>
      </c>
      <c r="D6" s="388">
        <v>2</v>
      </c>
      <c r="E6" s="389">
        <v>49644891.519999996</v>
      </c>
      <c r="F6" s="389">
        <v>50741493.510000013</v>
      </c>
    </row>
    <row r="7" spans="1:6" ht="20" customHeight="1" x14ac:dyDescent="0.15">
      <c r="A7" s="399" t="s">
        <v>56</v>
      </c>
      <c r="B7" s="388">
        <v>3227</v>
      </c>
      <c r="C7" s="388">
        <v>650598</v>
      </c>
      <c r="D7" s="388">
        <v>0</v>
      </c>
      <c r="E7" s="389">
        <v>15983672.509999996</v>
      </c>
      <c r="F7" s="389">
        <v>16096001.649999999</v>
      </c>
    </row>
    <row r="8" spans="1:6" ht="20" customHeight="1" x14ac:dyDescent="0.15">
      <c r="A8" s="399" t="s">
        <v>57</v>
      </c>
      <c r="B8" s="388">
        <v>154</v>
      </c>
      <c r="C8" s="388">
        <v>5664</v>
      </c>
      <c r="D8" s="388">
        <v>0</v>
      </c>
      <c r="E8" s="389">
        <v>27557</v>
      </c>
      <c r="F8" s="389">
        <v>29567</v>
      </c>
    </row>
    <row r="9" spans="1:6" ht="20" customHeight="1" x14ac:dyDescent="0.15">
      <c r="A9" s="400" t="s">
        <v>12</v>
      </c>
      <c r="B9" s="401">
        <f>SUM(B5:B8)</f>
        <v>9318</v>
      </c>
      <c r="C9" s="401">
        <f>SUM(C5:C8)</f>
        <v>2437810</v>
      </c>
      <c r="D9" s="401">
        <f>SUM(D5:D8)</f>
        <v>2</v>
      </c>
      <c r="E9" s="402">
        <f>SUM(E5:E8)</f>
        <v>69572772.679999992</v>
      </c>
      <c r="F9" s="402">
        <f>SUM(F5:F8)</f>
        <v>70993513.99000001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1185</v>
      </c>
      <c r="C13" s="388">
        <v>509532</v>
      </c>
      <c r="D13" s="388">
        <v>4912</v>
      </c>
      <c r="E13" s="389">
        <v>7187054.9199999999</v>
      </c>
      <c r="F13" s="389">
        <v>7379762.4399999995</v>
      </c>
    </row>
    <row r="14" spans="1:6" ht="20" customHeight="1" x14ac:dyDescent="0.15">
      <c r="A14" s="399" t="s">
        <v>60</v>
      </c>
      <c r="B14" s="388">
        <v>930</v>
      </c>
      <c r="C14" s="388">
        <v>156538</v>
      </c>
      <c r="D14" s="388">
        <v>0</v>
      </c>
      <c r="E14" s="389">
        <v>3503527.5</v>
      </c>
      <c r="F14" s="389">
        <v>3868877.0000000005</v>
      </c>
    </row>
    <row r="15" spans="1:6" ht="20" customHeight="1" x14ac:dyDescent="0.15">
      <c r="A15" s="399" t="s">
        <v>61</v>
      </c>
      <c r="B15" s="388">
        <v>266</v>
      </c>
      <c r="C15" s="388">
        <v>30225</v>
      </c>
      <c r="D15" s="388">
        <v>0</v>
      </c>
      <c r="E15" s="389">
        <v>221135</v>
      </c>
      <c r="F15" s="389">
        <v>276779.89</v>
      </c>
    </row>
    <row r="16" spans="1:6" ht="20" customHeight="1" x14ac:dyDescent="0.15">
      <c r="A16" s="399" t="s">
        <v>62</v>
      </c>
      <c r="B16" s="388">
        <v>1457</v>
      </c>
      <c r="C16" s="388">
        <v>298622</v>
      </c>
      <c r="D16" s="388">
        <v>10880</v>
      </c>
      <c r="E16" s="389">
        <v>5460555.1799999997</v>
      </c>
      <c r="F16" s="389">
        <v>5560796.7599999988</v>
      </c>
    </row>
    <row r="17" spans="1:6" ht="20" customHeight="1" x14ac:dyDescent="0.15">
      <c r="A17" s="400" t="s">
        <v>12</v>
      </c>
      <c r="B17" s="401">
        <f>SUM(B13:B16)</f>
        <v>3838</v>
      </c>
      <c r="C17" s="401">
        <f>SUM(C13:C16)</f>
        <v>994917</v>
      </c>
      <c r="D17" s="401">
        <f>SUM(D13:D16)</f>
        <v>15792</v>
      </c>
      <c r="E17" s="402">
        <f>SUM(E13:E16)</f>
        <v>16372272.6</v>
      </c>
      <c r="F17" s="402">
        <f>SUM(F13:F16)</f>
        <v>17086216.09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263</v>
      </c>
      <c r="C21" s="388">
        <v>717630</v>
      </c>
      <c r="D21" s="388">
        <v>0</v>
      </c>
      <c r="E21" s="389">
        <v>14604543.140000001</v>
      </c>
      <c r="F21" s="389">
        <v>14632035.340000002</v>
      </c>
    </row>
    <row r="22" spans="1:6" ht="20" customHeight="1" x14ac:dyDescent="0.15">
      <c r="A22" s="399" t="s">
        <v>65</v>
      </c>
      <c r="B22" s="388">
        <v>896</v>
      </c>
      <c r="C22" s="388">
        <v>147838</v>
      </c>
      <c r="D22" s="388">
        <v>0</v>
      </c>
      <c r="E22" s="389">
        <v>1175027.3</v>
      </c>
      <c r="F22" s="389">
        <v>1253429.6900000002</v>
      </c>
    </row>
    <row r="23" spans="1:6" ht="20" customHeight="1" x14ac:dyDescent="0.15">
      <c r="A23" s="399" t="s">
        <v>66</v>
      </c>
      <c r="B23" s="388">
        <v>6685</v>
      </c>
      <c r="C23" s="388">
        <v>751212</v>
      </c>
      <c r="D23" s="388">
        <v>229</v>
      </c>
      <c r="E23" s="389">
        <v>8656322.3300000019</v>
      </c>
      <c r="F23" s="389">
        <v>9107043.0099999979</v>
      </c>
    </row>
    <row r="24" spans="1:6" ht="20" customHeight="1" x14ac:dyDescent="0.15">
      <c r="A24" s="399" t="s">
        <v>67</v>
      </c>
      <c r="B24" s="388">
        <v>286</v>
      </c>
      <c r="C24" s="388">
        <v>94753</v>
      </c>
      <c r="D24" s="388">
        <v>0</v>
      </c>
      <c r="E24" s="389">
        <v>980020.11</v>
      </c>
      <c r="F24" s="389">
        <v>1042067.4199999999</v>
      </c>
    </row>
    <row r="25" spans="1:6" ht="20" customHeight="1" x14ac:dyDescent="0.15">
      <c r="A25" s="400" t="s">
        <v>12</v>
      </c>
      <c r="B25" s="401">
        <f>SUM(B21:B24)</f>
        <v>8130</v>
      </c>
      <c r="C25" s="401">
        <f>SUM(C21:C24)</f>
        <v>1711433</v>
      </c>
      <c r="D25" s="401">
        <f>SUM(D21:D24)</f>
        <v>229</v>
      </c>
      <c r="E25" s="402">
        <f>SUM(E21:E24)</f>
        <v>25415912.880000003</v>
      </c>
      <c r="F25" s="402">
        <f>SUM(F21:F24)</f>
        <v>26034575.460000001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313</v>
      </c>
      <c r="C29" s="388">
        <v>75899</v>
      </c>
      <c r="D29" s="388">
        <v>484</v>
      </c>
      <c r="E29" s="389">
        <v>546070.30000000005</v>
      </c>
      <c r="F29" s="389">
        <v>595551.79999999993</v>
      </c>
    </row>
    <row r="30" spans="1:6" ht="20" customHeight="1" x14ac:dyDescent="0.15">
      <c r="A30" s="399" t="s">
        <v>70</v>
      </c>
      <c r="B30" s="388">
        <v>80</v>
      </c>
      <c r="C30" s="388">
        <v>30329</v>
      </c>
      <c r="D30" s="388">
        <v>0</v>
      </c>
      <c r="E30" s="389">
        <v>421086.88999999996</v>
      </c>
      <c r="F30" s="389">
        <v>436511.83999999997</v>
      </c>
    </row>
    <row r="31" spans="1:6" ht="20" customHeight="1" x14ac:dyDescent="0.15">
      <c r="A31" s="399" t="s">
        <v>71</v>
      </c>
      <c r="B31" s="388">
        <v>159</v>
      </c>
      <c r="C31" s="388">
        <v>146717</v>
      </c>
      <c r="D31" s="388">
        <v>0</v>
      </c>
      <c r="E31" s="389">
        <v>1746100.4899999998</v>
      </c>
      <c r="F31" s="389">
        <v>1866508.8399999999</v>
      </c>
    </row>
    <row r="32" spans="1:6" ht="20" customHeight="1" x14ac:dyDescent="0.15">
      <c r="A32" s="399" t="s">
        <v>72</v>
      </c>
      <c r="B32" s="388">
        <v>376</v>
      </c>
      <c r="C32" s="388">
        <v>662160</v>
      </c>
      <c r="D32" s="388">
        <v>2170</v>
      </c>
      <c r="E32" s="389">
        <v>13673782.119999999</v>
      </c>
      <c r="F32" s="389">
        <v>14534368.459999999</v>
      </c>
    </row>
    <row r="33" spans="1:6" ht="20" customHeight="1" x14ac:dyDescent="0.15">
      <c r="A33" s="399" t="s">
        <v>73</v>
      </c>
      <c r="B33" s="388">
        <v>70</v>
      </c>
      <c r="C33" s="388">
        <v>23495</v>
      </c>
      <c r="D33" s="388">
        <v>0</v>
      </c>
      <c r="E33" s="389">
        <v>406412.5</v>
      </c>
      <c r="F33" s="389">
        <v>426307.5</v>
      </c>
    </row>
    <row r="34" spans="1:6" ht="20" customHeight="1" x14ac:dyDescent="0.15">
      <c r="A34" s="399" t="s">
        <v>74</v>
      </c>
      <c r="B34" s="388">
        <v>288</v>
      </c>
      <c r="C34" s="388">
        <v>317680</v>
      </c>
      <c r="D34" s="388">
        <v>0</v>
      </c>
      <c r="E34" s="389">
        <v>3315105.44</v>
      </c>
      <c r="F34" s="389">
        <v>3475049.4899999993</v>
      </c>
    </row>
    <row r="35" spans="1:6" ht="20" customHeight="1" x14ac:dyDescent="0.15">
      <c r="A35" s="400" t="s">
        <v>12</v>
      </c>
      <c r="B35" s="401">
        <f>SUM(B29:B34)</f>
        <v>1286</v>
      </c>
      <c r="C35" s="401">
        <f>SUM(C29:C34)</f>
        <v>1256280</v>
      </c>
      <c r="D35" s="401">
        <f>SUM(D29:D34)</f>
        <v>2654</v>
      </c>
      <c r="E35" s="402">
        <f>SUM(E29:E34)</f>
        <v>20108557.739999998</v>
      </c>
      <c r="F35" s="402">
        <f>SUM(F29:F34)</f>
        <v>21334297.929999996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365</v>
      </c>
      <c r="C39" s="388">
        <v>140833</v>
      </c>
      <c r="D39" s="388">
        <v>0</v>
      </c>
      <c r="E39" s="389">
        <v>1719499</v>
      </c>
      <c r="F39" s="389">
        <v>1754002.5</v>
      </c>
    </row>
    <row r="40" spans="1:6" ht="20" customHeight="1" x14ac:dyDescent="0.15">
      <c r="A40" s="399" t="s">
        <v>77</v>
      </c>
      <c r="B40" s="388">
        <v>260</v>
      </c>
      <c r="C40" s="388">
        <v>143990</v>
      </c>
      <c r="D40" s="388">
        <v>0</v>
      </c>
      <c r="E40" s="389">
        <v>1486892.85</v>
      </c>
      <c r="F40" s="389">
        <v>1591769.65</v>
      </c>
    </row>
    <row r="41" spans="1:6" ht="20" customHeight="1" x14ac:dyDescent="0.15">
      <c r="A41" s="400" t="s">
        <v>12</v>
      </c>
      <c r="B41" s="401">
        <f>SUM(B39:B40)</f>
        <v>625</v>
      </c>
      <c r="C41" s="401">
        <f>SUM(C39:C40)</f>
        <v>284823</v>
      </c>
      <c r="D41" s="401">
        <f>SUM(D39:D40)</f>
        <v>0</v>
      </c>
      <c r="E41" s="402">
        <f>SUM(E39:E40)</f>
        <v>3206391.85</v>
      </c>
      <c r="F41" s="402">
        <f>SUM(F39:F40)</f>
        <v>3345772.15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23197</v>
      </c>
      <c r="C43" s="408">
        <f>C9+C17+C25+C35+C41</f>
        <v>6685263</v>
      </c>
      <c r="D43" s="408">
        <f>D9+D17+D25+D35+D41</f>
        <v>18677</v>
      </c>
      <c r="E43" s="409">
        <f>E9+E17+E25+E35+E41</f>
        <v>134675907.75</v>
      </c>
      <c r="F43" s="409">
        <f>F9+F17+F25+F35+F41</f>
        <v>138794375.62000003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7" t="s">
        <v>345</v>
      </c>
      <c r="B1" s="497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2</v>
      </c>
      <c r="C5" s="388">
        <v>133</v>
      </c>
      <c r="D5" s="388">
        <v>0</v>
      </c>
      <c r="E5" s="389">
        <v>1330</v>
      </c>
      <c r="F5" s="389">
        <v>1330</v>
      </c>
    </row>
    <row r="6" spans="1:6" ht="20" customHeight="1" x14ac:dyDescent="0.15">
      <c r="A6" s="399" t="s">
        <v>55</v>
      </c>
      <c r="B6" s="388">
        <v>450</v>
      </c>
      <c r="C6" s="388">
        <v>188487</v>
      </c>
      <c r="D6" s="388">
        <v>2720</v>
      </c>
      <c r="E6" s="389">
        <v>2569393.5199999996</v>
      </c>
      <c r="F6" s="389">
        <v>2729158.53</v>
      </c>
    </row>
    <row r="7" spans="1:6" ht="20" customHeight="1" x14ac:dyDescent="0.15">
      <c r="A7" s="399" t="s">
        <v>56</v>
      </c>
      <c r="B7" s="388">
        <v>206</v>
      </c>
      <c r="C7" s="388">
        <v>55979</v>
      </c>
      <c r="D7" s="388">
        <v>100</v>
      </c>
      <c r="E7" s="389">
        <v>531190.97</v>
      </c>
      <c r="F7" s="389">
        <v>664173.34000000008</v>
      </c>
    </row>
    <row r="8" spans="1:6" ht="20" customHeight="1" x14ac:dyDescent="0.15">
      <c r="A8" s="399" t="s">
        <v>57</v>
      </c>
      <c r="B8" s="388">
        <v>0</v>
      </c>
      <c r="C8" s="388">
        <v>0</v>
      </c>
      <c r="D8" s="388">
        <v>0</v>
      </c>
      <c r="E8" s="389">
        <v>0</v>
      </c>
      <c r="F8" s="389">
        <v>0</v>
      </c>
    </row>
    <row r="9" spans="1:6" ht="20" customHeight="1" x14ac:dyDescent="0.15">
      <c r="A9" s="400" t="s">
        <v>12</v>
      </c>
      <c r="B9" s="401">
        <f>SUM(B5:B8)</f>
        <v>658</v>
      </c>
      <c r="C9" s="401">
        <f>SUM(C5:C8)</f>
        <v>244599</v>
      </c>
      <c r="D9" s="401">
        <f>SUM(D5:D8)</f>
        <v>2820</v>
      </c>
      <c r="E9" s="402">
        <f>SUM(E5:E8)</f>
        <v>3101914.4899999993</v>
      </c>
      <c r="F9" s="402">
        <f>SUM(F5:F8)</f>
        <v>3394661.87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241</v>
      </c>
      <c r="C13" s="388">
        <v>155710</v>
      </c>
      <c r="D13" s="388">
        <v>0</v>
      </c>
      <c r="E13" s="389">
        <v>3303380.5400000005</v>
      </c>
      <c r="F13" s="389">
        <v>3331463.120000001</v>
      </c>
    </row>
    <row r="14" spans="1:6" ht="20" customHeight="1" x14ac:dyDescent="0.15">
      <c r="A14" s="399" t="s">
        <v>60</v>
      </c>
      <c r="B14" s="388">
        <v>88</v>
      </c>
      <c r="C14" s="388">
        <v>30143</v>
      </c>
      <c r="D14" s="388">
        <v>0</v>
      </c>
      <c r="E14" s="389">
        <v>279687.5</v>
      </c>
      <c r="F14" s="389">
        <v>293996.27</v>
      </c>
    </row>
    <row r="15" spans="1:6" ht="20" customHeight="1" x14ac:dyDescent="0.15">
      <c r="A15" s="399" t="s">
        <v>61</v>
      </c>
      <c r="B15" s="388">
        <v>26</v>
      </c>
      <c r="C15" s="388">
        <v>25711</v>
      </c>
      <c r="D15" s="388">
        <v>60</v>
      </c>
      <c r="E15" s="389">
        <v>170106.09999999998</v>
      </c>
      <c r="F15" s="389">
        <v>173918.09999999998</v>
      </c>
    </row>
    <row r="16" spans="1:6" ht="20" customHeight="1" x14ac:dyDescent="0.15">
      <c r="A16" s="399" t="s">
        <v>62</v>
      </c>
      <c r="B16" s="388">
        <v>217</v>
      </c>
      <c r="C16" s="388">
        <v>128576</v>
      </c>
      <c r="D16" s="388">
        <v>0</v>
      </c>
      <c r="E16" s="389">
        <v>1301627.8700000001</v>
      </c>
      <c r="F16" s="389">
        <v>1498234.68</v>
      </c>
    </row>
    <row r="17" spans="1:6" ht="20" customHeight="1" x14ac:dyDescent="0.15">
      <c r="A17" s="400" t="s">
        <v>12</v>
      </c>
      <c r="B17" s="401">
        <f>SUM(B13:B16)</f>
        <v>572</v>
      </c>
      <c r="C17" s="401">
        <f>SUM(C13:C16)</f>
        <v>340140</v>
      </c>
      <c r="D17" s="401">
        <f>SUM(D13:D16)</f>
        <v>60</v>
      </c>
      <c r="E17" s="402">
        <f>SUM(E13:E16)</f>
        <v>5054802.0100000007</v>
      </c>
      <c r="F17" s="402">
        <f>SUM(F13:F16)</f>
        <v>5297612.1700000009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42</v>
      </c>
      <c r="C21" s="388">
        <v>9770</v>
      </c>
      <c r="D21" s="388">
        <v>126</v>
      </c>
      <c r="E21" s="389">
        <v>69429.100000000006</v>
      </c>
      <c r="F21" s="389">
        <v>73264.399999999994</v>
      </c>
    </row>
    <row r="22" spans="1:6" ht="20" customHeight="1" x14ac:dyDescent="0.15">
      <c r="A22" s="399" t="s">
        <v>65</v>
      </c>
      <c r="B22" s="388">
        <v>114</v>
      </c>
      <c r="C22" s="388">
        <v>42382</v>
      </c>
      <c r="D22" s="388">
        <v>0</v>
      </c>
      <c r="E22" s="389">
        <v>824322.20000000007</v>
      </c>
      <c r="F22" s="389">
        <v>841496.8</v>
      </c>
    </row>
    <row r="23" spans="1:6" ht="20" customHeight="1" x14ac:dyDescent="0.15">
      <c r="A23" s="399" t="s">
        <v>66</v>
      </c>
      <c r="B23" s="388">
        <v>215</v>
      </c>
      <c r="C23" s="388">
        <v>36221</v>
      </c>
      <c r="D23" s="388">
        <v>0</v>
      </c>
      <c r="E23" s="389">
        <v>285677.3</v>
      </c>
      <c r="F23" s="389">
        <v>295039.25</v>
      </c>
    </row>
    <row r="24" spans="1:6" ht="20" customHeight="1" x14ac:dyDescent="0.15">
      <c r="A24" s="399" t="s">
        <v>67</v>
      </c>
      <c r="B24" s="388">
        <v>28</v>
      </c>
      <c r="C24" s="388">
        <v>11824</v>
      </c>
      <c r="D24" s="388">
        <v>0</v>
      </c>
      <c r="E24" s="389">
        <v>36306</v>
      </c>
      <c r="F24" s="389">
        <v>53324.58</v>
      </c>
    </row>
    <row r="25" spans="1:6" ht="20" customHeight="1" x14ac:dyDescent="0.15">
      <c r="A25" s="400" t="s">
        <v>12</v>
      </c>
      <c r="B25" s="401">
        <f>SUM(B21:B24)</f>
        <v>399</v>
      </c>
      <c r="C25" s="401">
        <f>SUM(C21:C24)</f>
        <v>100197</v>
      </c>
      <c r="D25" s="401">
        <f>SUM(D21:D24)</f>
        <v>126</v>
      </c>
      <c r="E25" s="402">
        <f>SUM(E21:E24)</f>
        <v>1215734.6000000001</v>
      </c>
      <c r="F25" s="402">
        <f>SUM(F21:F24)</f>
        <v>1263125.0300000003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61</v>
      </c>
      <c r="C29" s="388">
        <v>14180</v>
      </c>
      <c r="D29" s="388">
        <v>170</v>
      </c>
      <c r="E29" s="389">
        <v>85983.4</v>
      </c>
      <c r="F29" s="389">
        <v>91887.9</v>
      </c>
    </row>
    <row r="30" spans="1:6" ht="20" customHeight="1" x14ac:dyDescent="0.15">
      <c r="A30" s="399" t="s">
        <v>70</v>
      </c>
      <c r="B30" s="388">
        <v>11</v>
      </c>
      <c r="C30" s="388">
        <v>1177</v>
      </c>
      <c r="D30" s="388">
        <v>0</v>
      </c>
      <c r="E30" s="389">
        <v>6886</v>
      </c>
      <c r="F30" s="389">
        <v>7308.2000000000007</v>
      </c>
    </row>
    <row r="31" spans="1:6" ht="20" customHeight="1" x14ac:dyDescent="0.15">
      <c r="A31" s="399" t="s">
        <v>71</v>
      </c>
      <c r="B31" s="388">
        <v>22</v>
      </c>
      <c r="C31" s="388">
        <v>5191</v>
      </c>
      <c r="D31" s="388">
        <v>0</v>
      </c>
      <c r="E31" s="389">
        <v>32683.5</v>
      </c>
      <c r="F31" s="389">
        <v>33435.9</v>
      </c>
    </row>
    <row r="32" spans="1:6" ht="20" customHeight="1" x14ac:dyDescent="0.15">
      <c r="A32" s="399" t="s">
        <v>72</v>
      </c>
      <c r="B32" s="388">
        <v>47</v>
      </c>
      <c r="C32" s="388">
        <v>17865</v>
      </c>
      <c r="D32" s="388">
        <v>160</v>
      </c>
      <c r="E32" s="389">
        <v>235350</v>
      </c>
      <c r="F32" s="389">
        <v>235994.5</v>
      </c>
    </row>
    <row r="33" spans="1:6" ht="20" customHeight="1" x14ac:dyDescent="0.15">
      <c r="A33" s="399" t="s">
        <v>73</v>
      </c>
      <c r="B33" s="388">
        <v>8</v>
      </c>
      <c r="C33" s="388">
        <v>2059</v>
      </c>
      <c r="D33" s="388">
        <v>0</v>
      </c>
      <c r="E33" s="389">
        <v>5652</v>
      </c>
      <c r="F33" s="389">
        <v>6291</v>
      </c>
    </row>
    <row r="34" spans="1:6" ht="20" customHeight="1" x14ac:dyDescent="0.15">
      <c r="A34" s="399" t="s">
        <v>74</v>
      </c>
      <c r="B34" s="388">
        <v>100</v>
      </c>
      <c r="C34" s="388">
        <v>32229</v>
      </c>
      <c r="D34" s="388">
        <v>1022</v>
      </c>
      <c r="E34" s="389">
        <v>711395.5</v>
      </c>
      <c r="F34" s="389">
        <v>752839.2</v>
      </c>
    </row>
    <row r="35" spans="1:6" ht="20" customHeight="1" x14ac:dyDescent="0.15">
      <c r="A35" s="400" t="s">
        <v>12</v>
      </c>
      <c r="B35" s="401">
        <f>SUM(B29:B34)</f>
        <v>249</v>
      </c>
      <c r="C35" s="401">
        <f>SUM(C29:C34)</f>
        <v>72701</v>
      </c>
      <c r="D35" s="401">
        <f>SUM(D29:D34)</f>
        <v>1352</v>
      </c>
      <c r="E35" s="402">
        <f>SUM(E29:E34)</f>
        <v>1077950.3999999999</v>
      </c>
      <c r="F35" s="402">
        <f>SUM(F29:F34)</f>
        <v>1127756.7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31</v>
      </c>
      <c r="C39" s="388">
        <v>22392</v>
      </c>
      <c r="D39" s="388">
        <v>10</v>
      </c>
      <c r="E39" s="389">
        <v>340315.46</v>
      </c>
      <c r="F39" s="389">
        <v>348849.36</v>
      </c>
    </row>
    <row r="40" spans="1:6" ht="20" customHeight="1" x14ac:dyDescent="0.15">
      <c r="A40" s="399" t="s">
        <v>77</v>
      </c>
      <c r="B40" s="388">
        <v>61</v>
      </c>
      <c r="C40" s="388">
        <v>10537</v>
      </c>
      <c r="D40" s="388">
        <v>0</v>
      </c>
      <c r="E40" s="389">
        <v>85774.7</v>
      </c>
      <c r="F40" s="389">
        <v>87215.2</v>
      </c>
    </row>
    <row r="41" spans="1:6" ht="20" customHeight="1" x14ac:dyDescent="0.15">
      <c r="A41" s="400" t="s">
        <v>12</v>
      </c>
      <c r="B41" s="401">
        <f>SUM(B39:B40)</f>
        <v>92</v>
      </c>
      <c r="C41" s="401">
        <f>SUM(C39:C40)</f>
        <v>32929</v>
      </c>
      <c r="D41" s="401">
        <f>SUM(D39:D40)</f>
        <v>10</v>
      </c>
      <c r="E41" s="402">
        <f>SUM(E39:E40)</f>
        <v>426090.16000000003</v>
      </c>
      <c r="F41" s="402">
        <f>SUM(F39:F40)</f>
        <v>436064.56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1970</v>
      </c>
      <c r="C43" s="408">
        <f>C9+C17+C25+C35+C41</f>
        <v>790566</v>
      </c>
      <c r="D43" s="408">
        <f>D9+D17+D25+D35+D41</f>
        <v>4368</v>
      </c>
      <c r="E43" s="409">
        <f>E9+E17+E25+E35+E41</f>
        <v>10876491.66</v>
      </c>
      <c r="F43" s="409">
        <f>F9+F17+F25+F35+F41</f>
        <v>11519220.33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7" t="s">
        <v>346</v>
      </c>
      <c r="B1" s="497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2</v>
      </c>
      <c r="C5" s="388">
        <v>244</v>
      </c>
      <c r="D5" s="388">
        <v>0</v>
      </c>
      <c r="E5" s="389">
        <v>2285</v>
      </c>
      <c r="F5" s="389">
        <v>12484</v>
      </c>
    </row>
    <row r="6" spans="1:6" ht="20" customHeight="1" x14ac:dyDescent="0.15">
      <c r="A6" s="399" t="s">
        <v>55</v>
      </c>
      <c r="B6" s="388">
        <v>52</v>
      </c>
      <c r="C6" s="388">
        <v>91836</v>
      </c>
      <c r="D6" s="388">
        <v>0</v>
      </c>
      <c r="E6" s="389">
        <v>5026097.25</v>
      </c>
      <c r="F6" s="389">
        <v>5433883.1600000011</v>
      </c>
    </row>
    <row r="7" spans="1:6" ht="20" customHeight="1" x14ac:dyDescent="0.15">
      <c r="A7" s="399" t="s">
        <v>56</v>
      </c>
      <c r="B7" s="388">
        <v>38</v>
      </c>
      <c r="C7" s="388">
        <v>166384</v>
      </c>
      <c r="D7" s="388">
        <v>0</v>
      </c>
      <c r="E7" s="389">
        <v>10840582</v>
      </c>
      <c r="F7" s="389">
        <v>11863811.469999999</v>
      </c>
    </row>
    <row r="8" spans="1:6" ht="20" customHeight="1" x14ac:dyDescent="0.15">
      <c r="A8" s="399" t="s">
        <v>57</v>
      </c>
      <c r="B8" s="388">
        <v>15</v>
      </c>
      <c r="C8" s="388">
        <v>1232</v>
      </c>
      <c r="D8" s="388">
        <v>0</v>
      </c>
      <c r="E8" s="389">
        <v>38990.5</v>
      </c>
      <c r="F8" s="389">
        <v>41289.5</v>
      </c>
    </row>
    <row r="9" spans="1:6" ht="20" customHeight="1" x14ac:dyDescent="0.15">
      <c r="A9" s="400" t="s">
        <v>12</v>
      </c>
      <c r="B9" s="401">
        <f>SUM(B5:B8)</f>
        <v>107</v>
      </c>
      <c r="C9" s="401">
        <f>SUM(C5:C8)</f>
        <v>259696</v>
      </c>
      <c r="D9" s="401">
        <f>SUM(D5:D8)</f>
        <v>0</v>
      </c>
      <c r="E9" s="402">
        <f>SUM(E5:E8)</f>
        <v>15907954.75</v>
      </c>
      <c r="F9" s="402">
        <f>SUM(F5:F8)</f>
        <v>17351468.129999999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63</v>
      </c>
      <c r="C13" s="388">
        <v>109300</v>
      </c>
      <c r="D13" s="388">
        <v>3485</v>
      </c>
      <c r="E13" s="389">
        <v>7410512</v>
      </c>
      <c r="F13" s="389">
        <v>7442259.7999999998</v>
      </c>
    </row>
    <row r="14" spans="1:6" ht="20" customHeight="1" x14ac:dyDescent="0.15">
      <c r="A14" s="399" t="s">
        <v>60</v>
      </c>
      <c r="B14" s="388">
        <v>15</v>
      </c>
      <c r="C14" s="388">
        <v>4580</v>
      </c>
      <c r="D14" s="388">
        <v>20</v>
      </c>
      <c r="E14" s="389">
        <v>46158</v>
      </c>
      <c r="F14" s="389">
        <v>96111.8</v>
      </c>
    </row>
    <row r="15" spans="1:6" ht="20" customHeight="1" x14ac:dyDescent="0.15">
      <c r="A15" s="399" t="s">
        <v>61</v>
      </c>
      <c r="B15" s="388">
        <v>37</v>
      </c>
      <c r="C15" s="388">
        <v>34289</v>
      </c>
      <c r="D15" s="388">
        <v>112</v>
      </c>
      <c r="E15" s="389">
        <v>429556</v>
      </c>
      <c r="F15" s="389">
        <v>452589.88</v>
      </c>
    </row>
    <row r="16" spans="1:6" ht="20" customHeight="1" x14ac:dyDescent="0.15">
      <c r="A16" s="399" t="s">
        <v>62</v>
      </c>
      <c r="B16" s="388">
        <v>9</v>
      </c>
      <c r="C16" s="388">
        <v>2337</v>
      </c>
      <c r="D16" s="388">
        <v>0</v>
      </c>
      <c r="E16" s="389">
        <v>21550</v>
      </c>
      <c r="F16" s="389">
        <v>65600</v>
      </c>
    </row>
    <row r="17" spans="1:6" ht="20" customHeight="1" x14ac:dyDescent="0.15">
      <c r="A17" s="400" t="s">
        <v>12</v>
      </c>
      <c r="B17" s="401">
        <f>SUM(B13:B16)</f>
        <v>124</v>
      </c>
      <c r="C17" s="401">
        <f>SUM(C13:C16)</f>
        <v>150506</v>
      </c>
      <c r="D17" s="401">
        <f>SUM(D13:D16)</f>
        <v>3617</v>
      </c>
      <c r="E17" s="402">
        <f>SUM(E13:E16)</f>
        <v>7907776</v>
      </c>
      <c r="F17" s="402">
        <f>SUM(F13:F16)</f>
        <v>8056561.4799999995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124</v>
      </c>
      <c r="C21" s="388">
        <v>40962</v>
      </c>
      <c r="D21" s="388">
        <v>0</v>
      </c>
      <c r="E21" s="389">
        <v>1615332.8</v>
      </c>
      <c r="F21" s="389">
        <v>1759002.0799999998</v>
      </c>
    </row>
    <row r="22" spans="1:6" ht="20" customHeight="1" x14ac:dyDescent="0.15">
      <c r="A22" s="399" t="s">
        <v>65</v>
      </c>
      <c r="B22" s="388">
        <v>9</v>
      </c>
      <c r="C22" s="388">
        <v>1121</v>
      </c>
      <c r="D22" s="388">
        <v>0</v>
      </c>
      <c r="E22" s="389">
        <v>10615</v>
      </c>
      <c r="F22" s="389">
        <v>10615</v>
      </c>
    </row>
    <row r="23" spans="1:6" ht="20" customHeight="1" x14ac:dyDescent="0.15">
      <c r="A23" s="399" t="s">
        <v>66</v>
      </c>
      <c r="B23" s="388">
        <v>167</v>
      </c>
      <c r="C23" s="388">
        <v>24176</v>
      </c>
      <c r="D23" s="388">
        <v>4420</v>
      </c>
      <c r="E23" s="389">
        <v>173391</v>
      </c>
      <c r="F23" s="389">
        <v>273091.43000000005</v>
      </c>
    </row>
    <row r="24" spans="1:6" ht="20" customHeight="1" x14ac:dyDescent="0.15">
      <c r="A24" s="399" t="s">
        <v>67</v>
      </c>
      <c r="B24" s="388">
        <v>5</v>
      </c>
      <c r="C24" s="388">
        <v>361</v>
      </c>
      <c r="D24" s="388">
        <v>0</v>
      </c>
      <c r="E24" s="389">
        <v>2770</v>
      </c>
      <c r="F24" s="389">
        <v>2790.5</v>
      </c>
    </row>
    <row r="25" spans="1:6" ht="20" customHeight="1" x14ac:dyDescent="0.15">
      <c r="A25" s="400" t="s">
        <v>12</v>
      </c>
      <c r="B25" s="401">
        <f>SUM(B21:B24)</f>
        <v>305</v>
      </c>
      <c r="C25" s="401">
        <f>SUM(C21:C24)</f>
        <v>66620</v>
      </c>
      <c r="D25" s="401">
        <f>SUM(D21:D24)</f>
        <v>4420</v>
      </c>
      <c r="E25" s="402">
        <f>SUM(E21:E24)</f>
        <v>1802108.8</v>
      </c>
      <c r="F25" s="402">
        <f>SUM(F21:F24)</f>
        <v>2045499.0099999998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8</v>
      </c>
      <c r="C29" s="388">
        <v>482</v>
      </c>
      <c r="D29" s="388">
        <v>29</v>
      </c>
      <c r="E29" s="389">
        <v>6320</v>
      </c>
      <c r="F29" s="389">
        <v>65440</v>
      </c>
    </row>
    <row r="30" spans="1:6" ht="20" customHeight="1" x14ac:dyDescent="0.15">
      <c r="A30" s="399" t="s">
        <v>70</v>
      </c>
      <c r="B30" s="388">
        <v>0</v>
      </c>
      <c r="C30" s="388">
        <v>0</v>
      </c>
      <c r="D30" s="388">
        <v>0</v>
      </c>
      <c r="E30" s="389">
        <v>0</v>
      </c>
      <c r="F30" s="389">
        <v>0</v>
      </c>
    </row>
    <row r="31" spans="1:6" ht="20" customHeight="1" x14ac:dyDescent="0.15">
      <c r="A31" s="399" t="s">
        <v>71</v>
      </c>
      <c r="B31" s="388">
        <v>0</v>
      </c>
      <c r="C31" s="388">
        <v>0</v>
      </c>
      <c r="D31" s="388">
        <v>0</v>
      </c>
      <c r="E31" s="389">
        <v>0</v>
      </c>
      <c r="F31" s="389">
        <v>0</v>
      </c>
    </row>
    <row r="32" spans="1:6" ht="20" customHeight="1" x14ac:dyDescent="0.15">
      <c r="A32" s="399" t="s">
        <v>72</v>
      </c>
      <c r="B32" s="388">
        <v>64</v>
      </c>
      <c r="C32" s="388">
        <v>6152</v>
      </c>
      <c r="D32" s="388">
        <v>0</v>
      </c>
      <c r="E32" s="389">
        <v>56830</v>
      </c>
      <c r="F32" s="389">
        <v>58591.58</v>
      </c>
    </row>
    <row r="33" spans="1:6" ht="20" customHeight="1" x14ac:dyDescent="0.15">
      <c r="A33" s="399" t="s">
        <v>73</v>
      </c>
      <c r="B33" s="388">
        <v>0</v>
      </c>
      <c r="C33" s="388">
        <v>0</v>
      </c>
      <c r="D33" s="388">
        <v>0</v>
      </c>
      <c r="E33" s="389">
        <v>0</v>
      </c>
      <c r="F33" s="389">
        <v>0</v>
      </c>
    </row>
    <row r="34" spans="1:6" ht="20" customHeight="1" x14ac:dyDescent="0.15">
      <c r="A34" s="399" t="s">
        <v>74</v>
      </c>
      <c r="B34" s="388">
        <v>0</v>
      </c>
      <c r="C34" s="388">
        <v>0</v>
      </c>
      <c r="D34" s="388">
        <v>0</v>
      </c>
      <c r="E34" s="389">
        <v>0</v>
      </c>
      <c r="F34" s="389">
        <v>0</v>
      </c>
    </row>
    <row r="35" spans="1:6" ht="20" customHeight="1" x14ac:dyDescent="0.15">
      <c r="A35" s="400" t="s">
        <v>12</v>
      </c>
      <c r="B35" s="401">
        <f>SUM(B29:B34)</f>
        <v>72</v>
      </c>
      <c r="C35" s="401">
        <f>SUM(C29:C34)</f>
        <v>6634</v>
      </c>
      <c r="D35" s="401">
        <f>SUM(D29:D34)</f>
        <v>29</v>
      </c>
      <c r="E35" s="402">
        <f>SUM(E29:E34)</f>
        <v>63150</v>
      </c>
      <c r="F35" s="402">
        <f>SUM(F29:F34)</f>
        <v>124031.58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37</v>
      </c>
      <c r="C39" s="388">
        <v>10410</v>
      </c>
      <c r="D39" s="388">
        <v>0</v>
      </c>
      <c r="E39" s="389">
        <v>122454</v>
      </c>
      <c r="F39" s="389">
        <v>125973</v>
      </c>
    </row>
    <row r="40" spans="1:6" ht="20" customHeight="1" x14ac:dyDescent="0.15">
      <c r="A40" s="399" t="s">
        <v>77</v>
      </c>
      <c r="B40" s="388">
        <v>10</v>
      </c>
      <c r="C40" s="388">
        <v>1227</v>
      </c>
      <c r="D40" s="388">
        <v>0</v>
      </c>
      <c r="E40" s="389">
        <v>9961.6000000000022</v>
      </c>
      <c r="F40" s="389">
        <v>29351.48</v>
      </c>
    </row>
    <row r="41" spans="1:6" ht="20" customHeight="1" x14ac:dyDescent="0.15">
      <c r="A41" s="400" t="s">
        <v>12</v>
      </c>
      <c r="B41" s="401">
        <f>SUM(B39:B40)</f>
        <v>47</v>
      </c>
      <c r="C41" s="401">
        <f>SUM(C39:C40)</f>
        <v>11637</v>
      </c>
      <c r="D41" s="401">
        <f>SUM(D39:D40)</f>
        <v>0</v>
      </c>
      <c r="E41" s="402">
        <f>SUM(E39:E40)</f>
        <v>132415.6</v>
      </c>
      <c r="F41" s="402">
        <f>SUM(F39:F40)</f>
        <v>155324.48000000001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655</v>
      </c>
      <c r="C43" s="408">
        <f>C9+C17+C25+C35+C41</f>
        <v>495093</v>
      </c>
      <c r="D43" s="408">
        <f>D9+D17+D25+D35+D41</f>
        <v>8066</v>
      </c>
      <c r="E43" s="409">
        <f>E9+E17+E25+E35+E41</f>
        <v>25813405.150000002</v>
      </c>
      <c r="F43" s="409">
        <f>F9+F17+F25+F35+F41</f>
        <v>27732884.679999996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8"/>
  <sheetViews>
    <sheetView zoomScaleNormal="100" workbookViewId="0">
      <selection sqref="A1:B1"/>
    </sheetView>
  </sheetViews>
  <sheetFormatPr baseColWidth="10" defaultColWidth="20.5" defaultRowHeight="21.75" customHeight="1" x14ac:dyDescent="0.15"/>
  <cols>
    <col min="1" max="1" width="10.5" style="386" bestFit="1" customWidth="1"/>
    <col min="2" max="6" width="15.5" style="386" customWidth="1"/>
    <col min="7" max="16384" width="20.5" style="386"/>
  </cols>
  <sheetData>
    <row r="1" spans="1:6" s="381" customFormat="1" ht="50" customHeight="1" x14ac:dyDescent="0.15">
      <c r="A1" s="473" t="s">
        <v>304</v>
      </c>
      <c r="B1" s="474"/>
      <c r="C1" s="475" t="s">
        <v>357</v>
      </c>
      <c r="D1" s="475"/>
      <c r="E1" s="475"/>
      <c r="F1" s="475"/>
    </row>
    <row r="2" spans="1:6" s="381" customFormat="1" ht="30" customHeight="1" x14ac:dyDescent="0.15">
      <c r="A2" s="382"/>
      <c r="C2" s="383"/>
      <c r="D2" s="383"/>
      <c r="E2" s="383"/>
      <c r="F2" s="383"/>
    </row>
    <row r="3" spans="1:6" ht="21" customHeight="1" x14ac:dyDescent="0.15">
      <c r="A3" s="384" t="s">
        <v>13</v>
      </c>
      <c r="B3" s="385" t="s">
        <v>10</v>
      </c>
      <c r="C3" s="385" t="s">
        <v>2</v>
      </c>
      <c r="D3" s="385" t="s">
        <v>184</v>
      </c>
      <c r="E3" s="385" t="s">
        <v>1</v>
      </c>
      <c r="F3" s="385" t="s">
        <v>0</v>
      </c>
    </row>
    <row r="4" spans="1:6" ht="21" customHeight="1" x14ac:dyDescent="0.15">
      <c r="A4" s="387" t="s">
        <v>14</v>
      </c>
      <c r="B4" s="442">
        <v>184</v>
      </c>
      <c r="C4" s="442">
        <v>4312</v>
      </c>
      <c r="D4" s="442">
        <v>2245</v>
      </c>
      <c r="E4" s="441">
        <v>258972.26</v>
      </c>
      <c r="F4" s="441">
        <v>578297.44000000006</v>
      </c>
    </row>
    <row r="5" spans="1:6" ht="21" customHeight="1" x14ac:dyDescent="0.15">
      <c r="A5" s="387" t="s">
        <v>15</v>
      </c>
      <c r="B5" s="442">
        <v>2199</v>
      </c>
      <c r="C5" s="442">
        <v>172016</v>
      </c>
      <c r="D5" s="442">
        <v>49441</v>
      </c>
      <c r="E5" s="441">
        <v>1895033.1300000001</v>
      </c>
      <c r="F5" s="441">
        <v>3078391.83</v>
      </c>
    </row>
    <row r="6" spans="1:6" ht="21" customHeight="1" x14ac:dyDescent="0.15">
      <c r="A6" s="387" t="s">
        <v>16</v>
      </c>
      <c r="B6" s="442">
        <v>564</v>
      </c>
      <c r="C6" s="442">
        <v>44837</v>
      </c>
      <c r="D6" s="442">
        <v>8147</v>
      </c>
      <c r="E6" s="441">
        <v>1439025.35</v>
      </c>
      <c r="F6" s="441">
        <v>1801875.2599999998</v>
      </c>
    </row>
    <row r="7" spans="1:6" ht="21" customHeight="1" x14ac:dyDescent="0.15">
      <c r="A7" s="387" t="s">
        <v>17</v>
      </c>
      <c r="B7" s="442">
        <v>2775</v>
      </c>
      <c r="C7" s="442">
        <v>79313</v>
      </c>
      <c r="D7" s="442">
        <v>5602</v>
      </c>
      <c r="E7" s="441">
        <v>1046471.9400000001</v>
      </c>
      <c r="F7" s="441">
        <v>1403873.0899999996</v>
      </c>
    </row>
    <row r="8" spans="1:6" ht="21" customHeight="1" x14ac:dyDescent="0.15">
      <c r="A8" s="387" t="s">
        <v>18</v>
      </c>
      <c r="B8" s="442">
        <v>74894</v>
      </c>
      <c r="C8" s="442">
        <v>1745998</v>
      </c>
      <c r="D8" s="442">
        <v>378099</v>
      </c>
      <c r="E8" s="441">
        <v>18873040.389999993</v>
      </c>
      <c r="F8" s="441">
        <v>24269951.48</v>
      </c>
    </row>
    <row r="9" spans="1:6" ht="21" customHeight="1" x14ac:dyDescent="0.15">
      <c r="A9" s="387" t="s">
        <v>19</v>
      </c>
      <c r="B9" s="442">
        <v>161797</v>
      </c>
      <c r="C9" s="442">
        <v>4405524</v>
      </c>
      <c r="D9" s="442">
        <v>1574980</v>
      </c>
      <c r="E9" s="441">
        <v>56808884.380000003</v>
      </c>
      <c r="F9" s="441">
        <v>76461329.570000052</v>
      </c>
    </row>
    <row r="10" spans="1:6" ht="21" customHeight="1" x14ac:dyDescent="0.15">
      <c r="A10" s="387" t="s">
        <v>20</v>
      </c>
      <c r="B10" s="442">
        <v>196960</v>
      </c>
      <c r="C10" s="442">
        <v>8324032</v>
      </c>
      <c r="D10" s="442">
        <v>3360352</v>
      </c>
      <c r="E10" s="441">
        <v>115601898.00999998</v>
      </c>
      <c r="F10" s="441">
        <v>160340515.23000002</v>
      </c>
    </row>
    <row r="11" spans="1:6" ht="21" customHeight="1" x14ac:dyDescent="0.15">
      <c r="A11" s="387" t="s">
        <v>21</v>
      </c>
      <c r="B11" s="442">
        <v>208331</v>
      </c>
      <c r="C11" s="442">
        <v>9802316</v>
      </c>
      <c r="D11" s="442">
        <v>3199613</v>
      </c>
      <c r="E11" s="441">
        <v>136564572.42000005</v>
      </c>
      <c r="F11" s="441">
        <v>176647934.15999997</v>
      </c>
    </row>
    <row r="12" spans="1:6" ht="21" customHeight="1" x14ac:dyDescent="0.15">
      <c r="A12" s="387" t="s">
        <v>22</v>
      </c>
      <c r="B12" s="442">
        <v>231102</v>
      </c>
      <c r="C12" s="442">
        <v>8619963</v>
      </c>
      <c r="D12" s="442">
        <v>1977168</v>
      </c>
      <c r="E12" s="441">
        <v>121465792.58999999</v>
      </c>
      <c r="F12" s="441">
        <v>149489929.46999991</v>
      </c>
    </row>
    <row r="13" spans="1:6" ht="21" customHeight="1" x14ac:dyDescent="0.15">
      <c r="A13" s="387" t="s">
        <v>23</v>
      </c>
      <c r="B13" s="442">
        <v>267633</v>
      </c>
      <c r="C13" s="442">
        <v>12267458</v>
      </c>
      <c r="D13" s="442">
        <v>1591268</v>
      </c>
      <c r="E13" s="441">
        <v>144477258.22999999</v>
      </c>
      <c r="F13" s="441">
        <v>171206872.56999993</v>
      </c>
    </row>
    <row r="14" spans="1:6" ht="21" customHeight="1" x14ac:dyDescent="0.15">
      <c r="A14" s="387" t="s">
        <v>24</v>
      </c>
      <c r="B14" s="442">
        <v>273566</v>
      </c>
      <c r="C14" s="442">
        <v>11553468</v>
      </c>
      <c r="D14" s="442">
        <v>1270354</v>
      </c>
      <c r="E14" s="441">
        <v>133833788.33999999</v>
      </c>
      <c r="F14" s="441">
        <v>155770776.09999987</v>
      </c>
    </row>
    <row r="15" spans="1:6" ht="21" customHeight="1" x14ac:dyDescent="0.15">
      <c r="A15" s="387" t="s">
        <v>25</v>
      </c>
      <c r="B15" s="442">
        <v>286275</v>
      </c>
      <c r="C15" s="442">
        <v>12424144</v>
      </c>
      <c r="D15" s="442">
        <v>1267290</v>
      </c>
      <c r="E15" s="441">
        <v>137769344.63999996</v>
      </c>
      <c r="F15" s="441">
        <v>167331403.20999992</v>
      </c>
    </row>
    <row r="16" spans="1:6" ht="21" customHeight="1" x14ac:dyDescent="0.15">
      <c r="A16" s="390" t="s">
        <v>12</v>
      </c>
      <c r="B16" s="444">
        <f>SUM(B4:B15)</f>
        <v>1706280</v>
      </c>
      <c r="C16" s="444">
        <f>SUM(C4:C15)</f>
        <v>69443381</v>
      </c>
      <c r="D16" s="444">
        <f>SUM(D4:D15)</f>
        <v>14684559</v>
      </c>
      <c r="E16" s="443">
        <f>SUM(E4:E15)</f>
        <v>870034081.67999995</v>
      </c>
      <c r="F16" s="443">
        <f>SUM(F4:F15)</f>
        <v>1088381149.4099998</v>
      </c>
    </row>
    <row r="18" spans="2:2" ht="21.75" customHeight="1" x14ac:dyDescent="0.15">
      <c r="B18" s="393"/>
    </row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horizontalDpi="4294967293"/>
  <headerFooter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7" t="s">
        <v>347</v>
      </c>
      <c r="B1" s="497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25</v>
      </c>
      <c r="C5" s="388">
        <v>3434</v>
      </c>
      <c r="D5" s="388">
        <v>0</v>
      </c>
      <c r="E5" s="389">
        <v>16701.099999999999</v>
      </c>
      <c r="F5" s="389">
        <v>32590.1</v>
      </c>
    </row>
    <row r="6" spans="1:6" ht="20" customHeight="1" x14ac:dyDescent="0.15">
      <c r="A6" s="399" t="s">
        <v>55</v>
      </c>
      <c r="B6" s="388">
        <v>144</v>
      </c>
      <c r="C6" s="388">
        <v>24141</v>
      </c>
      <c r="D6" s="388">
        <v>1562</v>
      </c>
      <c r="E6" s="389">
        <v>261133</v>
      </c>
      <c r="F6" s="389">
        <v>829262.99</v>
      </c>
    </row>
    <row r="7" spans="1:6" ht="20" customHeight="1" x14ac:dyDescent="0.15">
      <c r="A7" s="399" t="s">
        <v>56</v>
      </c>
      <c r="B7" s="388">
        <v>238</v>
      </c>
      <c r="C7" s="388">
        <v>36627</v>
      </c>
      <c r="D7" s="388">
        <v>455</v>
      </c>
      <c r="E7" s="389">
        <v>432684.75</v>
      </c>
      <c r="F7" s="389">
        <v>586019.53</v>
      </c>
    </row>
    <row r="8" spans="1:6" ht="20" customHeight="1" x14ac:dyDescent="0.15">
      <c r="A8" s="399" t="s">
        <v>57</v>
      </c>
      <c r="B8" s="388">
        <v>4</v>
      </c>
      <c r="C8" s="388">
        <v>3128</v>
      </c>
      <c r="D8" s="388">
        <v>0</v>
      </c>
      <c r="E8" s="389">
        <v>48665</v>
      </c>
      <c r="F8" s="389">
        <v>48665</v>
      </c>
    </row>
    <row r="9" spans="1:6" ht="20" customHeight="1" x14ac:dyDescent="0.15">
      <c r="A9" s="400" t="s">
        <v>12</v>
      </c>
      <c r="B9" s="401">
        <f>SUM(B5:B8)</f>
        <v>411</v>
      </c>
      <c r="C9" s="401">
        <f>SUM(C5:C8)</f>
        <v>67330</v>
      </c>
      <c r="D9" s="401">
        <f>SUM(D5:D8)</f>
        <v>2017</v>
      </c>
      <c r="E9" s="402">
        <f>SUM(E5:E8)</f>
        <v>759183.85</v>
      </c>
      <c r="F9" s="402">
        <f>SUM(F5:F8)</f>
        <v>1496537.62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157</v>
      </c>
      <c r="C13" s="388">
        <v>75746</v>
      </c>
      <c r="D13" s="388">
        <v>546</v>
      </c>
      <c r="E13" s="389">
        <v>753349.3</v>
      </c>
      <c r="F13" s="389">
        <v>766343.02</v>
      </c>
    </row>
    <row r="14" spans="1:6" ht="20" customHeight="1" x14ac:dyDescent="0.15">
      <c r="A14" s="399" t="s">
        <v>60</v>
      </c>
      <c r="B14" s="388">
        <v>13</v>
      </c>
      <c r="C14" s="388">
        <v>10544</v>
      </c>
      <c r="D14" s="388">
        <v>0</v>
      </c>
      <c r="E14" s="389">
        <v>109833</v>
      </c>
      <c r="F14" s="389">
        <v>150048.21</v>
      </c>
    </row>
    <row r="15" spans="1:6" ht="20" customHeight="1" x14ac:dyDescent="0.15">
      <c r="A15" s="399" t="s">
        <v>61</v>
      </c>
      <c r="B15" s="388">
        <v>224</v>
      </c>
      <c r="C15" s="388">
        <v>79927</v>
      </c>
      <c r="D15" s="388">
        <v>39</v>
      </c>
      <c r="E15" s="389">
        <v>1866087.0999999999</v>
      </c>
      <c r="F15" s="389">
        <v>2143840.9699999997</v>
      </c>
    </row>
    <row r="16" spans="1:6" ht="20" customHeight="1" x14ac:dyDescent="0.15">
      <c r="A16" s="399" t="s">
        <v>62</v>
      </c>
      <c r="B16" s="388">
        <v>144</v>
      </c>
      <c r="C16" s="388">
        <v>22962</v>
      </c>
      <c r="D16" s="388">
        <v>830</v>
      </c>
      <c r="E16" s="389">
        <v>148058.00999999998</v>
      </c>
      <c r="F16" s="389">
        <v>238913.56</v>
      </c>
    </row>
    <row r="17" spans="1:6" ht="20" customHeight="1" x14ac:dyDescent="0.15">
      <c r="A17" s="400" t="s">
        <v>12</v>
      </c>
      <c r="B17" s="401">
        <f>SUM(B13:B16)</f>
        <v>538</v>
      </c>
      <c r="C17" s="401">
        <f>SUM(C13:C16)</f>
        <v>189179</v>
      </c>
      <c r="D17" s="401">
        <f>SUM(D13:D16)</f>
        <v>1415</v>
      </c>
      <c r="E17" s="402">
        <f>SUM(E13:E16)</f>
        <v>2877327.4099999997</v>
      </c>
      <c r="F17" s="402">
        <f>SUM(F13:F16)</f>
        <v>3299145.76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42</v>
      </c>
      <c r="C21" s="388">
        <v>13362</v>
      </c>
      <c r="D21" s="388">
        <v>450</v>
      </c>
      <c r="E21" s="389">
        <v>159784</v>
      </c>
      <c r="F21" s="389">
        <v>223820.25</v>
      </c>
    </row>
    <row r="22" spans="1:6" ht="20" customHeight="1" x14ac:dyDescent="0.15">
      <c r="A22" s="399" t="s">
        <v>65</v>
      </c>
      <c r="B22" s="388">
        <v>62</v>
      </c>
      <c r="C22" s="388">
        <v>8512</v>
      </c>
      <c r="D22" s="388">
        <v>130</v>
      </c>
      <c r="E22" s="389">
        <v>90895.7</v>
      </c>
      <c r="F22" s="389">
        <v>298890.96000000002</v>
      </c>
    </row>
    <row r="23" spans="1:6" ht="20" customHeight="1" x14ac:dyDescent="0.15">
      <c r="A23" s="399" t="s">
        <v>66</v>
      </c>
      <c r="B23" s="388">
        <v>179</v>
      </c>
      <c r="C23" s="388">
        <v>9831</v>
      </c>
      <c r="D23" s="388">
        <v>4684</v>
      </c>
      <c r="E23" s="389">
        <v>110134.1</v>
      </c>
      <c r="F23" s="389">
        <v>341841.14999999991</v>
      </c>
    </row>
    <row r="24" spans="1:6" ht="20" customHeight="1" x14ac:dyDescent="0.15">
      <c r="A24" s="399" t="s">
        <v>67</v>
      </c>
      <c r="B24" s="388">
        <v>13</v>
      </c>
      <c r="C24" s="388">
        <v>1496</v>
      </c>
      <c r="D24" s="388">
        <v>0</v>
      </c>
      <c r="E24" s="389">
        <v>8975</v>
      </c>
      <c r="F24" s="389">
        <v>55147.41</v>
      </c>
    </row>
    <row r="25" spans="1:6" ht="20" customHeight="1" x14ac:dyDescent="0.15">
      <c r="A25" s="400" t="s">
        <v>12</v>
      </c>
      <c r="B25" s="401">
        <f>SUM(B21:B24)</f>
        <v>296</v>
      </c>
      <c r="C25" s="401">
        <f>SUM(C21:C24)</f>
        <v>33201</v>
      </c>
      <c r="D25" s="401">
        <f>SUM(D21:D24)</f>
        <v>5264</v>
      </c>
      <c r="E25" s="402">
        <f>SUM(E21:E24)</f>
        <v>369788.80000000005</v>
      </c>
      <c r="F25" s="402">
        <f>SUM(F21:F24)</f>
        <v>919699.7699999999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19</v>
      </c>
      <c r="C29" s="388">
        <v>1705</v>
      </c>
      <c r="D29" s="388">
        <v>50</v>
      </c>
      <c r="E29" s="389">
        <v>22326.37</v>
      </c>
      <c r="F29" s="389">
        <v>24069.37</v>
      </c>
    </row>
    <row r="30" spans="1:6" ht="20" customHeight="1" x14ac:dyDescent="0.15">
      <c r="A30" s="399" t="s">
        <v>70</v>
      </c>
      <c r="B30" s="388">
        <v>0</v>
      </c>
      <c r="C30" s="388">
        <v>0</v>
      </c>
      <c r="D30" s="388">
        <v>0</v>
      </c>
      <c r="E30" s="389">
        <v>0</v>
      </c>
      <c r="F30" s="389">
        <v>0</v>
      </c>
    </row>
    <row r="31" spans="1:6" ht="20" customHeight="1" x14ac:dyDescent="0.15">
      <c r="A31" s="399" t="s">
        <v>71</v>
      </c>
      <c r="B31" s="388">
        <v>1</v>
      </c>
      <c r="C31" s="388">
        <v>5831</v>
      </c>
      <c r="D31" s="388">
        <v>0</v>
      </c>
      <c r="E31" s="388">
        <v>23476</v>
      </c>
      <c r="F31" s="388">
        <v>29210</v>
      </c>
    </row>
    <row r="32" spans="1:6" ht="20" customHeight="1" x14ac:dyDescent="0.15">
      <c r="A32" s="399" t="s">
        <v>72</v>
      </c>
      <c r="B32" s="388">
        <v>36</v>
      </c>
      <c r="C32" s="388">
        <v>6332</v>
      </c>
      <c r="D32" s="388">
        <v>400</v>
      </c>
      <c r="E32" s="388">
        <v>48694</v>
      </c>
      <c r="F32" s="388">
        <v>57619.19</v>
      </c>
    </row>
    <row r="33" spans="1:6" ht="20" customHeight="1" x14ac:dyDescent="0.15">
      <c r="A33" s="399" t="s">
        <v>73</v>
      </c>
      <c r="B33" s="388">
        <v>0</v>
      </c>
      <c r="C33" s="388">
        <v>0</v>
      </c>
      <c r="D33" s="388">
        <v>0</v>
      </c>
      <c r="E33" s="389">
        <v>0</v>
      </c>
      <c r="F33" s="389">
        <v>0</v>
      </c>
    </row>
    <row r="34" spans="1:6" ht="20" customHeight="1" x14ac:dyDescent="0.15">
      <c r="A34" s="399" t="s">
        <v>74</v>
      </c>
      <c r="B34" s="388">
        <v>27</v>
      </c>
      <c r="C34" s="388">
        <v>2782</v>
      </c>
      <c r="D34" s="388">
        <v>0</v>
      </c>
      <c r="E34" s="389">
        <v>18005</v>
      </c>
      <c r="F34" s="389">
        <v>19877.419999999998</v>
      </c>
    </row>
    <row r="35" spans="1:6" ht="20" customHeight="1" x14ac:dyDescent="0.15">
      <c r="A35" s="400" t="s">
        <v>12</v>
      </c>
      <c r="B35" s="401">
        <f>SUM(B29:B34)</f>
        <v>83</v>
      </c>
      <c r="C35" s="401">
        <f>SUM(C29:C34)</f>
        <v>16650</v>
      </c>
      <c r="D35" s="401">
        <f>SUM(D29:D34)</f>
        <v>450</v>
      </c>
      <c r="E35" s="402">
        <f>SUM(E29:E34)</f>
        <v>112501.37</v>
      </c>
      <c r="F35" s="402">
        <f>SUM(F29:F34)</f>
        <v>130775.98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15</v>
      </c>
      <c r="C39" s="388">
        <v>2698</v>
      </c>
      <c r="D39" s="388">
        <v>0</v>
      </c>
      <c r="E39" s="389">
        <v>56805</v>
      </c>
      <c r="F39" s="389">
        <v>62208.38</v>
      </c>
    </row>
    <row r="40" spans="1:6" ht="20" customHeight="1" x14ac:dyDescent="0.15">
      <c r="A40" s="399" t="s">
        <v>77</v>
      </c>
      <c r="B40" s="388">
        <v>27</v>
      </c>
      <c r="C40" s="388">
        <v>4934</v>
      </c>
      <c r="D40" s="388">
        <v>60</v>
      </c>
      <c r="E40" s="389">
        <v>32970</v>
      </c>
      <c r="F40" s="389">
        <v>33904.800000000003</v>
      </c>
    </row>
    <row r="41" spans="1:6" ht="20" customHeight="1" x14ac:dyDescent="0.15">
      <c r="A41" s="400" t="s">
        <v>12</v>
      </c>
      <c r="B41" s="401">
        <f>SUM(B39:B40)</f>
        <v>42</v>
      </c>
      <c r="C41" s="401">
        <f>SUM(C39:C40)</f>
        <v>7632</v>
      </c>
      <c r="D41" s="401">
        <f>SUM(D39:D40)</f>
        <v>60</v>
      </c>
      <c r="E41" s="402">
        <f>SUM(E39:E40)</f>
        <v>89775</v>
      </c>
      <c r="F41" s="402">
        <f>SUM(F39:F40)</f>
        <v>96113.18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1370</v>
      </c>
      <c r="C43" s="408">
        <f>C9+C17+C25+C35+C41</f>
        <v>313992</v>
      </c>
      <c r="D43" s="408">
        <f>D9+D17+D25+D35+D41</f>
        <v>9206</v>
      </c>
      <c r="E43" s="409">
        <f>E9+E17+E25+E35+E41</f>
        <v>4208576.43</v>
      </c>
      <c r="F43" s="409">
        <f>F9+F17+F25+F35+F41</f>
        <v>5942272.3099999996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8" t="s">
        <v>363</v>
      </c>
      <c r="B1" s="498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8660</v>
      </c>
      <c r="C5" s="388">
        <v>67890</v>
      </c>
      <c r="D5" s="388">
        <v>593905</v>
      </c>
      <c r="E5" s="389">
        <v>803281</v>
      </c>
      <c r="F5" s="389">
        <v>7852838.5699999994</v>
      </c>
    </row>
    <row r="6" spans="1:6" ht="20" customHeight="1" x14ac:dyDescent="0.15">
      <c r="A6" s="399" t="s">
        <v>55</v>
      </c>
      <c r="B6" s="388">
        <v>35821</v>
      </c>
      <c r="C6" s="388">
        <v>867483</v>
      </c>
      <c r="D6" s="388">
        <v>2452945</v>
      </c>
      <c r="E6" s="389">
        <v>10721827.75</v>
      </c>
      <c r="F6" s="389">
        <v>48819351.510000013</v>
      </c>
    </row>
    <row r="7" spans="1:6" ht="20" customHeight="1" x14ac:dyDescent="0.15">
      <c r="A7" s="399" t="s">
        <v>56</v>
      </c>
      <c r="B7" s="388">
        <v>12018</v>
      </c>
      <c r="C7" s="388">
        <v>328147</v>
      </c>
      <c r="D7" s="388">
        <v>773450</v>
      </c>
      <c r="E7" s="389">
        <v>3746731</v>
      </c>
      <c r="F7" s="389">
        <v>14008622.459999999</v>
      </c>
    </row>
    <row r="8" spans="1:6" ht="20" customHeight="1" x14ac:dyDescent="0.15">
      <c r="A8" s="399" t="s">
        <v>57</v>
      </c>
      <c r="B8" s="388">
        <v>504</v>
      </c>
      <c r="C8" s="388">
        <v>4764</v>
      </c>
      <c r="D8" s="388">
        <v>27586</v>
      </c>
      <c r="E8" s="389">
        <v>39797</v>
      </c>
      <c r="F8" s="389">
        <v>499455.20000000007</v>
      </c>
    </row>
    <row r="9" spans="1:6" ht="20" customHeight="1" x14ac:dyDescent="0.15">
      <c r="A9" s="400" t="s">
        <v>12</v>
      </c>
      <c r="B9" s="401">
        <f>SUM(B5:B8)</f>
        <v>57003</v>
      </c>
      <c r="C9" s="401">
        <f>SUM(C5:C8)</f>
        <v>1268284</v>
      </c>
      <c r="D9" s="401">
        <f>SUM(D5:D8)</f>
        <v>3847886</v>
      </c>
      <c r="E9" s="402">
        <f>SUM(E5:E8)</f>
        <v>15311636.75</v>
      </c>
      <c r="F9" s="402">
        <f>SUM(F5:F8)</f>
        <v>71180267.74000001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410" t="s">
        <v>10</v>
      </c>
      <c r="C12" s="410" t="s">
        <v>2</v>
      </c>
      <c r="D12" s="410" t="s">
        <v>184</v>
      </c>
      <c r="E12" s="410" t="s">
        <v>1</v>
      </c>
      <c r="F12" s="410" t="s">
        <v>0</v>
      </c>
    </row>
    <row r="13" spans="1:6" ht="20" customHeight="1" x14ac:dyDescent="0.15">
      <c r="A13" s="411" t="s">
        <v>59</v>
      </c>
      <c r="B13" s="374">
        <v>21698</v>
      </c>
      <c r="C13" s="374">
        <v>563895</v>
      </c>
      <c r="D13" s="374">
        <v>1726121</v>
      </c>
      <c r="E13" s="375">
        <v>8569440.0600000005</v>
      </c>
      <c r="F13" s="375">
        <v>27631149.790000007</v>
      </c>
    </row>
    <row r="14" spans="1:6" ht="20" customHeight="1" x14ac:dyDescent="0.15">
      <c r="A14" s="411" t="s">
        <v>60</v>
      </c>
      <c r="B14" s="374">
        <v>3862</v>
      </c>
      <c r="C14" s="374">
        <v>35571</v>
      </c>
      <c r="D14" s="374">
        <v>257255</v>
      </c>
      <c r="E14" s="375">
        <v>515181</v>
      </c>
      <c r="F14" s="375">
        <v>3303163.3900000006</v>
      </c>
    </row>
    <row r="15" spans="1:6" ht="20" customHeight="1" x14ac:dyDescent="0.15">
      <c r="A15" s="411" t="s">
        <v>61</v>
      </c>
      <c r="B15" s="374">
        <v>3153</v>
      </c>
      <c r="C15" s="374">
        <v>42458</v>
      </c>
      <c r="D15" s="374">
        <v>214962</v>
      </c>
      <c r="E15" s="375">
        <v>484233.66</v>
      </c>
      <c r="F15" s="375">
        <v>3703568.3700000006</v>
      </c>
    </row>
    <row r="16" spans="1:6" ht="20" customHeight="1" x14ac:dyDescent="0.15">
      <c r="A16" s="411" t="s">
        <v>62</v>
      </c>
      <c r="B16" s="374">
        <v>14631</v>
      </c>
      <c r="C16" s="374">
        <v>272867</v>
      </c>
      <c r="D16" s="374">
        <v>1376462</v>
      </c>
      <c r="E16" s="375">
        <v>2958759.5500000007</v>
      </c>
      <c r="F16" s="375">
        <v>19799552.220000003</v>
      </c>
    </row>
    <row r="17" spans="1:6" ht="20" customHeight="1" x14ac:dyDescent="0.15">
      <c r="A17" s="400" t="s">
        <v>12</v>
      </c>
      <c r="B17" s="412">
        <f>SUM(B13:B16)</f>
        <v>43344</v>
      </c>
      <c r="C17" s="412">
        <f>SUM(C13:C16)</f>
        <v>914791</v>
      </c>
      <c r="D17" s="412">
        <f>SUM(D13:D16)</f>
        <v>3574800</v>
      </c>
      <c r="E17" s="413">
        <f>SUM(E13:E16)</f>
        <v>12527614.270000001</v>
      </c>
      <c r="F17" s="413">
        <f>SUM(F13:F16)</f>
        <v>54437433.770000011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7496</v>
      </c>
      <c r="C21" s="388">
        <v>228531</v>
      </c>
      <c r="D21" s="388">
        <v>614923</v>
      </c>
      <c r="E21" s="389">
        <v>2993168.4</v>
      </c>
      <c r="F21" s="389">
        <v>11810737.780000001</v>
      </c>
    </row>
    <row r="22" spans="1:6" ht="20" customHeight="1" x14ac:dyDescent="0.15">
      <c r="A22" s="399" t="s">
        <v>65</v>
      </c>
      <c r="B22" s="388">
        <v>6708</v>
      </c>
      <c r="C22" s="388">
        <v>151253</v>
      </c>
      <c r="D22" s="388">
        <v>459636</v>
      </c>
      <c r="E22" s="389">
        <v>2137697.73</v>
      </c>
      <c r="F22" s="389">
        <v>7538097.129999999</v>
      </c>
    </row>
    <row r="23" spans="1:6" ht="20" customHeight="1" x14ac:dyDescent="0.15">
      <c r="A23" s="399" t="s">
        <v>66</v>
      </c>
      <c r="B23" s="388">
        <v>15599</v>
      </c>
      <c r="C23" s="388">
        <v>283177</v>
      </c>
      <c r="D23" s="388">
        <v>1149132</v>
      </c>
      <c r="E23" s="389">
        <v>4189075.83</v>
      </c>
      <c r="F23" s="389">
        <v>20600888.030000001</v>
      </c>
    </row>
    <row r="24" spans="1:6" ht="20" customHeight="1" x14ac:dyDescent="0.15">
      <c r="A24" s="399" t="s">
        <v>67</v>
      </c>
      <c r="B24" s="388">
        <v>1785</v>
      </c>
      <c r="C24" s="388">
        <v>76320</v>
      </c>
      <c r="D24" s="388">
        <v>70913</v>
      </c>
      <c r="E24" s="389">
        <v>975822.31</v>
      </c>
      <c r="F24" s="389">
        <v>1984081.2</v>
      </c>
    </row>
    <row r="25" spans="1:6" ht="20" customHeight="1" x14ac:dyDescent="0.15">
      <c r="A25" s="400" t="s">
        <v>12</v>
      </c>
      <c r="B25" s="401">
        <f>SUM(B21:B24)</f>
        <v>31588</v>
      </c>
      <c r="C25" s="401">
        <f>SUM(C21:C24)</f>
        <v>739281</v>
      </c>
      <c r="D25" s="401">
        <f>SUM(D21:D24)</f>
        <v>2294604</v>
      </c>
      <c r="E25" s="402">
        <f>SUM(E21:E24)</f>
        <v>10295764.270000001</v>
      </c>
      <c r="F25" s="402">
        <f>SUM(F21:F24)</f>
        <v>41933804.140000001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2495</v>
      </c>
      <c r="C29" s="388">
        <v>34820</v>
      </c>
      <c r="D29" s="388">
        <v>121531</v>
      </c>
      <c r="E29" s="389">
        <v>398387</v>
      </c>
      <c r="F29" s="389">
        <v>2055528.56</v>
      </c>
    </row>
    <row r="30" spans="1:6" ht="20" customHeight="1" x14ac:dyDescent="0.15">
      <c r="A30" s="399" t="s">
        <v>70</v>
      </c>
      <c r="B30" s="388">
        <v>669</v>
      </c>
      <c r="C30" s="388">
        <v>2337</v>
      </c>
      <c r="D30" s="388">
        <v>43419</v>
      </c>
      <c r="E30" s="389">
        <v>56302</v>
      </c>
      <c r="F30" s="389">
        <v>621962.63</v>
      </c>
    </row>
    <row r="31" spans="1:6" ht="20" customHeight="1" x14ac:dyDescent="0.15">
      <c r="A31" s="399" t="s">
        <v>71</v>
      </c>
      <c r="B31" s="388">
        <v>85</v>
      </c>
      <c r="C31" s="388">
        <v>5315</v>
      </c>
      <c r="D31" s="388">
        <v>12521</v>
      </c>
      <c r="E31" s="389">
        <v>92226</v>
      </c>
      <c r="F31" s="389">
        <v>228645.61000000002</v>
      </c>
    </row>
    <row r="32" spans="1:6" ht="20" customHeight="1" x14ac:dyDescent="0.15">
      <c r="A32" s="399" t="s">
        <v>72</v>
      </c>
      <c r="B32" s="388">
        <v>6557</v>
      </c>
      <c r="C32" s="388">
        <v>96314</v>
      </c>
      <c r="D32" s="388">
        <v>400932</v>
      </c>
      <c r="E32" s="389">
        <v>1329524.22</v>
      </c>
      <c r="F32" s="389">
        <v>9326402.2000000011</v>
      </c>
    </row>
    <row r="33" spans="1:6" ht="20" customHeight="1" x14ac:dyDescent="0.15">
      <c r="A33" s="399" t="s">
        <v>73</v>
      </c>
      <c r="B33" s="388">
        <v>123</v>
      </c>
      <c r="C33" s="388">
        <v>576</v>
      </c>
      <c r="D33" s="388">
        <v>4452</v>
      </c>
      <c r="E33" s="389">
        <v>9728</v>
      </c>
      <c r="F33" s="389">
        <v>97156.049999999988</v>
      </c>
    </row>
    <row r="34" spans="1:6" ht="20" customHeight="1" x14ac:dyDescent="0.15">
      <c r="A34" s="399" t="s">
        <v>74</v>
      </c>
      <c r="B34" s="388">
        <v>5587</v>
      </c>
      <c r="C34" s="388">
        <v>57520</v>
      </c>
      <c r="D34" s="388">
        <v>522995</v>
      </c>
      <c r="E34" s="389">
        <v>682051</v>
      </c>
      <c r="F34" s="389">
        <v>7000044.25</v>
      </c>
    </row>
    <row r="35" spans="1:6" ht="20" customHeight="1" x14ac:dyDescent="0.15">
      <c r="A35" s="400" t="s">
        <v>12</v>
      </c>
      <c r="B35" s="401">
        <f>SUM(B29:B34)</f>
        <v>15516</v>
      </c>
      <c r="C35" s="401">
        <f>SUM(C29:C34)</f>
        <v>196882</v>
      </c>
      <c r="D35" s="401">
        <f>SUM(D29:D34)</f>
        <v>1105850</v>
      </c>
      <c r="E35" s="402">
        <f>SUM(E29:E34)</f>
        <v>2568218.2199999997</v>
      </c>
      <c r="F35" s="402">
        <f>SUM(F29:F34)</f>
        <v>19329739.300000001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3310</v>
      </c>
      <c r="C39" s="388">
        <v>73269</v>
      </c>
      <c r="D39" s="388">
        <v>246489</v>
      </c>
      <c r="E39" s="389">
        <v>2176288.52</v>
      </c>
      <c r="F39" s="389">
        <v>7444158.6500000013</v>
      </c>
    </row>
    <row r="40" spans="1:6" ht="20" customHeight="1" x14ac:dyDescent="0.15">
      <c r="A40" s="399" t="s">
        <v>77</v>
      </c>
      <c r="B40" s="388">
        <v>8433</v>
      </c>
      <c r="C40" s="388">
        <v>119041</v>
      </c>
      <c r="D40" s="388">
        <v>591022</v>
      </c>
      <c r="E40" s="389">
        <v>1317136</v>
      </c>
      <c r="F40" s="389">
        <v>7518354.3599999994</v>
      </c>
    </row>
    <row r="41" spans="1:6" ht="20" customHeight="1" x14ac:dyDescent="0.15">
      <c r="A41" s="400" t="s">
        <v>12</v>
      </c>
      <c r="B41" s="401">
        <f>SUM(B39:B40)</f>
        <v>11743</v>
      </c>
      <c r="C41" s="401">
        <f>SUM(C39:C40)</f>
        <v>192310</v>
      </c>
      <c r="D41" s="401">
        <f>SUM(D39:D40)</f>
        <v>837511</v>
      </c>
      <c r="E41" s="402">
        <f>SUM(E39:E40)</f>
        <v>3493424.52</v>
      </c>
      <c r="F41" s="402">
        <f>SUM(F39:F40)</f>
        <v>14962513.010000002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159194</v>
      </c>
      <c r="C43" s="408">
        <f>C9+C17+C25+C35+C41</f>
        <v>3311548</v>
      </c>
      <c r="D43" s="408">
        <f>D9+D17+D25+D35+D41</f>
        <v>11660651</v>
      </c>
      <c r="E43" s="409">
        <f>E9+E17+E25+E35+E41</f>
        <v>44196658.030000009</v>
      </c>
      <c r="F43" s="409">
        <f>F9+F17+F25+F35+F41</f>
        <v>201843757.96000004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8" t="s">
        <v>348</v>
      </c>
      <c r="B1" s="498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985</v>
      </c>
      <c r="C5" s="388">
        <v>60342</v>
      </c>
      <c r="D5" s="388">
        <v>36247</v>
      </c>
      <c r="E5" s="389">
        <v>685902.5</v>
      </c>
      <c r="F5" s="389">
        <v>1065969.3599999999</v>
      </c>
    </row>
    <row r="6" spans="1:6" ht="20" customHeight="1" x14ac:dyDescent="0.15">
      <c r="A6" s="399" t="s">
        <v>55</v>
      </c>
      <c r="B6" s="388">
        <v>5555</v>
      </c>
      <c r="C6" s="388">
        <v>656879</v>
      </c>
      <c r="D6" s="388">
        <v>303829</v>
      </c>
      <c r="E6" s="389">
        <v>8313354.2599999998</v>
      </c>
      <c r="F6" s="389">
        <v>12920043.110000003</v>
      </c>
    </row>
    <row r="7" spans="1:6" ht="20" customHeight="1" x14ac:dyDescent="0.15">
      <c r="A7" s="399" t="s">
        <v>56</v>
      </c>
      <c r="B7" s="388">
        <v>3206</v>
      </c>
      <c r="C7" s="388">
        <v>298705</v>
      </c>
      <c r="D7" s="388">
        <v>116475</v>
      </c>
      <c r="E7" s="389">
        <v>3409075</v>
      </c>
      <c r="F7" s="389">
        <v>4763655.0599999996</v>
      </c>
    </row>
    <row r="8" spans="1:6" ht="20" customHeight="1" x14ac:dyDescent="0.15">
      <c r="A8" s="399" t="s">
        <v>57</v>
      </c>
      <c r="B8" s="388">
        <v>60</v>
      </c>
      <c r="C8" s="388">
        <v>4764</v>
      </c>
      <c r="D8" s="388">
        <v>6940</v>
      </c>
      <c r="E8" s="389">
        <v>39797</v>
      </c>
      <c r="F8" s="389">
        <v>126321.25</v>
      </c>
    </row>
    <row r="9" spans="1:6" ht="20" customHeight="1" x14ac:dyDescent="0.15">
      <c r="A9" s="400" t="s">
        <v>12</v>
      </c>
      <c r="B9" s="401">
        <v>9806</v>
      </c>
      <c r="C9" s="401">
        <v>1020690</v>
      </c>
      <c r="D9" s="401">
        <v>462961</v>
      </c>
      <c r="E9" s="402">
        <v>12448128.76</v>
      </c>
      <c r="F9" s="402">
        <v>18875988.780000001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2359</v>
      </c>
      <c r="C13" s="388">
        <v>358913</v>
      </c>
      <c r="D13" s="388">
        <v>88538</v>
      </c>
      <c r="E13" s="389">
        <v>5134545.0600000005</v>
      </c>
      <c r="F13" s="389">
        <v>5974197.8899999997</v>
      </c>
    </row>
    <row r="14" spans="1:6" ht="20" customHeight="1" x14ac:dyDescent="0.15">
      <c r="A14" s="399" t="s">
        <v>60</v>
      </c>
      <c r="B14" s="388">
        <v>320</v>
      </c>
      <c r="C14" s="388">
        <v>26479</v>
      </c>
      <c r="D14" s="388">
        <v>19464</v>
      </c>
      <c r="E14" s="389">
        <v>351242</v>
      </c>
      <c r="F14" s="389">
        <v>579146.09</v>
      </c>
    </row>
    <row r="15" spans="1:6" ht="20" customHeight="1" x14ac:dyDescent="0.15">
      <c r="A15" s="399" t="s">
        <v>61</v>
      </c>
      <c r="B15" s="388">
        <v>260</v>
      </c>
      <c r="C15" s="388">
        <v>33919</v>
      </c>
      <c r="D15" s="388">
        <v>6726</v>
      </c>
      <c r="E15" s="389">
        <v>369312</v>
      </c>
      <c r="F15" s="389">
        <v>814657.52</v>
      </c>
    </row>
    <row r="16" spans="1:6" ht="20" customHeight="1" x14ac:dyDescent="0.15">
      <c r="A16" s="399" t="s">
        <v>62</v>
      </c>
      <c r="B16" s="388">
        <v>1568</v>
      </c>
      <c r="C16" s="388">
        <v>199961</v>
      </c>
      <c r="D16" s="388">
        <v>68986</v>
      </c>
      <c r="E16" s="389">
        <v>2144060.4899999998</v>
      </c>
      <c r="F16" s="389">
        <v>2966162.9200000004</v>
      </c>
    </row>
    <row r="17" spans="1:6" ht="20" customHeight="1" x14ac:dyDescent="0.15">
      <c r="A17" s="400" t="s">
        <v>12</v>
      </c>
      <c r="B17" s="401">
        <v>4507</v>
      </c>
      <c r="C17" s="401">
        <v>619272</v>
      </c>
      <c r="D17" s="401">
        <v>182599</v>
      </c>
      <c r="E17" s="402">
        <v>7999159.5500000007</v>
      </c>
      <c r="F17" s="402">
        <v>10334164.42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1386</v>
      </c>
      <c r="C21" s="388">
        <v>183343</v>
      </c>
      <c r="D21" s="388">
        <v>24161</v>
      </c>
      <c r="E21" s="389">
        <v>2356968.7699999996</v>
      </c>
      <c r="F21" s="389">
        <v>2701864.2</v>
      </c>
    </row>
    <row r="22" spans="1:6" ht="20" customHeight="1" x14ac:dyDescent="0.15">
      <c r="A22" s="399" t="s">
        <v>65</v>
      </c>
      <c r="B22" s="388">
        <v>743</v>
      </c>
      <c r="C22" s="388">
        <v>108243</v>
      </c>
      <c r="D22" s="388">
        <v>28733</v>
      </c>
      <c r="E22" s="389">
        <v>1325694.73</v>
      </c>
      <c r="F22" s="389">
        <v>1462126.33</v>
      </c>
    </row>
    <row r="23" spans="1:6" ht="20" customHeight="1" x14ac:dyDescent="0.15">
      <c r="A23" s="399" t="s">
        <v>66</v>
      </c>
      <c r="B23" s="388">
        <v>2538</v>
      </c>
      <c r="C23" s="388">
        <v>210675</v>
      </c>
      <c r="D23" s="388">
        <v>241754</v>
      </c>
      <c r="E23" s="389">
        <v>2697430.83</v>
      </c>
      <c r="F23" s="389">
        <v>6486174.7800000012</v>
      </c>
    </row>
    <row r="24" spans="1:6" ht="20" customHeight="1" x14ac:dyDescent="0.15">
      <c r="A24" s="399" t="s">
        <v>67</v>
      </c>
      <c r="B24" s="388">
        <v>442</v>
      </c>
      <c r="C24" s="388">
        <v>68339</v>
      </c>
      <c r="D24" s="388">
        <v>2215</v>
      </c>
      <c r="E24" s="389">
        <v>898573.32000000007</v>
      </c>
      <c r="F24" s="389">
        <v>967088.12000000011</v>
      </c>
    </row>
    <row r="25" spans="1:6" ht="20" customHeight="1" x14ac:dyDescent="0.15">
      <c r="A25" s="400" t="s">
        <v>12</v>
      </c>
      <c r="B25" s="401">
        <v>5066</v>
      </c>
      <c r="C25" s="401">
        <v>570600</v>
      </c>
      <c r="D25" s="401">
        <v>291430</v>
      </c>
      <c r="E25" s="402">
        <v>7278667.6500000004</v>
      </c>
      <c r="F25" s="402">
        <v>11617253.430000003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343</v>
      </c>
      <c r="C29" s="388">
        <v>31764</v>
      </c>
      <c r="D29" s="388">
        <v>6844</v>
      </c>
      <c r="E29" s="389">
        <v>337487</v>
      </c>
      <c r="F29" s="389">
        <v>406688.25</v>
      </c>
    </row>
    <row r="30" spans="1:6" ht="20" customHeight="1" x14ac:dyDescent="0.15">
      <c r="A30" s="399" t="s">
        <v>70</v>
      </c>
      <c r="B30" s="388">
        <v>68</v>
      </c>
      <c r="C30" s="388">
        <v>1536</v>
      </c>
      <c r="D30" s="388">
        <v>5996</v>
      </c>
      <c r="E30" s="389">
        <v>14527</v>
      </c>
      <c r="F30" s="389">
        <v>101082.7</v>
      </c>
    </row>
    <row r="31" spans="1:6" ht="20" customHeight="1" x14ac:dyDescent="0.15">
      <c r="A31" s="399" t="s">
        <v>71</v>
      </c>
      <c r="B31" s="388">
        <v>15</v>
      </c>
      <c r="C31" s="388">
        <v>5015</v>
      </c>
      <c r="D31" s="388">
        <v>80</v>
      </c>
      <c r="E31" s="389">
        <v>89226</v>
      </c>
      <c r="F31" s="389">
        <v>113013</v>
      </c>
    </row>
    <row r="32" spans="1:6" ht="20" customHeight="1" x14ac:dyDescent="0.15">
      <c r="A32" s="399" t="s">
        <v>72</v>
      </c>
      <c r="B32" s="388">
        <v>833</v>
      </c>
      <c r="C32" s="388">
        <v>62502</v>
      </c>
      <c r="D32" s="388">
        <v>26311</v>
      </c>
      <c r="E32" s="389">
        <v>747916.22</v>
      </c>
      <c r="F32" s="389">
        <v>1120101.93</v>
      </c>
    </row>
    <row r="33" spans="1:6" ht="20" customHeight="1" x14ac:dyDescent="0.15">
      <c r="A33" s="399" t="s">
        <v>73</v>
      </c>
      <c r="B33" s="388">
        <v>33</v>
      </c>
      <c r="C33" s="388">
        <v>525</v>
      </c>
      <c r="D33" s="388">
        <v>808</v>
      </c>
      <c r="E33" s="389">
        <v>7578</v>
      </c>
      <c r="F33" s="389">
        <v>15420</v>
      </c>
    </row>
    <row r="34" spans="1:6" ht="20" customHeight="1" x14ac:dyDescent="0.15">
      <c r="A34" s="399" t="s">
        <v>74</v>
      </c>
      <c r="B34" s="388">
        <v>498</v>
      </c>
      <c r="C34" s="388">
        <v>49418</v>
      </c>
      <c r="D34" s="388">
        <v>15929</v>
      </c>
      <c r="E34" s="389">
        <v>532388</v>
      </c>
      <c r="F34" s="389">
        <v>744462.64999999991</v>
      </c>
    </row>
    <row r="35" spans="1:6" ht="20" customHeight="1" x14ac:dyDescent="0.15">
      <c r="A35" s="400" t="s">
        <v>12</v>
      </c>
      <c r="B35" s="401">
        <v>1790</v>
      </c>
      <c r="C35" s="401">
        <v>150760</v>
      </c>
      <c r="D35" s="401">
        <v>55968</v>
      </c>
      <c r="E35" s="402">
        <v>1729122.22</v>
      </c>
      <c r="F35" s="402">
        <v>2500768.5299999998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282</v>
      </c>
      <c r="C39" s="388">
        <v>41659</v>
      </c>
      <c r="D39" s="388">
        <v>2405</v>
      </c>
      <c r="E39" s="389">
        <v>721892</v>
      </c>
      <c r="F39" s="389">
        <v>829460.65</v>
      </c>
    </row>
    <row r="40" spans="1:6" ht="20" customHeight="1" x14ac:dyDescent="0.15">
      <c r="A40" s="399" t="s">
        <v>77</v>
      </c>
      <c r="B40" s="388">
        <v>786</v>
      </c>
      <c r="C40" s="388">
        <v>81608</v>
      </c>
      <c r="D40" s="388">
        <v>11623</v>
      </c>
      <c r="E40" s="389">
        <v>825788.91000000015</v>
      </c>
      <c r="F40" s="389">
        <v>977424.79</v>
      </c>
    </row>
    <row r="41" spans="1:6" ht="20" customHeight="1" x14ac:dyDescent="0.15">
      <c r="A41" s="400" t="s">
        <v>12</v>
      </c>
      <c r="B41" s="401">
        <v>1068</v>
      </c>
      <c r="C41" s="401">
        <v>123267</v>
      </c>
      <c r="D41" s="401">
        <v>14028</v>
      </c>
      <c r="E41" s="402">
        <v>1547680.9100000001</v>
      </c>
      <c r="F41" s="402">
        <v>1806885.44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22237</v>
      </c>
      <c r="C43" s="408">
        <f>C9+C17+C25+C35+C41</f>
        <v>2484589</v>
      </c>
      <c r="D43" s="408">
        <f>D9+D17+D25+D35+D41</f>
        <v>1006986</v>
      </c>
      <c r="E43" s="409">
        <f>E9+E17+E25+E35+E41</f>
        <v>31002759.09</v>
      </c>
      <c r="F43" s="409">
        <f>F9+F17+F25+F35+F41</f>
        <v>45135060.600000009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6.5" style="395" customWidth="1"/>
    <col min="2" max="6" width="15.5" style="395" customWidth="1"/>
    <col min="7" max="16384" width="9.5" style="395"/>
  </cols>
  <sheetData>
    <row r="1" spans="1:6" ht="50" customHeight="1" x14ac:dyDescent="0.15">
      <c r="A1" s="498" t="s">
        <v>364</v>
      </c>
      <c r="B1" s="498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7675</v>
      </c>
      <c r="C5" s="388">
        <v>7548</v>
      </c>
      <c r="D5" s="388">
        <v>557658</v>
      </c>
      <c r="E5" s="389">
        <v>117378.5</v>
      </c>
      <c r="F5" s="389">
        <v>6786869.21</v>
      </c>
    </row>
    <row r="6" spans="1:6" ht="20" customHeight="1" x14ac:dyDescent="0.15">
      <c r="A6" s="399" t="s">
        <v>55</v>
      </c>
      <c r="B6" s="388">
        <v>30266</v>
      </c>
      <c r="C6" s="388">
        <v>210604</v>
      </c>
      <c r="D6" s="388">
        <v>2149116</v>
      </c>
      <c r="E6" s="389">
        <v>2408473.4900000002</v>
      </c>
      <c r="F6" s="389">
        <v>35899308.399999991</v>
      </c>
    </row>
    <row r="7" spans="1:6" ht="20" customHeight="1" x14ac:dyDescent="0.15">
      <c r="A7" s="399" t="s">
        <v>56</v>
      </c>
      <c r="B7" s="388">
        <v>8812</v>
      </c>
      <c r="C7" s="388">
        <v>29442</v>
      </c>
      <c r="D7" s="388">
        <v>656975</v>
      </c>
      <c r="E7" s="389">
        <v>337656</v>
      </c>
      <c r="F7" s="389">
        <v>9244967.4000000022</v>
      </c>
    </row>
    <row r="8" spans="1:6" ht="20" customHeight="1" x14ac:dyDescent="0.15">
      <c r="A8" s="399" t="s">
        <v>57</v>
      </c>
      <c r="B8" s="388">
        <v>444</v>
      </c>
      <c r="C8" s="388">
        <v>0</v>
      </c>
      <c r="D8" s="388">
        <v>20646</v>
      </c>
      <c r="E8" s="389">
        <v>0</v>
      </c>
      <c r="F8" s="389">
        <v>373133.94999999995</v>
      </c>
    </row>
    <row r="9" spans="1:6" ht="20" customHeight="1" x14ac:dyDescent="0.15">
      <c r="A9" s="400" t="s">
        <v>12</v>
      </c>
      <c r="B9" s="401">
        <f>SUM(B5:B8)</f>
        <v>47197</v>
      </c>
      <c r="C9" s="401">
        <f>SUM(C5:C8)</f>
        <v>247594</v>
      </c>
      <c r="D9" s="401">
        <f>SUM(D5:D8)</f>
        <v>3384395</v>
      </c>
      <c r="E9" s="402">
        <f>SUM(E5:E8)</f>
        <v>2863507.99</v>
      </c>
      <c r="F9" s="402">
        <f>SUM(F5:F8)</f>
        <v>52304278.959999993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19339</v>
      </c>
      <c r="C13" s="388">
        <v>204982</v>
      </c>
      <c r="D13" s="388">
        <v>1637583</v>
      </c>
      <c r="E13" s="389">
        <v>3434895</v>
      </c>
      <c r="F13" s="389">
        <v>21656951.900000002</v>
      </c>
    </row>
    <row r="14" spans="1:6" ht="20" customHeight="1" x14ac:dyDescent="0.15">
      <c r="A14" s="399" t="s">
        <v>60</v>
      </c>
      <c r="B14" s="388">
        <v>3542</v>
      </c>
      <c r="C14" s="388">
        <v>9092</v>
      </c>
      <c r="D14" s="388">
        <v>237791</v>
      </c>
      <c r="E14" s="389">
        <v>163939</v>
      </c>
      <c r="F14" s="389">
        <v>2724017.3000000003</v>
      </c>
    </row>
    <row r="15" spans="1:6" ht="20" customHeight="1" x14ac:dyDescent="0.15">
      <c r="A15" s="399" t="s">
        <v>61</v>
      </c>
      <c r="B15" s="388">
        <v>2893</v>
      </c>
      <c r="C15" s="388">
        <v>8539</v>
      </c>
      <c r="D15" s="388">
        <v>208236</v>
      </c>
      <c r="E15" s="389">
        <v>114921.66</v>
      </c>
      <c r="F15" s="389">
        <v>2888910.85</v>
      </c>
    </row>
    <row r="16" spans="1:6" ht="20" customHeight="1" x14ac:dyDescent="0.15">
      <c r="A16" s="399" t="s">
        <v>62</v>
      </c>
      <c r="B16" s="388">
        <v>13063</v>
      </c>
      <c r="C16" s="388">
        <v>72906</v>
      </c>
      <c r="D16" s="388">
        <v>1307476</v>
      </c>
      <c r="E16" s="389">
        <v>814699.05999999994</v>
      </c>
      <c r="F16" s="389">
        <v>16833389.300000001</v>
      </c>
    </row>
    <row r="17" spans="1:6" ht="20" customHeight="1" x14ac:dyDescent="0.15">
      <c r="A17" s="400" t="s">
        <v>12</v>
      </c>
      <c r="B17" s="401">
        <f>SUM(B13:B16)</f>
        <v>38837</v>
      </c>
      <c r="C17" s="401">
        <f>SUM(C13:C16)</f>
        <v>295519</v>
      </c>
      <c r="D17" s="401">
        <f>SUM(D13:D16)</f>
        <v>3391086</v>
      </c>
      <c r="E17" s="402">
        <f>SUM(E13:E16)</f>
        <v>4528454.72</v>
      </c>
      <c r="F17" s="402">
        <f>SUM(F13:F16)</f>
        <v>44103269.350000009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6110</v>
      </c>
      <c r="C21" s="388">
        <v>45188</v>
      </c>
      <c r="D21" s="388">
        <v>590762</v>
      </c>
      <c r="E21" s="389">
        <v>636199.63</v>
      </c>
      <c r="F21" s="389">
        <v>9108873.5800000001</v>
      </c>
    </row>
    <row r="22" spans="1:6" ht="20" customHeight="1" x14ac:dyDescent="0.15">
      <c r="A22" s="399" t="s">
        <v>65</v>
      </c>
      <c r="B22" s="388">
        <v>5965</v>
      </c>
      <c r="C22" s="388">
        <v>43010</v>
      </c>
      <c r="D22" s="388">
        <v>430903</v>
      </c>
      <c r="E22" s="389">
        <v>812003</v>
      </c>
      <c r="F22" s="389">
        <v>6075970.7999999998</v>
      </c>
    </row>
    <row r="23" spans="1:6" ht="20" customHeight="1" x14ac:dyDescent="0.15">
      <c r="A23" s="399" t="s">
        <v>66</v>
      </c>
      <c r="B23" s="388">
        <v>13061</v>
      </c>
      <c r="C23" s="388">
        <v>72502</v>
      </c>
      <c r="D23" s="388">
        <v>907378</v>
      </c>
      <c r="E23" s="389">
        <v>1491645</v>
      </c>
      <c r="F23" s="389">
        <v>14114713.249999998</v>
      </c>
    </row>
    <row r="24" spans="1:6" ht="20" customHeight="1" x14ac:dyDescent="0.15">
      <c r="A24" s="399" t="s">
        <v>67</v>
      </c>
      <c r="B24" s="388">
        <v>1343</v>
      </c>
      <c r="C24" s="388">
        <v>7981</v>
      </c>
      <c r="D24" s="388">
        <v>68698</v>
      </c>
      <c r="E24" s="389">
        <v>77248.989999999991</v>
      </c>
      <c r="F24" s="389">
        <v>1016993.0800000001</v>
      </c>
    </row>
    <row r="25" spans="1:6" ht="20" customHeight="1" x14ac:dyDescent="0.15">
      <c r="A25" s="400" t="s">
        <v>12</v>
      </c>
      <c r="B25" s="401">
        <f>SUM(B21:B24)</f>
        <v>26479</v>
      </c>
      <c r="C25" s="401">
        <f>SUM(C21:C24)</f>
        <v>168681</v>
      </c>
      <c r="D25" s="401">
        <f>SUM(D21:D24)</f>
        <v>1997741</v>
      </c>
      <c r="E25" s="402">
        <f>SUM(E21:E24)</f>
        <v>3017096.62</v>
      </c>
      <c r="F25" s="402">
        <f>SUM(F21:F24)</f>
        <v>30316550.709999993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2152</v>
      </c>
      <c r="C29" s="388">
        <v>3056</v>
      </c>
      <c r="D29" s="388">
        <v>114687</v>
      </c>
      <c r="E29" s="389">
        <v>60900</v>
      </c>
      <c r="F29" s="389">
        <v>1648840.3100000003</v>
      </c>
    </row>
    <row r="30" spans="1:6" ht="20" customHeight="1" x14ac:dyDescent="0.15">
      <c r="A30" s="399" t="s">
        <v>70</v>
      </c>
      <c r="B30" s="388">
        <v>601</v>
      </c>
      <c r="C30" s="388">
        <v>801</v>
      </c>
      <c r="D30" s="388">
        <v>37423</v>
      </c>
      <c r="E30" s="389">
        <v>41775</v>
      </c>
      <c r="F30" s="389">
        <v>520879.93</v>
      </c>
    </row>
    <row r="31" spans="1:6" ht="20" customHeight="1" x14ac:dyDescent="0.15">
      <c r="A31" s="399" t="s">
        <v>71</v>
      </c>
      <c r="B31" s="388">
        <v>70</v>
      </c>
      <c r="C31" s="388">
        <v>300</v>
      </c>
      <c r="D31" s="388">
        <v>12441</v>
      </c>
      <c r="E31" s="389">
        <v>3000</v>
      </c>
      <c r="F31" s="389">
        <v>115632.61000000002</v>
      </c>
    </row>
    <row r="32" spans="1:6" ht="20" customHeight="1" x14ac:dyDescent="0.15">
      <c r="A32" s="399" t="s">
        <v>72</v>
      </c>
      <c r="B32" s="388">
        <v>5724</v>
      </c>
      <c r="C32" s="388">
        <v>33812</v>
      </c>
      <c r="D32" s="388">
        <v>374621</v>
      </c>
      <c r="E32" s="389">
        <v>581608</v>
      </c>
      <c r="F32" s="389">
        <v>8206300.2699999996</v>
      </c>
    </row>
    <row r="33" spans="1:6" ht="20" customHeight="1" x14ac:dyDescent="0.15">
      <c r="A33" s="399" t="s">
        <v>73</v>
      </c>
      <c r="B33" s="388">
        <v>90</v>
      </c>
      <c r="C33" s="388">
        <v>51</v>
      </c>
      <c r="D33" s="388">
        <v>3644</v>
      </c>
      <c r="E33" s="389">
        <v>2150</v>
      </c>
      <c r="F33" s="389">
        <v>81736.05</v>
      </c>
    </row>
    <row r="34" spans="1:6" ht="20" customHeight="1" x14ac:dyDescent="0.15">
      <c r="A34" s="399" t="s">
        <v>74</v>
      </c>
      <c r="B34" s="388">
        <v>5089</v>
      </c>
      <c r="C34" s="388">
        <v>8102</v>
      </c>
      <c r="D34" s="388">
        <v>507066</v>
      </c>
      <c r="E34" s="389">
        <v>149663</v>
      </c>
      <c r="F34" s="389">
        <v>6255581.5999999996</v>
      </c>
    </row>
    <row r="35" spans="1:6" ht="20" customHeight="1" x14ac:dyDescent="0.15">
      <c r="A35" s="400" t="s">
        <v>12</v>
      </c>
      <c r="B35" s="401">
        <f>SUM(B29:B34)</f>
        <v>13726</v>
      </c>
      <c r="C35" s="401">
        <f>SUM(C29:C34)</f>
        <v>46122</v>
      </c>
      <c r="D35" s="401">
        <f>SUM(D29:D34)</f>
        <v>1049882</v>
      </c>
      <c r="E35" s="402">
        <f>SUM(E29:E34)</f>
        <v>839096</v>
      </c>
      <c r="F35" s="402">
        <f>SUM(F29:F34)</f>
        <v>16828970.77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3028</v>
      </c>
      <c r="C39" s="388">
        <v>31610</v>
      </c>
      <c r="D39" s="388">
        <v>244084</v>
      </c>
      <c r="E39" s="389">
        <v>1454396.52</v>
      </c>
      <c r="F39" s="389">
        <v>6614698.0000000009</v>
      </c>
    </row>
    <row r="40" spans="1:6" ht="20" customHeight="1" x14ac:dyDescent="0.15">
      <c r="A40" s="399" t="s">
        <v>77</v>
      </c>
      <c r="B40" s="388">
        <v>7647</v>
      </c>
      <c r="C40" s="388">
        <v>37433</v>
      </c>
      <c r="D40" s="388">
        <v>579399</v>
      </c>
      <c r="E40" s="389">
        <v>491347.08999999997</v>
      </c>
      <c r="F40" s="389">
        <v>6540929.5699999994</v>
      </c>
    </row>
    <row r="41" spans="1:6" ht="20" customHeight="1" x14ac:dyDescent="0.15">
      <c r="A41" s="400" t="s">
        <v>12</v>
      </c>
      <c r="B41" s="401">
        <f>SUM(B39:B40)</f>
        <v>10675</v>
      </c>
      <c r="C41" s="401">
        <f>SUM(C39:C40)</f>
        <v>69043</v>
      </c>
      <c r="D41" s="401">
        <f>SUM(D39:D40)</f>
        <v>823483</v>
      </c>
      <c r="E41" s="402">
        <f>SUM(E39:E40)</f>
        <v>1945743.6099999999</v>
      </c>
      <c r="F41" s="402">
        <f>SUM(F39:F40)</f>
        <v>13155627.57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136914</v>
      </c>
      <c r="C43" s="408">
        <f>C9+C17+C25+C35+C41</f>
        <v>826959</v>
      </c>
      <c r="D43" s="408">
        <f>D9+D17+D25+D35+D41</f>
        <v>10646587</v>
      </c>
      <c r="E43" s="409">
        <f>E9+E17+E25+E35+E41</f>
        <v>13193898.939999999</v>
      </c>
      <c r="F43" s="409">
        <f>F9+F17+F25+F35+F41</f>
        <v>156708697.35999998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9" t="s">
        <v>339</v>
      </c>
      <c r="B1" s="499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355</v>
      </c>
      <c r="C5" s="388">
        <v>185276</v>
      </c>
      <c r="D5" s="388">
        <v>0</v>
      </c>
      <c r="E5" s="389">
        <v>2421257</v>
      </c>
      <c r="F5" s="389">
        <v>2421257</v>
      </c>
    </row>
    <row r="6" spans="1:6" ht="20" customHeight="1" x14ac:dyDescent="0.15">
      <c r="A6" s="399" t="s">
        <v>55</v>
      </c>
      <c r="B6" s="388">
        <v>3289</v>
      </c>
      <c r="C6" s="388">
        <v>1461486</v>
      </c>
      <c r="D6" s="388">
        <v>0</v>
      </c>
      <c r="E6" s="389">
        <v>21548568.869999994</v>
      </c>
      <c r="F6" s="389">
        <v>21589175.530000001</v>
      </c>
    </row>
    <row r="7" spans="1:6" ht="20" customHeight="1" x14ac:dyDescent="0.15">
      <c r="A7" s="399" t="s">
        <v>56</v>
      </c>
      <c r="B7" s="388">
        <v>1793</v>
      </c>
      <c r="C7" s="388">
        <v>610265</v>
      </c>
      <c r="D7" s="388">
        <v>0</v>
      </c>
      <c r="E7" s="389">
        <v>8023057.0300000003</v>
      </c>
      <c r="F7" s="389">
        <v>8053131.0299999993</v>
      </c>
    </row>
    <row r="8" spans="1:6" ht="20" customHeight="1" x14ac:dyDescent="0.15">
      <c r="A8" s="399" t="s">
        <v>57</v>
      </c>
      <c r="B8" s="388">
        <v>12</v>
      </c>
      <c r="C8" s="388">
        <v>366</v>
      </c>
      <c r="D8" s="388">
        <v>0</v>
      </c>
      <c r="E8" s="388">
        <v>3329</v>
      </c>
      <c r="F8" s="388">
        <v>3329</v>
      </c>
    </row>
    <row r="9" spans="1:6" ht="20" customHeight="1" x14ac:dyDescent="0.15">
      <c r="A9" s="400" t="s">
        <v>12</v>
      </c>
      <c r="B9" s="401">
        <f>SUM(B5:B8)</f>
        <v>5449</v>
      </c>
      <c r="C9" s="401">
        <f>SUM(C5:C8)</f>
        <v>2257393</v>
      </c>
      <c r="D9" s="401">
        <f>SUM(D5:D8)</f>
        <v>0</v>
      </c>
      <c r="E9" s="402">
        <f>SUM(E5:E8)</f>
        <v>31996211.899999995</v>
      </c>
      <c r="F9" s="402">
        <f>SUM(F5:F8)</f>
        <v>32066892.560000002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2905</v>
      </c>
      <c r="C13" s="388">
        <v>2288766</v>
      </c>
      <c r="D13" s="388">
        <v>310985</v>
      </c>
      <c r="E13" s="389">
        <v>34831446.539999992</v>
      </c>
      <c r="F13" s="389">
        <v>35114277.539999984</v>
      </c>
    </row>
    <row r="14" spans="1:6" ht="20" customHeight="1" x14ac:dyDescent="0.15">
      <c r="A14" s="399" t="s">
        <v>60</v>
      </c>
      <c r="B14" s="388">
        <v>390</v>
      </c>
      <c r="C14" s="388">
        <v>101066</v>
      </c>
      <c r="D14" s="388">
        <v>0</v>
      </c>
      <c r="E14" s="389">
        <v>1745635.2</v>
      </c>
      <c r="F14" s="389">
        <v>1747218.1500000004</v>
      </c>
    </row>
    <row r="15" spans="1:6" ht="20" customHeight="1" x14ac:dyDescent="0.15">
      <c r="A15" s="399" t="s">
        <v>61</v>
      </c>
      <c r="B15" s="388">
        <v>0</v>
      </c>
      <c r="C15" s="388">
        <v>0</v>
      </c>
      <c r="D15" s="388">
        <v>0</v>
      </c>
      <c r="E15" s="388">
        <v>0</v>
      </c>
      <c r="F15" s="388">
        <v>0</v>
      </c>
    </row>
    <row r="16" spans="1:6" ht="20" customHeight="1" x14ac:dyDescent="0.15">
      <c r="A16" s="399" t="s">
        <v>62</v>
      </c>
      <c r="B16" s="388">
        <v>2212</v>
      </c>
      <c r="C16" s="388">
        <v>3308954</v>
      </c>
      <c r="D16" s="388">
        <v>65</v>
      </c>
      <c r="E16" s="389">
        <v>63451254.159999996</v>
      </c>
      <c r="F16" s="389">
        <v>63451254.159999996</v>
      </c>
    </row>
    <row r="17" spans="1:6" ht="20" customHeight="1" x14ac:dyDescent="0.15">
      <c r="A17" s="400" t="s">
        <v>12</v>
      </c>
      <c r="B17" s="401">
        <f>SUM(B13:B16)</f>
        <v>5507</v>
      </c>
      <c r="C17" s="401">
        <f>SUM(C13:C16)</f>
        <v>5698786</v>
      </c>
      <c r="D17" s="401">
        <f>SUM(D13:D16)</f>
        <v>311050</v>
      </c>
      <c r="E17" s="402">
        <f>SUM(E13:E16)</f>
        <v>100028335.89999999</v>
      </c>
      <c r="F17" s="402">
        <f>SUM(F13:F16)</f>
        <v>100312749.84999998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1300</v>
      </c>
      <c r="C21" s="388">
        <v>1425276</v>
      </c>
      <c r="D21" s="388">
        <v>0</v>
      </c>
      <c r="E21" s="389">
        <v>15211543.309999999</v>
      </c>
      <c r="F21" s="389">
        <v>15217141.810000001</v>
      </c>
    </row>
    <row r="22" spans="1:6" ht="20" customHeight="1" x14ac:dyDescent="0.15">
      <c r="A22" s="399" t="s">
        <v>65</v>
      </c>
      <c r="B22" s="388">
        <v>271</v>
      </c>
      <c r="C22" s="388">
        <v>50253</v>
      </c>
      <c r="D22" s="388">
        <v>3088</v>
      </c>
      <c r="E22" s="389">
        <v>648174</v>
      </c>
      <c r="F22" s="389">
        <v>652149</v>
      </c>
    </row>
    <row r="23" spans="1:6" ht="20" customHeight="1" x14ac:dyDescent="0.15">
      <c r="A23" s="399" t="s">
        <v>66</v>
      </c>
      <c r="B23" s="388">
        <v>948</v>
      </c>
      <c r="C23" s="388">
        <v>464876</v>
      </c>
      <c r="D23" s="388">
        <v>225</v>
      </c>
      <c r="E23" s="389">
        <v>6986892.1000000006</v>
      </c>
      <c r="F23" s="389">
        <v>7589501.8799999999</v>
      </c>
    </row>
    <row r="24" spans="1:6" ht="20" customHeight="1" x14ac:dyDescent="0.15">
      <c r="A24" s="399" t="s">
        <v>67</v>
      </c>
      <c r="B24" s="388">
        <v>604</v>
      </c>
      <c r="C24" s="388">
        <v>128098</v>
      </c>
      <c r="D24" s="388">
        <v>0</v>
      </c>
      <c r="E24" s="389">
        <v>1560817.16</v>
      </c>
      <c r="F24" s="389">
        <v>1560817.16</v>
      </c>
    </row>
    <row r="25" spans="1:6" ht="20" customHeight="1" x14ac:dyDescent="0.15">
      <c r="A25" s="400" t="s">
        <v>12</v>
      </c>
      <c r="B25" s="401">
        <f>SUM(B21:B24)</f>
        <v>3123</v>
      </c>
      <c r="C25" s="401">
        <f>SUM(C21:C24)</f>
        <v>2068503</v>
      </c>
      <c r="D25" s="401">
        <f>SUM(D21:D24)</f>
        <v>3313</v>
      </c>
      <c r="E25" s="402">
        <f>SUM(E21:E24)</f>
        <v>24407426.57</v>
      </c>
      <c r="F25" s="402">
        <f>SUM(F21:F24)</f>
        <v>25019609.850000001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283</v>
      </c>
      <c r="C29" s="388">
        <v>191563</v>
      </c>
      <c r="D29" s="388">
        <v>0</v>
      </c>
      <c r="E29" s="389">
        <v>2660415.5099999998</v>
      </c>
      <c r="F29" s="389">
        <v>2660432.5099999998</v>
      </c>
    </row>
    <row r="30" spans="1:6" ht="20" customHeight="1" x14ac:dyDescent="0.15">
      <c r="A30" s="399" t="s">
        <v>70</v>
      </c>
      <c r="B30" s="388">
        <v>255</v>
      </c>
      <c r="C30" s="388">
        <v>70468</v>
      </c>
      <c r="D30" s="388">
        <v>0</v>
      </c>
      <c r="E30" s="389">
        <v>829025.75</v>
      </c>
      <c r="F30" s="389">
        <v>829025.75</v>
      </c>
    </row>
    <row r="31" spans="1:6" ht="20" customHeight="1" x14ac:dyDescent="0.15">
      <c r="A31" s="399" t="s">
        <v>71</v>
      </c>
      <c r="B31" s="388">
        <v>121</v>
      </c>
      <c r="C31" s="388">
        <v>80119</v>
      </c>
      <c r="D31" s="388">
        <v>12336</v>
      </c>
      <c r="E31" s="389">
        <v>1236902.3</v>
      </c>
      <c r="F31" s="389">
        <v>1236902.2999999998</v>
      </c>
    </row>
    <row r="32" spans="1:6" ht="20" customHeight="1" x14ac:dyDescent="0.15">
      <c r="A32" s="399" t="s">
        <v>72</v>
      </c>
      <c r="B32" s="388">
        <v>2195</v>
      </c>
      <c r="C32" s="388">
        <v>662174</v>
      </c>
      <c r="D32" s="388">
        <v>25388</v>
      </c>
      <c r="E32" s="389">
        <v>7823027.0999999996</v>
      </c>
      <c r="F32" s="389">
        <v>7876093.0899999999</v>
      </c>
    </row>
    <row r="33" spans="1:6" ht="20" customHeight="1" x14ac:dyDescent="0.15">
      <c r="A33" s="399" t="s">
        <v>73</v>
      </c>
      <c r="B33" s="388">
        <v>34</v>
      </c>
      <c r="C33" s="388">
        <v>0</v>
      </c>
      <c r="D33" s="388">
        <v>534</v>
      </c>
      <c r="E33" s="389">
        <v>0</v>
      </c>
      <c r="F33" s="389">
        <v>1068</v>
      </c>
    </row>
    <row r="34" spans="1:6" ht="20" customHeight="1" x14ac:dyDescent="0.15">
      <c r="A34" s="399" t="s">
        <v>74</v>
      </c>
      <c r="B34" s="388">
        <v>814</v>
      </c>
      <c r="C34" s="388">
        <v>291429</v>
      </c>
      <c r="D34" s="388">
        <v>0</v>
      </c>
      <c r="E34" s="389">
        <v>4256660.5</v>
      </c>
      <c r="F34" s="389">
        <v>4271650.5</v>
      </c>
    </row>
    <row r="35" spans="1:6" ht="20" customHeight="1" x14ac:dyDescent="0.15">
      <c r="A35" s="400" t="s">
        <v>12</v>
      </c>
      <c r="B35" s="401">
        <f>SUM(B29:B34)</f>
        <v>3702</v>
      </c>
      <c r="C35" s="401">
        <f>SUM(C29:C34)</f>
        <v>1295753</v>
      </c>
      <c r="D35" s="401">
        <f>SUM(D29:D34)</f>
        <v>38258</v>
      </c>
      <c r="E35" s="402">
        <f>SUM(E29:E34)</f>
        <v>16806031.16</v>
      </c>
      <c r="F35" s="402">
        <f>SUM(F29:F34)</f>
        <v>16875172.149999999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642</v>
      </c>
      <c r="C39" s="388">
        <v>183330</v>
      </c>
      <c r="D39" s="388">
        <v>560</v>
      </c>
      <c r="E39" s="389">
        <v>2732365</v>
      </c>
      <c r="F39" s="389">
        <v>2736653.17</v>
      </c>
    </row>
    <row r="40" spans="1:6" ht="20" customHeight="1" x14ac:dyDescent="0.15">
      <c r="A40" s="399" t="s">
        <v>77</v>
      </c>
      <c r="B40" s="388">
        <v>1010</v>
      </c>
      <c r="C40" s="388">
        <v>463667</v>
      </c>
      <c r="D40" s="388">
        <v>0</v>
      </c>
      <c r="E40" s="389">
        <v>6775733.9000000004</v>
      </c>
      <c r="F40" s="389">
        <v>6821557.4000000004</v>
      </c>
    </row>
    <row r="41" spans="1:6" ht="20" customHeight="1" x14ac:dyDescent="0.15">
      <c r="A41" s="400" t="s">
        <v>12</v>
      </c>
      <c r="B41" s="401">
        <f>SUM(B39:B40)</f>
        <v>1652</v>
      </c>
      <c r="C41" s="401">
        <f>SUM(C39:C40)</f>
        <v>646997</v>
      </c>
      <c r="D41" s="401">
        <f>SUM(D39:D40)</f>
        <v>560</v>
      </c>
      <c r="E41" s="402">
        <f>SUM(E39:E40)</f>
        <v>9508098.9000000004</v>
      </c>
      <c r="F41" s="402">
        <f>SUM(F39:F40)</f>
        <v>9558210.5700000003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19433</v>
      </c>
      <c r="C43" s="408">
        <f>C9+C17+C25+C35+C41</f>
        <v>11967432</v>
      </c>
      <c r="D43" s="408">
        <f>D9+D17+D25+D35+D41</f>
        <v>353181</v>
      </c>
      <c r="E43" s="409">
        <f>E9+E17+E25+E35+E41</f>
        <v>182746104.42999998</v>
      </c>
      <c r="F43" s="409">
        <f>F9+F17+F25+F35+F41</f>
        <v>183832634.97999999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9" t="s">
        <v>349</v>
      </c>
      <c r="B1" s="499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257</v>
      </c>
      <c r="C5" s="388">
        <v>84539</v>
      </c>
      <c r="D5" s="388">
        <v>0</v>
      </c>
      <c r="E5" s="389">
        <v>594198</v>
      </c>
      <c r="F5" s="389">
        <v>594198</v>
      </c>
    </row>
    <row r="6" spans="1:6" ht="20" customHeight="1" x14ac:dyDescent="0.15">
      <c r="A6" s="399" t="s">
        <v>55</v>
      </c>
      <c r="B6" s="388">
        <v>1842</v>
      </c>
      <c r="C6" s="388">
        <v>143346</v>
      </c>
      <c r="D6" s="388">
        <v>0</v>
      </c>
      <c r="E6" s="389">
        <v>2778718.25</v>
      </c>
      <c r="F6" s="389">
        <v>2809669.41</v>
      </c>
    </row>
    <row r="7" spans="1:6" ht="20" customHeight="1" x14ac:dyDescent="0.15">
      <c r="A7" s="399" t="s">
        <v>56</v>
      </c>
      <c r="B7" s="388">
        <v>238</v>
      </c>
      <c r="C7" s="388">
        <v>14448</v>
      </c>
      <c r="D7" s="388">
        <v>0</v>
      </c>
      <c r="E7" s="389">
        <v>528069.89</v>
      </c>
      <c r="F7" s="389">
        <v>544391.89</v>
      </c>
    </row>
    <row r="8" spans="1:6" ht="20" customHeight="1" x14ac:dyDescent="0.15">
      <c r="A8" s="399" t="s">
        <v>57</v>
      </c>
      <c r="B8" s="388">
        <v>12</v>
      </c>
      <c r="C8" s="388">
        <v>366</v>
      </c>
      <c r="D8" s="388">
        <v>0</v>
      </c>
      <c r="E8" s="388">
        <v>3329</v>
      </c>
      <c r="F8" s="388">
        <v>3329</v>
      </c>
    </row>
    <row r="9" spans="1:6" ht="20" customHeight="1" x14ac:dyDescent="0.15">
      <c r="A9" s="400" t="s">
        <v>12</v>
      </c>
      <c r="B9" s="401">
        <f>SUM(B5:B8)</f>
        <v>2349</v>
      </c>
      <c r="C9" s="401">
        <f>SUM(C5:C8)</f>
        <v>242699</v>
      </c>
      <c r="D9" s="401">
        <f>SUM(D5:D8)</f>
        <v>0</v>
      </c>
      <c r="E9" s="402">
        <f>SUM(E5:E8)</f>
        <v>3904315.14</v>
      </c>
      <c r="F9" s="402">
        <f>SUM(F5:F8)</f>
        <v>3951588.3000000003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631</v>
      </c>
      <c r="C13" s="388">
        <v>200751</v>
      </c>
      <c r="D13" s="388">
        <v>0</v>
      </c>
      <c r="E13" s="389">
        <v>1512943</v>
      </c>
      <c r="F13" s="389">
        <v>1512943</v>
      </c>
    </row>
    <row r="14" spans="1:6" ht="20" customHeight="1" x14ac:dyDescent="0.15">
      <c r="A14" s="399" t="s">
        <v>60</v>
      </c>
      <c r="B14" s="388">
        <v>303</v>
      </c>
      <c r="C14" s="388">
        <v>49485</v>
      </c>
      <c r="D14" s="388">
        <v>0</v>
      </c>
      <c r="E14" s="389">
        <v>621958.69999999995</v>
      </c>
      <c r="F14" s="389">
        <v>623541.65</v>
      </c>
    </row>
    <row r="15" spans="1:6" ht="20" customHeight="1" x14ac:dyDescent="0.15">
      <c r="A15" s="399" t="s">
        <v>61</v>
      </c>
      <c r="B15" s="388">
        <v>0</v>
      </c>
      <c r="C15" s="388">
        <v>0</v>
      </c>
      <c r="D15" s="388">
        <v>0</v>
      </c>
      <c r="E15" s="388">
        <v>0</v>
      </c>
      <c r="F15" s="388">
        <v>0</v>
      </c>
    </row>
    <row r="16" spans="1:6" ht="20" customHeight="1" x14ac:dyDescent="0.15">
      <c r="A16" s="399" t="s">
        <v>62</v>
      </c>
      <c r="B16" s="388">
        <v>724</v>
      </c>
      <c r="C16" s="388">
        <v>406850</v>
      </c>
      <c r="D16" s="388">
        <v>0</v>
      </c>
      <c r="E16" s="389">
        <v>4161405.5</v>
      </c>
      <c r="F16" s="389">
        <v>4161405.5</v>
      </c>
    </row>
    <row r="17" spans="1:6" ht="20" customHeight="1" x14ac:dyDescent="0.15">
      <c r="A17" s="400" t="s">
        <v>12</v>
      </c>
      <c r="B17" s="401">
        <f>SUM(B13:B16)</f>
        <v>1658</v>
      </c>
      <c r="C17" s="401">
        <f>SUM(C13:C16)</f>
        <v>657086</v>
      </c>
      <c r="D17" s="401">
        <f>SUM(D13:D16)</f>
        <v>0</v>
      </c>
      <c r="E17" s="402">
        <f>SUM(E13:E16)</f>
        <v>6296307.2000000002</v>
      </c>
      <c r="F17" s="402">
        <f>SUM(F13:F16)</f>
        <v>6297890.1500000004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160</v>
      </c>
      <c r="C21" s="388">
        <v>11923</v>
      </c>
      <c r="D21" s="388">
        <v>0</v>
      </c>
      <c r="E21" s="389">
        <v>230773</v>
      </c>
      <c r="F21" s="389">
        <v>230773</v>
      </c>
    </row>
    <row r="22" spans="1:6" ht="20" customHeight="1" x14ac:dyDescent="0.15">
      <c r="A22" s="399" t="s">
        <v>65</v>
      </c>
      <c r="B22" s="388">
        <v>131</v>
      </c>
      <c r="C22" s="388">
        <v>863</v>
      </c>
      <c r="D22" s="388">
        <v>3088</v>
      </c>
      <c r="E22" s="389">
        <v>10168</v>
      </c>
      <c r="F22" s="389">
        <v>14143</v>
      </c>
    </row>
    <row r="23" spans="1:6" ht="20" customHeight="1" x14ac:dyDescent="0.15">
      <c r="A23" s="399" t="s">
        <v>66</v>
      </c>
      <c r="B23" s="388">
        <v>143</v>
      </c>
      <c r="C23" s="388">
        <v>57402</v>
      </c>
      <c r="D23" s="388">
        <v>225</v>
      </c>
      <c r="E23" s="389">
        <v>717027</v>
      </c>
      <c r="F23" s="389">
        <v>717994</v>
      </c>
    </row>
    <row r="24" spans="1:6" ht="20" customHeight="1" x14ac:dyDescent="0.15">
      <c r="A24" s="399" t="s">
        <v>67</v>
      </c>
      <c r="B24" s="388">
        <v>241</v>
      </c>
      <c r="C24" s="388">
        <v>28556</v>
      </c>
      <c r="D24" s="388">
        <v>0</v>
      </c>
      <c r="E24" s="389">
        <v>790821</v>
      </c>
      <c r="F24" s="389">
        <v>790821</v>
      </c>
    </row>
    <row r="25" spans="1:6" ht="20" customHeight="1" x14ac:dyDescent="0.15">
      <c r="A25" s="400" t="s">
        <v>12</v>
      </c>
      <c r="B25" s="401">
        <f>SUM(B21:B24)</f>
        <v>675</v>
      </c>
      <c r="C25" s="401">
        <f>SUM(C21:C24)</f>
        <v>98744</v>
      </c>
      <c r="D25" s="401">
        <f>SUM(D21:D24)</f>
        <v>3313</v>
      </c>
      <c r="E25" s="402">
        <f>SUM(E21:E24)</f>
        <v>1748789</v>
      </c>
      <c r="F25" s="402">
        <f>SUM(F21:F24)</f>
        <v>1753731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28</v>
      </c>
      <c r="C29" s="388">
        <v>1742</v>
      </c>
      <c r="D29" s="388">
        <v>0</v>
      </c>
      <c r="E29" s="389">
        <v>20889</v>
      </c>
      <c r="F29" s="389">
        <v>20889</v>
      </c>
    </row>
    <row r="30" spans="1:6" ht="20" customHeight="1" x14ac:dyDescent="0.15">
      <c r="A30" s="399" t="s">
        <v>70</v>
      </c>
      <c r="B30" s="388">
        <v>0</v>
      </c>
      <c r="C30" s="388">
        <v>0</v>
      </c>
      <c r="D30" s="388">
        <v>0</v>
      </c>
      <c r="E30" s="388">
        <v>0</v>
      </c>
      <c r="F30" s="389">
        <v>0</v>
      </c>
    </row>
    <row r="31" spans="1:6" ht="20" customHeight="1" x14ac:dyDescent="0.15">
      <c r="A31" s="399" t="s">
        <v>71</v>
      </c>
      <c r="B31" s="388">
        <v>47</v>
      </c>
      <c r="C31" s="388">
        <v>0</v>
      </c>
      <c r="D31" s="388">
        <v>12336</v>
      </c>
      <c r="E31" s="389">
        <v>0</v>
      </c>
      <c r="F31" s="389">
        <v>0</v>
      </c>
    </row>
    <row r="32" spans="1:6" ht="20" customHeight="1" x14ac:dyDescent="0.15">
      <c r="A32" s="399" t="s">
        <v>72</v>
      </c>
      <c r="B32" s="388">
        <v>1289</v>
      </c>
      <c r="C32" s="388">
        <v>127070</v>
      </c>
      <c r="D32" s="388">
        <v>25388</v>
      </c>
      <c r="E32" s="389">
        <v>1867067.4</v>
      </c>
      <c r="F32" s="389">
        <v>1891523.65</v>
      </c>
    </row>
    <row r="33" spans="1:6" ht="20" customHeight="1" x14ac:dyDescent="0.15">
      <c r="A33" s="399" t="s">
        <v>73</v>
      </c>
      <c r="B33" s="388">
        <v>34</v>
      </c>
      <c r="C33" s="388">
        <v>0</v>
      </c>
      <c r="D33" s="388">
        <v>534</v>
      </c>
      <c r="E33" s="389">
        <v>0</v>
      </c>
      <c r="F33" s="389">
        <v>1068</v>
      </c>
    </row>
    <row r="34" spans="1:6" ht="20" customHeight="1" x14ac:dyDescent="0.15">
      <c r="A34" s="399" t="s">
        <v>74</v>
      </c>
      <c r="B34" s="388">
        <v>0</v>
      </c>
      <c r="C34" s="388">
        <v>0</v>
      </c>
      <c r="D34" s="388">
        <v>0</v>
      </c>
      <c r="E34" s="388">
        <v>0</v>
      </c>
      <c r="F34" s="388">
        <v>0</v>
      </c>
    </row>
    <row r="35" spans="1:6" ht="20" customHeight="1" x14ac:dyDescent="0.15">
      <c r="A35" s="400" t="s">
        <v>12</v>
      </c>
      <c r="B35" s="401">
        <f>SUM(B29:B34)</f>
        <v>1398</v>
      </c>
      <c r="C35" s="401">
        <f>SUM(C29:C34)</f>
        <v>128812</v>
      </c>
      <c r="D35" s="401">
        <f>SUM(D29:D34)</f>
        <v>38258</v>
      </c>
      <c r="E35" s="402">
        <f>SUM(E29:E34)</f>
        <v>1887956.4</v>
      </c>
      <c r="F35" s="402">
        <f>SUM(F29:F34)</f>
        <v>1913480.65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239</v>
      </c>
      <c r="C39" s="388">
        <v>64000</v>
      </c>
      <c r="D39" s="388">
        <v>530</v>
      </c>
      <c r="E39" s="389">
        <v>582510</v>
      </c>
      <c r="F39" s="389">
        <v>582870</v>
      </c>
    </row>
    <row r="40" spans="1:6" ht="20" customHeight="1" x14ac:dyDescent="0.15">
      <c r="A40" s="399" t="s">
        <v>77</v>
      </c>
      <c r="B40" s="388">
        <v>248</v>
      </c>
      <c r="C40" s="388">
        <v>45892</v>
      </c>
      <c r="D40" s="388">
        <v>0</v>
      </c>
      <c r="E40" s="389">
        <v>596856.4</v>
      </c>
      <c r="F40" s="389">
        <v>596856.4</v>
      </c>
    </row>
    <row r="41" spans="1:6" ht="20" customHeight="1" x14ac:dyDescent="0.15">
      <c r="A41" s="400" t="s">
        <v>12</v>
      </c>
      <c r="B41" s="401">
        <f>SUM(B39:B40)</f>
        <v>487</v>
      </c>
      <c r="C41" s="401">
        <f>SUM(C39:C40)</f>
        <v>109892</v>
      </c>
      <c r="D41" s="401">
        <f>SUM(D39:D40)</f>
        <v>530</v>
      </c>
      <c r="E41" s="402">
        <f>SUM(E39:E40)</f>
        <v>1179366.3999999999</v>
      </c>
      <c r="F41" s="402">
        <f>SUM(F39:F40)</f>
        <v>1179726.3999999999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6567</v>
      </c>
      <c r="C43" s="408">
        <f>C9+C17+C25+C35+C41</f>
        <v>1237233</v>
      </c>
      <c r="D43" s="408">
        <f>D9+D17+D25+D35+D41</f>
        <v>42101</v>
      </c>
      <c r="E43" s="409">
        <f>E9+E17+E25+E35+E41</f>
        <v>15016734.140000001</v>
      </c>
      <c r="F43" s="409">
        <f>F9+F17+F25+F35+F41</f>
        <v>15096416.500000002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499" t="s">
        <v>350</v>
      </c>
      <c r="B1" s="499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98</v>
      </c>
      <c r="C5" s="388">
        <v>100737</v>
      </c>
      <c r="D5" s="388">
        <v>0</v>
      </c>
      <c r="E5" s="389">
        <v>1827059</v>
      </c>
      <c r="F5" s="389">
        <v>1827059</v>
      </c>
    </row>
    <row r="6" spans="1:6" ht="20" customHeight="1" x14ac:dyDescent="0.15">
      <c r="A6" s="399" t="s">
        <v>55</v>
      </c>
      <c r="B6" s="388">
        <v>1447</v>
      </c>
      <c r="C6" s="388">
        <v>1318140</v>
      </c>
      <c r="D6" s="388">
        <v>0</v>
      </c>
      <c r="E6" s="389">
        <v>18769850.619999997</v>
      </c>
      <c r="F6" s="389">
        <v>18779506.119999997</v>
      </c>
    </row>
    <row r="7" spans="1:6" ht="20" customHeight="1" x14ac:dyDescent="0.15">
      <c r="A7" s="399" t="s">
        <v>56</v>
      </c>
      <c r="B7" s="388">
        <v>1555</v>
      </c>
      <c r="C7" s="388">
        <v>595817</v>
      </c>
      <c r="D7" s="388">
        <v>0</v>
      </c>
      <c r="E7" s="389">
        <v>7494987.1400000006</v>
      </c>
      <c r="F7" s="389">
        <v>7508739.1399999997</v>
      </c>
    </row>
    <row r="8" spans="1:6" ht="20" customHeight="1" x14ac:dyDescent="0.15">
      <c r="A8" s="399" t="s">
        <v>57</v>
      </c>
      <c r="B8" s="388">
        <v>0</v>
      </c>
      <c r="C8" s="388">
        <v>0</v>
      </c>
      <c r="D8" s="388">
        <v>0</v>
      </c>
      <c r="E8" s="389">
        <v>0</v>
      </c>
      <c r="F8" s="389">
        <v>0</v>
      </c>
    </row>
    <row r="9" spans="1:6" ht="20" customHeight="1" x14ac:dyDescent="0.15">
      <c r="A9" s="400" t="s">
        <v>12</v>
      </c>
      <c r="B9" s="401">
        <f>SUM(B5:B8)</f>
        <v>3100</v>
      </c>
      <c r="C9" s="401">
        <f>SUM(C5:C8)</f>
        <v>2014694</v>
      </c>
      <c r="D9" s="401">
        <f>SUM(D5:D8)</f>
        <v>0</v>
      </c>
      <c r="E9" s="402">
        <f>SUM(E5:E8)</f>
        <v>28091896.759999998</v>
      </c>
      <c r="F9" s="402">
        <f>SUM(F5:F8)</f>
        <v>28115304.259999998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2274</v>
      </c>
      <c r="C13" s="388">
        <v>2088015</v>
      </c>
      <c r="D13" s="388">
        <v>310985</v>
      </c>
      <c r="E13" s="389">
        <v>33318503.539999999</v>
      </c>
      <c r="F13" s="389">
        <v>33601334.539999992</v>
      </c>
    </row>
    <row r="14" spans="1:6" ht="20" customHeight="1" x14ac:dyDescent="0.15">
      <c r="A14" s="399" t="s">
        <v>60</v>
      </c>
      <c r="B14" s="388">
        <v>87</v>
      </c>
      <c r="C14" s="388">
        <v>51581</v>
      </c>
      <c r="D14" s="388">
        <v>0</v>
      </c>
      <c r="E14" s="389">
        <v>1123676.5</v>
      </c>
      <c r="F14" s="389">
        <v>1123676.5</v>
      </c>
    </row>
    <row r="15" spans="1:6" ht="20" customHeight="1" x14ac:dyDescent="0.15">
      <c r="A15" s="399" t="s">
        <v>61</v>
      </c>
      <c r="B15" s="388">
        <v>0</v>
      </c>
      <c r="C15" s="388">
        <v>0</v>
      </c>
      <c r="D15" s="388">
        <v>0</v>
      </c>
      <c r="E15" s="389">
        <v>0</v>
      </c>
      <c r="F15" s="389">
        <v>0</v>
      </c>
    </row>
    <row r="16" spans="1:6" ht="20" customHeight="1" x14ac:dyDescent="0.15">
      <c r="A16" s="399" t="s">
        <v>62</v>
      </c>
      <c r="B16" s="388">
        <v>1488</v>
      </c>
      <c r="C16" s="388">
        <v>2902104</v>
      </c>
      <c r="D16" s="388">
        <v>65</v>
      </c>
      <c r="E16" s="389">
        <v>59289848.659999996</v>
      </c>
      <c r="F16" s="389">
        <v>59289848.659999996</v>
      </c>
    </row>
    <row r="17" spans="1:6" ht="20" customHeight="1" x14ac:dyDescent="0.15">
      <c r="A17" s="400" t="s">
        <v>12</v>
      </c>
      <c r="B17" s="401">
        <f>SUM(B13:B16)</f>
        <v>3849</v>
      </c>
      <c r="C17" s="401">
        <f>SUM(C13:C16)</f>
        <v>5041700</v>
      </c>
      <c r="D17" s="401">
        <f>SUM(D13:D16)</f>
        <v>311050</v>
      </c>
      <c r="E17" s="402">
        <f>SUM(E13:E16)</f>
        <v>93732028.699999988</v>
      </c>
      <c r="F17" s="402">
        <f>SUM(F13:F16)</f>
        <v>94014859.699999988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1140</v>
      </c>
      <c r="C21" s="388">
        <v>1413353</v>
      </c>
      <c r="D21" s="388">
        <v>0</v>
      </c>
      <c r="E21" s="389">
        <v>14980770.309999999</v>
      </c>
      <c r="F21" s="389">
        <v>14986368.810000001</v>
      </c>
    </row>
    <row r="22" spans="1:6" ht="20" customHeight="1" x14ac:dyDescent="0.15">
      <c r="A22" s="399" t="s">
        <v>65</v>
      </c>
      <c r="B22" s="388">
        <v>140</v>
      </c>
      <c r="C22" s="388">
        <v>49390</v>
      </c>
      <c r="D22" s="388">
        <v>0</v>
      </c>
      <c r="E22" s="389">
        <v>638006</v>
      </c>
      <c r="F22" s="389">
        <v>638006</v>
      </c>
    </row>
    <row r="23" spans="1:6" ht="20" customHeight="1" x14ac:dyDescent="0.15">
      <c r="A23" s="399" t="s">
        <v>66</v>
      </c>
      <c r="B23" s="388">
        <v>805</v>
      </c>
      <c r="C23" s="388">
        <v>407474</v>
      </c>
      <c r="D23" s="388">
        <v>0</v>
      </c>
      <c r="E23" s="389">
        <v>6269865.1000000006</v>
      </c>
      <c r="F23" s="389">
        <v>6871507.8799999999</v>
      </c>
    </row>
    <row r="24" spans="1:6" ht="20" customHeight="1" x14ac:dyDescent="0.15">
      <c r="A24" s="399" t="s">
        <v>67</v>
      </c>
      <c r="B24" s="388">
        <v>363</v>
      </c>
      <c r="C24" s="388">
        <v>99542</v>
      </c>
      <c r="D24" s="388">
        <v>0</v>
      </c>
      <c r="E24" s="389">
        <v>769996.15999999992</v>
      </c>
      <c r="F24" s="389">
        <v>769996.16</v>
      </c>
    </row>
    <row r="25" spans="1:6" ht="20" customHeight="1" x14ac:dyDescent="0.15">
      <c r="A25" s="400" t="s">
        <v>12</v>
      </c>
      <c r="B25" s="401">
        <f>SUM(B21:B24)</f>
        <v>2448</v>
      </c>
      <c r="C25" s="401">
        <f>SUM(C21:C24)</f>
        <v>1969759</v>
      </c>
      <c r="D25" s="401">
        <f>SUM(D21:D24)</f>
        <v>0</v>
      </c>
      <c r="E25" s="402">
        <f>SUM(E21:E24)</f>
        <v>22658637.57</v>
      </c>
      <c r="F25" s="402">
        <f>SUM(F21:F24)</f>
        <v>23265878.850000001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255</v>
      </c>
      <c r="C29" s="388">
        <v>189821</v>
      </c>
      <c r="D29" s="388">
        <v>0</v>
      </c>
      <c r="E29" s="389">
        <v>2639526.5099999998</v>
      </c>
      <c r="F29" s="389">
        <v>2639543.5099999998</v>
      </c>
    </row>
    <row r="30" spans="1:6" ht="20" customHeight="1" x14ac:dyDescent="0.15">
      <c r="A30" s="399" t="s">
        <v>70</v>
      </c>
      <c r="B30" s="388">
        <v>255</v>
      </c>
      <c r="C30" s="388">
        <v>70468</v>
      </c>
      <c r="D30" s="388">
        <v>0</v>
      </c>
      <c r="E30" s="389">
        <v>829025.75</v>
      </c>
      <c r="F30" s="389">
        <v>829025.75</v>
      </c>
    </row>
    <row r="31" spans="1:6" ht="20" customHeight="1" x14ac:dyDescent="0.15">
      <c r="A31" s="399" t="s">
        <v>71</v>
      </c>
      <c r="B31" s="388">
        <v>74</v>
      </c>
      <c r="C31" s="388">
        <v>80119</v>
      </c>
      <c r="D31" s="388">
        <v>0</v>
      </c>
      <c r="E31" s="389">
        <v>1236902.3</v>
      </c>
      <c r="F31" s="389">
        <v>1236902.2999999998</v>
      </c>
    </row>
    <row r="32" spans="1:6" ht="20" customHeight="1" x14ac:dyDescent="0.15">
      <c r="A32" s="399" t="s">
        <v>72</v>
      </c>
      <c r="B32" s="388">
        <v>906</v>
      </c>
      <c r="C32" s="388">
        <v>535104</v>
      </c>
      <c r="D32" s="388">
        <v>0</v>
      </c>
      <c r="E32" s="389">
        <v>5955959.6999999993</v>
      </c>
      <c r="F32" s="389">
        <v>5984569.4399999995</v>
      </c>
    </row>
    <row r="33" spans="1:6" ht="20" customHeight="1" x14ac:dyDescent="0.15">
      <c r="A33" s="399" t="s">
        <v>73</v>
      </c>
      <c r="B33" s="388">
        <v>0</v>
      </c>
      <c r="C33" s="388">
        <v>0</v>
      </c>
      <c r="D33" s="388">
        <v>0</v>
      </c>
      <c r="E33" s="389">
        <v>0</v>
      </c>
      <c r="F33" s="389">
        <v>0</v>
      </c>
    </row>
    <row r="34" spans="1:6" ht="20" customHeight="1" x14ac:dyDescent="0.15">
      <c r="A34" s="399" t="s">
        <v>74</v>
      </c>
      <c r="B34" s="388">
        <v>814</v>
      </c>
      <c r="C34" s="388">
        <v>291429</v>
      </c>
      <c r="D34" s="388">
        <v>0</v>
      </c>
      <c r="E34" s="388">
        <v>4256660.5</v>
      </c>
      <c r="F34" s="388">
        <v>4271650.5</v>
      </c>
    </row>
    <row r="35" spans="1:6" ht="20" customHeight="1" x14ac:dyDescent="0.15">
      <c r="A35" s="400" t="s">
        <v>12</v>
      </c>
      <c r="B35" s="401">
        <f>SUM(B29:B34)</f>
        <v>2304</v>
      </c>
      <c r="C35" s="401">
        <f>SUM(C29:C34)</f>
        <v>1166941</v>
      </c>
      <c r="D35" s="401">
        <f>SUM(D29:D34)</f>
        <v>0</v>
      </c>
      <c r="E35" s="402">
        <f>SUM(E29:E34)</f>
        <v>14918074.759999998</v>
      </c>
      <c r="F35" s="402">
        <f>SUM(F29:F34)</f>
        <v>14961691.5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403</v>
      </c>
      <c r="C39" s="388">
        <v>119330</v>
      </c>
      <c r="D39" s="388">
        <v>30</v>
      </c>
      <c r="E39" s="389">
        <v>2149855</v>
      </c>
      <c r="F39" s="389">
        <v>2153783.17</v>
      </c>
    </row>
    <row r="40" spans="1:6" ht="20" customHeight="1" x14ac:dyDescent="0.15">
      <c r="A40" s="399" t="s">
        <v>77</v>
      </c>
      <c r="B40" s="388">
        <v>762</v>
      </c>
      <c r="C40" s="388">
        <v>417775</v>
      </c>
      <c r="D40" s="388">
        <v>0</v>
      </c>
      <c r="E40" s="389">
        <v>6178877.4999999991</v>
      </c>
      <c r="F40" s="389">
        <v>6224700.9999999991</v>
      </c>
    </row>
    <row r="41" spans="1:6" ht="20" customHeight="1" x14ac:dyDescent="0.15">
      <c r="A41" s="400" t="s">
        <v>12</v>
      </c>
      <c r="B41" s="401">
        <f>SUM(B39:B40)</f>
        <v>1165</v>
      </c>
      <c r="C41" s="401">
        <f>SUM(C39:C40)</f>
        <v>537105</v>
      </c>
      <c r="D41" s="401">
        <f>SUM(D39:D40)</f>
        <v>30</v>
      </c>
      <c r="E41" s="402">
        <f>SUM(E39:E40)</f>
        <v>8328732.4999999991</v>
      </c>
      <c r="F41" s="402">
        <f>SUM(F39:F40)</f>
        <v>8378484.169999999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12866</v>
      </c>
      <c r="C43" s="408">
        <f>C9+C17+C25+C35+C41</f>
        <v>10730199</v>
      </c>
      <c r="D43" s="408">
        <f>D9+D17+D25+D35+D41</f>
        <v>311080</v>
      </c>
      <c r="E43" s="409">
        <f>E9+E17+E25+E35+E41</f>
        <v>167729370.28999996</v>
      </c>
      <c r="F43" s="409">
        <f>F9+F17+F25+F35+F41</f>
        <v>168736218.47999996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500" t="s">
        <v>340</v>
      </c>
      <c r="B1" s="500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1283</v>
      </c>
      <c r="C5" s="388">
        <v>280981</v>
      </c>
      <c r="D5" s="388">
        <v>9441</v>
      </c>
      <c r="E5" s="389">
        <v>2033798.19</v>
      </c>
      <c r="F5" s="389">
        <v>2103443.39</v>
      </c>
    </row>
    <row r="6" spans="1:6" ht="20" customHeight="1" x14ac:dyDescent="0.15">
      <c r="A6" s="399" t="s">
        <v>55</v>
      </c>
      <c r="B6" s="388">
        <v>6706</v>
      </c>
      <c r="C6" s="388">
        <v>1693788</v>
      </c>
      <c r="D6" s="388">
        <v>16879</v>
      </c>
      <c r="E6" s="389">
        <v>13944980.339999996</v>
      </c>
      <c r="F6" s="389">
        <v>14347634.489999996</v>
      </c>
    </row>
    <row r="7" spans="1:6" ht="20" customHeight="1" x14ac:dyDescent="0.15">
      <c r="A7" s="399" t="s">
        <v>56</v>
      </c>
      <c r="B7" s="388">
        <v>5880</v>
      </c>
      <c r="C7" s="388">
        <v>850053</v>
      </c>
      <c r="D7" s="388">
        <v>68178</v>
      </c>
      <c r="E7" s="389">
        <v>5137227.87</v>
      </c>
      <c r="F7" s="389">
        <v>5526238.4199999999</v>
      </c>
    </row>
    <row r="8" spans="1:6" ht="20" customHeight="1" x14ac:dyDescent="0.15">
      <c r="A8" s="399" t="s">
        <v>57</v>
      </c>
      <c r="B8" s="388">
        <v>788</v>
      </c>
      <c r="C8" s="388">
        <v>62813</v>
      </c>
      <c r="D8" s="388">
        <v>890</v>
      </c>
      <c r="E8" s="389">
        <v>673007</v>
      </c>
      <c r="F8" s="389">
        <v>673007</v>
      </c>
    </row>
    <row r="9" spans="1:6" ht="20" customHeight="1" x14ac:dyDescent="0.15">
      <c r="A9" s="400" t="s">
        <v>12</v>
      </c>
      <c r="B9" s="401">
        <f>SUM(B5:B8)</f>
        <v>14657</v>
      </c>
      <c r="C9" s="401">
        <f>SUM(C5:C8)</f>
        <v>2887635</v>
      </c>
      <c r="D9" s="401">
        <f>SUM(D5:D8)</f>
        <v>95388</v>
      </c>
      <c r="E9" s="402">
        <f>SUM(E5:E8)</f>
        <v>21789013.399999995</v>
      </c>
      <c r="F9" s="402">
        <f>SUM(F5:F8)</f>
        <v>22650323.299999997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3856</v>
      </c>
      <c r="C13" s="388">
        <v>952083</v>
      </c>
      <c r="D13" s="388">
        <v>9811</v>
      </c>
      <c r="E13" s="389">
        <v>7171595.9500000002</v>
      </c>
      <c r="F13" s="389">
        <v>7341523.8499999996</v>
      </c>
    </row>
    <row r="14" spans="1:6" ht="20" customHeight="1" x14ac:dyDescent="0.15">
      <c r="A14" s="399" t="s">
        <v>60</v>
      </c>
      <c r="B14" s="388">
        <v>1320</v>
      </c>
      <c r="C14" s="388">
        <v>136737</v>
      </c>
      <c r="D14" s="388">
        <v>230</v>
      </c>
      <c r="E14" s="389">
        <v>1007869.9</v>
      </c>
      <c r="F14" s="389">
        <v>1019786.5</v>
      </c>
    </row>
    <row r="15" spans="1:6" ht="20" customHeight="1" x14ac:dyDescent="0.15">
      <c r="A15" s="399" t="s">
        <v>61</v>
      </c>
      <c r="B15" s="388">
        <v>297</v>
      </c>
      <c r="C15" s="388">
        <v>64946</v>
      </c>
      <c r="D15" s="388">
        <v>7</v>
      </c>
      <c r="E15" s="389">
        <v>572650.75</v>
      </c>
      <c r="F15" s="389">
        <v>588971.75</v>
      </c>
    </row>
    <row r="16" spans="1:6" ht="20" customHeight="1" x14ac:dyDescent="0.15">
      <c r="A16" s="399" t="s">
        <v>62</v>
      </c>
      <c r="B16" s="388">
        <v>3989</v>
      </c>
      <c r="C16" s="388">
        <v>1089226</v>
      </c>
      <c r="D16" s="388">
        <v>431</v>
      </c>
      <c r="E16" s="389">
        <v>12700076.09</v>
      </c>
      <c r="F16" s="389">
        <v>12833231.75</v>
      </c>
    </row>
    <row r="17" spans="1:6" ht="20" customHeight="1" x14ac:dyDescent="0.15">
      <c r="A17" s="400" t="s">
        <v>12</v>
      </c>
      <c r="B17" s="401">
        <f>SUM(B13:B16)</f>
        <v>9462</v>
      </c>
      <c r="C17" s="401">
        <f>SUM(C13:C16)</f>
        <v>2242992</v>
      </c>
      <c r="D17" s="401">
        <f>SUM(D13:D16)</f>
        <v>10479</v>
      </c>
      <c r="E17" s="402">
        <f>SUM(E13:E16)</f>
        <v>21452192.690000001</v>
      </c>
      <c r="F17" s="402">
        <f>SUM(F13:F16)</f>
        <v>21783513.850000001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5632</v>
      </c>
      <c r="C21" s="388">
        <v>1159775</v>
      </c>
      <c r="D21" s="388">
        <v>22460</v>
      </c>
      <c r="E21" s="389">
        <v>8891941.6100000013</v>
      </c>
      <c r="F21" s="389">
        <v>9202413.7100000009</v>
      </c>
    </row>
    <row r="22" spans="1:6" ht="20" customHeight="1" x14ac:dyDescent="0.15">
      <c r="A22" s="399" t="s">
        <v>65</v>
      </c>
      <c r="B22" s="388">
        <v>1153</v>
      </c>
      <c r="C22" s="388">
        <v>95184</v>
      </c>
      <c r="D22" s="388">
        <v>2054</v>
      </c>
      <c r="E22" s="389">
        <v>572010.5</v>
      </c>
      <c r="F22" s="389">
        <v>587020.64999999991</v>
      </c>
    </row>
    <row r="23" spans="1:6" ht="20" customHeight="1" x14ac:dyDescent="0.15">
      <c r="A23" s="399" t="s">
        <v>66</v>
      </c>
      <c r="B23" s="388">
        <v>3612</v>
      </c>
      <c r="C23" s="388">
        <v>704392</v>
      </c>
      <c r="D23" s="388">
        <v>9530</v>
      </c>
      <c r="E23" s="389">
        <v>6302503.9499999993</v>
      </c>
      <c r="F23" s="389">
        <v>6576720.080000001</v>
      </c>
    </row>
    <row r="24" spans="1:6" ht="20" customHeight="1" x14ac:dyDescent="0.15">
      <c r="A24" s="399" t="s">
        <v>67</v>
      </c>
      <c r="B24" s="388">
        <v>1507</v>
      </c>
      <c r="C24" s="388">
        <v>173115</v>
      </c>
      <c r="D24" s="388">
        <v>50</v>
      </c>
      <c r="E24" s="389">
        <v>1192315.8</v>
      </c>
      <c r="F24" s="389">
        <v>1228905.3</v>
      </c>
    </row>
    <row r="25" spans="1:6" ht="20" customHeight="1" x14ac:dyDescent="0.15">
      <c r="A25" s="400" t="s">
        <v>12</v>
      </c>
      <c r="B25" s="401">
        <f>SUM(B21:B24)</f>
        <v>11904</v>
      </c>
      <c r="C25" s="401">
        <f>SUM(C21:C24)</f>
        <v>2132466</v>
      </c>
      <c r="D25" s="401">
        <f>SUM(D21:D24)</f>
        <v>34094</v>
      </c>
      <c r="E25" s="402">
        <f>SUM(E21:E24)</f>
        <v>16958771.859999999</v>
      </c>
      <c r="F25" s="402">
        <f>SUM(F21:F24)</f>
        <v>17595059.740000002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531</v>
      </c>
      <c r="C29" s="388">
        <v>26773</v>
      </c>
      <c r="D29" s="388">
        <v>199</v>
      </c>
      <c r="E29" s="389">
        <v>199338</v>
      </c>
      <c r="F29" s="389">
        <v>201750.1</v>
      </c>
    </row>
    <row r="30" spans="1:6" ht="20" customHeight="1" x14ac:dyDescent="0.15">
      <c r="A30" s="399" t="s">
        <v>70</v>
      </c>
      <c r="B30" s="388">
        <v>363</v>
      </c>
      <c r="C30" s="388">
        <v>24691</v>
      </c>
      <c r="D30" s="388">
        <v>0</v>
      </c>
      <c r="E30" s="389">
        <v>213487</v>
      </c>
      <c r="F30" s="389">
        <v>213684.4</v>
      </c>
    </row>
    <row r="31" spans="1:6" ht="20" customHeight="1" x14ac:dyDescent="0.15">
      <c r="A31" s="399" t="s">
        <v>71</v>
      </c>
      <c r="B31" s="388">
        <v>316</v>
      </c>
      <c r="C31" s="388">
        <v>18601</v>
      </c>
      <c r="D31" s="388">
        <v>0</v>
      </c>
      <c r="E31" s="389">
        <v>147139.72999999998</v>
      </c>
      <c r="F31" s="389">
        <v>150530.1</v>
      </c>
    </row>
    <row r="32" spans="1:6" ht="20" customHeight="1" x14ac:dyDescent="0.15">
      <c r="A32" s="399" t="s">
        <v>72</v>
      </c>
      <c r="B32" s="388">
        <v>3116</v>
      </c>
      <c r="C32" s="388">
        <v>336274</v>
      </c>
      <c r="D32" s="388">
        <v>546</v>
      </c>
      <c r="E32" s="389">
        <v>2841206.5799999996</v>
      </c>
      <c r="F32" s="389">
        <v>2877481.6</v>
      </c>
    </row>
    <row r="33" spans="1:6" ht="20" customHeight="1" x14ac:dyDescent="0.15">
      <c r="A33" s="399" t="s">
        <v>73</v>
      </c>
      <c r="B33" s="388">
        <v>112</v>
      </c>
      <c r="C33" s="388">
        <v>6937</v>
      </c>
      <c r="D33" s="388">
        <v>0</v>
      </c>
      <c r="E33" s="388">
        <v>56240</v>
      </c>
      <c r="F33" s="388">
        <v>56376.4</v>
      </c>
    </row>
    <row r="34" spans="1:6" ht="20" customHeight="1" x14ac:dyDescent="0.15">
      <c r="A34" s="399" t="s">
        <v>74</v>
      </c>
      <c r="B34" s="388">
        <v>1227</v>
      </c>
      <c r="C34" s="388">
        <v>174758</v>
      </c>
      <c r="D34" s="388">
        <v>290</v>
      </c>
      <c r="E34" s="389">
        <v>701419.67999999993</v>
      </c>
      <c r="F34" s="389">
        <v>714482.67999999993</v>
      </c>
    </row>
    <row r="35" spans="1:6" ht="20" customHeight="1" x14ac:dyDescent="0.15">
      <c r="A35" s="400" t="s">
        <v>12</v>
      </c>
      <c r="B35" s="401">
        <f>SUM(B29:B34)</f>
        <v>5665</v>
      </c>
      <c r="C35" s="401">
        <f>SUM(C29:C34)</f>
        <v>588034</v>
      </c>
      <c r="D35" s="401">
        <f>SUM(D29:D34)</f>
        <v>1035</v>
      </c>
      <c r="E35" s="402">
        <f>SUM(E29:E34)</f>
        <v>4158830.9899999993</v>
      </c>
      <c r="F35" s="402">
        <f>SUM(F29:F34)</f>
        <v>4214305.28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456</v>
      </c>
      <c r="C39" s="388">
        <v>24053</v>
      </c>
      <c r="D39" s="388">
        <v>326</v>
      </c>
      <c r="E39" s="389">
        <v>189262.24</v>
      </c>
      <c r="F39" s="389">
        <v>215124.99000000002</v>
      </c>
    </row>
    <row r="40" spans="1:6" ht="20" customHeight="1" x14ac:dyDescent="0.15">
      <c r="A40" s="399" t="s">
        <v>77</v>
      </c>
      <c r="B40" s="388">
        <v>2335</v>
      </c>
      <c r="C40" s="388">
        <v>239632</v>
      </c>
      <c r="D40" s="388">
        <v>1579</v>
      </c>
      <c r="E40" s="389">
        <v>1010694.01</v>
      </c>
      <c r="F40" s="389">
        <v>1024572.43</v>
      </c>
    </row>
    <row r="41" spans="1:6" ht="20" customHeight="1" x14ac:dyDescent="0.15">
      <c r="A41" s="400" t="s">
        <v>12</v>
      </c>
      <c r="B41" s="401">
        <f>SUM(B39:B40)</f>
        <v>2791</v>
      </c>
      <c r="C41" s="401">
        <f>SUM(C39:C40)</f>
        <v>263685</v>
      </c>
      <c r="D41" s="401">
        <f>SUM(D39:D40)</f>
        <v>1905</v>
      </c>
      <c r="E41" s="402">
        <f>SUM(E39:E40)</f>
        <v>1199956.25</v>
      </c>
      <c r="F41" s="402">
        <f>SUM(F39:F40)</f>
        <v>1239697.4200000002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44479</v>
      </c>
      <c r="C43" s="408">
        <f>C9+C17+C25+C35+C41</f>
        <v>8114812</v>
      </c>
      <c r="D43" s="408">
        <f>D9+D17+D25+D35+D41</f>
        <v>142901</v>
      </c>
      <c r="E43" s="409">
        <f>E9+E17+E25+E35+E41</f>
        <v>65558765.189999998</v>
      </c>
      <c r="F43" s="409">
        <f>F9+F17+F25+F35+F41</f>
        <v>67482899.590000004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500" t="s">
        <v>351</v>
      </c>
      <c r="B1" s="500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17</v>
      </c>
      <c r="C5" s="388">
        <v>71323</v>
      </c>
      <c r="D5" s="388">
        <v>236</v>
      </c>
      <c r="E5" s="389">
        <v>837864.79</v>
      </c>
      <c r="F5" s="389">
        <v>878487.29</v>
      </c>
    </row>
    <row r="6" spans="1:6" ht="20" customHeight="1" x14ac:dyDescent="0.15">
      <c r="A6" s="399" t="s">
        <v>55</v>
      </c>
      <c r="B6" s="388">
        <v>201</v>
      </c>
      <c r="C6" s="388">
        <v>644973</v>
      </c>
      <c r="D6" s="388">
        <v>100</v>
      </c>
      <c r="E6" s="389">
        <v>2982247.1900000004</v>
      </c>
      <c r="F6" s="389">
        <v>3025992.8400000003</v>
      </c>
    </row>
    <row r="7" spans="1:6" ht="20" customHeight="1" x14ac:dyDescent="0.15">
      <c r="A7" s="399" t="s">
        <v>56</v>
      </c>
      <c r="B7" s="388">
        <v>136</v>
      </c>
      <c r="C7" s="388">
        <v>266610</v>
      </c>
      <c r="D7" s="388">
        <v>0</v>
      </c>
      <c r="E7" s="389">
        <v>1435309.64</v>
      </c>
      <c r="F7" s="389">
        <v>1516659.94</v>
      </c>
    </row>
    <row r="8" spans="1:6" ht="20" customHeight="1" x14ac:dyDescent="0.15">
      <c r="A8" s="399" t="s">
        <v>57</v>
      </c>
      <c r="B8" s="388">
        <v>0</v>
      </c>
      <c r="C8" s="388">
        <v>0</v>
      </c>
      <c r="D8" s="388">
        <v>0</v>
      </c>
      <c r="E8" s="389">
        <v>0</v>
      </c>
      <c r="F8" s="389">
        <v>0</v>
      </c>
    </row>
    <row r="9" spans="1:6" ht="20" customHeight="1" x14ac:dyDescent="0.15">
      <c r="A9" s="400" t="s">
        <v>12</v>
      </c>
      <c r="B9" s="401">
        <f>SUM(B5:B8)</f>
        <v>354</v>
      </c>
      <c r="C9" s="401">
        <f>SUM(C5:C8)</f>
        <v>982906</v>
      </c>
      <c r="D9" s="401">
        <f>SUM(D5:D8)</f>
        <v>336</v>
      </c>
      <c r="E9" s="402">
        <f>SUM(E5:E8)</f>
        <v>5255421.62</v>
      </c>
      <c r="F9" s="402">
        <f>SUM(F5:F8)</f>
        <v>5421140.0700000003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221</v>
      </c>
      <c r="C13" s="388">
        <v>547911</v>
      </c>
      <c r="D13" s="388">
        <v>6287</v>
      </c>
      <c r="E13" s="389">
        <v>3511980.2800000003</v>
      </c>
      <c r="F13" s="389">
        <v>3528362.48</v>
      </c>
    </row>
    <row r="14" spans="1:6" ht="20" customHeight="1" x14ac:dyDescent="0.15">
      <c r="A14" s="399" t="s">
        <v>60</v>
      </c>
      <c r="B14" s="388">
        <v>21</v>
      </c>
      <c r="C14" s="388">
        <v>36387</v>
      </c>
      <c r="D14" s="388">
        <v>0</v>
      </c>
      <c r="E14" s="389">
        <v>223444</v>
      </c>
      <c r="F14" s="389">
        <v>226314</v>
      </c>
    </row>
    <row r="15" spans="1:6" ht="20" customHeight="1" x14ac:dyDescent="0.15">
      <c r="A15" s="399" t="s">
        <v>61</v>
      </c>
      <c r="B15" s="388">
        <v>20</v>
      </c>
      <c r="C15" s="388">
        <v>52836</v>
      </c>
      <c r="D15" s="388">
        <v>7</v>
      </c>
      <c r="E15" s="389">
        <v>261109.75</v>
      </c>
      <c r="F15" s="389">
        <v>277407.75</v>
      </c>
    </row>
    <row r="16" spans="1:6" ht="20" customHeight="1" x14ac:dyDescent="0.15">
      <c r="A16" s="399" t="s">
        <v>62</v>
      </c>
      <c r="B16" s="388">
        <v>120</v>
      </c>
      <c r="C16" s="388">
        <v>393527</v>
      </c>
      <c r="D16" s="388">
        <v>0</v>
      </c>
      <c r="E16" s="389">
        <v>4422436.290000001</v>
      </c>
      <c r="F16" s="389">
        <v>4496613.45</v>
      </c>
    </row>
    <row r="17" spans="1:6" ht="20" customHeight="1" x14ac:dyDescent="0.15">
      <c r="A17" s="400" t="s">
        <v>12</v>
      </c>
      <c r="B17" s="401">
        <f>SUM(B13:B16)</f>
        <v>382</v>
      </c>
      <c r="C17" s="401">
        <f>SUM(C13:C16)</f>
        <v>1030661</v>
      </c>
      <c r="D17" s="401">
        <f>SUM(D13:D16)</f>
        <v>6294</v>
      </c>
      <c r="E17" s="402">
        <f>SUM(E13:E16)</f>
        <v>8418970.3200000003</v>
      </c>
      <c r="F17" s="402">
        <f>SUM(F13:F16)</f>
        <v>8528697.6799999997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153</v>
      </c>
      <c r="C21" s="388">
        <v>218139</v>
      </c>
      <c r="D21" s="388">
        <v>100</v>
      </c>
      <c r="E21" s="389">
        <v>930722.60000000009</v>
      </c>
      <c r="F21" s="389">
        <v>940844.30000000016</v>
      </c>
    </row>
    <row r="22" spans="1:6" ht="20" customHeight="1" x14ac:dyDescent="0.15">
      <c r="A22" s="399" t="s">
        <v>65</v>
      </c>
      <c r="B22" s="388">
        <v>12</v>
      </c>
      <c r="C22" s="388">
        <v>7066</v>
      </c>
      <c r="D22" s="388">
        <v>98</v>
      </c>
      <c r="E22" s="389">
        <v>61626</v>
      </c>
      <c r="F22" s="389">
        <v>63150</v>
      </c>
    </row>
    <row r="23" spans="1:6" ht="20" customHeight="1" x14ac:dyDescent="0.15">
      <c r="A23" s="399" t="s">
        <v>66</v>
      </c>
      <c r="B23" s="388">
        <v>57</v>
      </c>
      <c r="C23" s="388">
        <v>160268</v>
      </c>
      <c r="D23" s="388">
        <v>0</v>
      </c>
      <c r="E23" s="389">
        <v>1949576.7</v>
      </c>
      <c r="F23" s="389">
        <v>2011900.6</v>
      </c>
    </row>
    <row r="24" spans="1:6" ht="20" customHeight="1" x14ac:dyDescent="0.15">
      <c r="A24" s="399" t="s">
        <v>67</v>
      </c>
      <c r="B24" s="388">
        <v>24</v>
      </c>
      <c r="C24" s="388">
        <v>95082</v>
      </c>
      <c r="D24" s="388">
        <v>0</v>
      </c>
      <c r="E24" s="389">
        <v>790623.8</v>
      </c>
      <c r="F24" s="389">
        <v>824957.3</v>
      </c>
    </row>
    <row r="25" spans="1:6" ht="20" customHeight="1" x14ac:dyDescent="0.15">
      <c r="A25" s="400" t="s">
        <v>12</v>
      </c>
      <c r="B25" s="401">
        <f>SUM(B21:B24)</f>
        <v>246</v>
      </c>
      <c r="C25" s="401">
        <f>SUM(C21:C24)</f>
        <v>480555</v>
      </c>
      <c r="D25" s="401">
        <f>SUM(D21:D24)</f>
        <v>198</v>
      </c>
      <c r="E25" s="402">
        <f>SUM(E21:E24)</f>
        <v>3732549.0999999996</v>
      </c>
      <c r="F25" s="402">
        <f>SUM(F21:F24)</f>
        <v>3840852.2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9</v>
      </c>
      <c r="C29" s="388">
        <v>8204</v>
      </c>
      <c r="D29" s="388">
        <v>79</v>
      </c>
      <c r="E29" s="389">
        <v>44236</v>
      </c>
      <c r="F29" s="389">
        <v>45525.7</v>
      </c>
    </row>
    <row r="30" spans="1:6" ht="20" customHeight="1" x14ac:dyDescent="0.15">
      <c r="A30" s="399" t="s">
        <v>70</v>
      </c>
      <c r="B30" s="388">
        <v>11</v>
      </c>
      <c r="C30" s="388">
        <v>4378</v>
      </c>
      <c r="D30" s="388">
        <v>0</v>
      </c>
      <c r="E30" s="389">
        <v>20414</v>
      </c>
      <c r="F30" s="389">
        <v>20414</v>
      </c>
    </row>
    <row r="31" spans="1:6" ht="20" customHeight="1" x14ac:dyDescent="0.15">
      <c r="A31" s="399" t="s">
        <v>71</v>
      </c>
      <c r="B31" s="388">
        <v>76</v>
      </c>
      <c r="C31" s="388">
        <v>8513</v>
      </c>
      <c r="D31" s="388">
        <v>0</v>
      </c>
      <c r="E31" s="389">
        <v>53486</v>
      </c>
      <c r="F31" s="389">
        <v>56850</v>
      </c>
    </row>
    <row r="32" spans="1:6" ht="20" customHeight="1" x14ac:dyDescent="0.15">
      <c r="A32" s="399" t="s">
        <v>72</v>
      </c>
      <c r="B32" s="388">
        <v>275</v>
      </c>
      <c r="C32" s="388">
        <v>101809</v>
      </c>
      <c r="D32" s="388">
        <v>0</v>
      </c>
      <c r="E32" s="389">
        <v>883579.03</v>
      </c>
      <c r="F32" s="389">
        <v>883901.01</v>
      </c>
    </row>
    <row r="33" spans="1:6" ht="20" customHeight="1" x14ac:dyDescent="0.15">
      <c r="A33" s="399" t="s">
        <v>73</v>
      </c>
      <c r="B33" s="388">
        <v>0</v>
      </c>
      <c r="C33" s="388">
        <v>0</v>
      </c>
      <c r="D33" s="388">
        <v>0</v>
      </c>
      <c r="E33" s="389">
        <v>0</v>
      </c>
      <c r="F33" s="389">
        <v>0</v>
      </c>
    </row>
    <row r="34" spans="1:6" ht="20" customHeight="1" x14ac:dyDescent="0.15">
      <c r="A34" s="399" t="s">
        <v>74</v>
      </c>
      <c r="B34" s="388">
        <v>27</v>
      </c>
      <c r="C34" s="388">
        <v>41382</v>
      </c>
      <c r="D34" s="388">
        <v>290</v>
      </c>
      <c r="E34" s="388">
        <v>136323.88</v>
      </c>
      <c r="F34" s="388">
        <v>138111.88</v>
      </c>
    </row>
    <row r="35" spans="1:6" ht="20" customHeight="1" x14ac:dyDescent="0.15">
      <c r="A35" s="400" t="s">
        <v>12</v>
      </c>
      <c r="B35" s="401">
        <f>SUM(B29:B34)</f>
        <v>398</v>
      </c>
      <c r="C35" s="401">
        <f>SUM(C29:C34)</f>
        <v>164286</v>
      </c>
      <c r="D35" s="401">
        <f>SUM(D29:D34)</f>
        <v>369</v>
      </c>
      <c r="E35" s="402">
        <f>SUM(E29:E34)</f>
        <v>1138038.9100000001</v>
      </c>
      <c r="F35" s="402">
        <f>SUM(F29:F34)</f>
        <v>1144802.5899999999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13</v>
      </c>
      <c r="C39" s="388">
        <v>6604</v>
      </c>
      <c r="D39" s="388">
        <v>0</v>
      </c>
      <c r="E39" s="389">
        <v>14659.5</v>
      </c>
      <c r="F39" s="389">
        <v>14659.5</v>
      </c>
    </row>
    <row r="40" spans="1:6" ht="20" customHeight="1" x14ac:dyDescent="0.15">
      <c r="A40" s="399" t="s">
        <v>77</v>
      </c>
      <c r="B40" s="388">
        <v>57</v>
      </c>
      <c r="C40" s="388">
        <v>17673</v>
      </c>
      <c r="D40" s="388">
        <v>0</v>
      </c>
      <c r="E40" s="389">
        <v>98993</v>
      </c>
      <c r="F40" s="389">
        <v>100683</v>
      </c>
    </row>
    <row r="41" spans="1:6" ht="20" customHeight="1" x14ac:dyDescent="0.15">
      <c r="A41" s="400" t="s">
        <v>12</v>
      </c>
      <c r="B41" s="401">
        <f>SUM(B39:B40)</f>
        <v>70</v>
      </c>
      <c r="C41" s="401">
        <f>SUM(C39:C40)</f>
        <v>24277</v>
      </c>
      <c r="D41" s="401">
        <f>SUM(D39:D40)</f>
        <v>0</v>
      </c>
      <c r="E41" s="402">
        <f>SUM(E39:E40)</f>
        <v>113652.5</v>
      </c>
      <c r="F41" s="402">
        <f>SUM(F39:F40)</f>
        <v>115342.5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1450</v>
      </c>
      <c r="C43" s="408">
        <f>C9+C17+C25+C35+C41</f>
        <v>2682685</v>
      </c>
      <c r="D43" s="408">
        <f>D9+D17+D25+D35+D41</f>
        <v>7197</v>
      </c>
      <c r="E43" s="409">
        <f>E9+E17+E25+E35+E41</f>
        <v>18658632.449999999</v>
      </c>
      <c r="F43" s="409">
        <f>F9+F17+F25+F35+F41</f>
        <v>19050835.039999999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500" t="s">
        <v>352</v>
      </c>
      <c r="B1" s="500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410" t="s">
        <v>10</v>
      </c>
      <c r="C4" s="410" t="s">
        <v>2</v>
      </c>
      <c r="D4" s="410" t="s">
        <v>184</v>
      </c>
      <c r="E4" s="410" t="s">
        <v>1</v>
      </c>
      <c r="F4" s="410" t="s">
        <v>0</v>
      </c>
    </row>
    <row r="5" spans="1:6" ht="20" customHeight="1" x14ac:dyDescent="0.15">
      <c r="A5" s="411" t="s">
        <v>54</v>
      </c>
      <c r="B5" s="374">
        <v>1266</v>
      </c>
      <c r="C5" s="374">
        <v>209658</v>
      </c>
      <c r="D5" s="374">
        <v>9205</v>
      </c>
      <c r="E5" s="375">
        <v>1195933.3999999999</v>
      </c>
      <c r="F5" s="375">
        <v>1224956.0999999999</v>
      </c>
    </row>
    <row r="6" spans="1:6" ht="20" customHeight="1" x14ac:dyDescent="0.15">
      <c r="A6" s="411" t="s">
        <v>55</v>
      </c>
      <c r="B6" s="374">
        <v>6505</v>
      </c>
      <c r="C6" s="374">
        <v>1048815</v>
      </c>
      <c r="D6" s="374">
        <v>16779</v>
      </c>
      <c r="E6" s="375">
        <v>10962733.15</v>
      </c>
      <c r="F6" s="375">
        <v>11321641.65</v>
      </c>
    </row>
    <row r="7" spans="1:6" ht="20" customHeight="1" x14ac:dyDescent="0.15">
      <c r="A7" s="411" t="s">
        <v>56</v>
      </c>
      <c r="B7" s="374">
        <v>5744</v>
      </c>
      <c r="C7" s="374">
        <v>583443</v>
      </c>
      <c r="D7" s="374">
        <v>68178</v>
      </c>
      <c r="E7" s="375">
        <v>3701918.23</v>
      </c>
      <c r="F7" s="375">
        <v>4009578.4800000004</v>
      </c>
    </row>
    <row r="8" spans="1:6" ht="20" customHeight="1" x14ac:dyDescent="0.15">
      <c r="A8" s="411" t="s">
        <v>57</v>
      </c>
      <c r="B8" s="374">
        <v>788</v>
      </c>
      <c r="C8" s="374">
        <v>62813</v>
      </c>
      <c r="D8" s="374">
        <v>890</v>
      </c>
      <c r="E8" s="375">
        <v>673007</v>
      </c>
      <c r="F8" s="375">
        <v>673007</v>
      </c>
    </row>
    <row r="9" spans="1:6" ht="20" customHeight="1" x14ac:dyDescent="0.15">
      <c r="A9" s="400" t="s">
        <v>12</v>
      </c>
      <c r="B9" s="412">
        <f>SUM(B5:B8)</f>
        <v>14303</v>
      </c>
      <c r="C9" s="412">
        <f>SUM(C5:C8)</f>
        <v>1904729</v>
      </c>
      <c r="D9" s="412">
        <f>SUM(D5:D8)</f>
        <v>95052</v>
      </c>
      <c r="E9" s="413">
        <f>SUM(E5:E8)</f>
        <v>16533591.780000001</v>
      </c>
      <c r="F9" s="413">
        <f>SUM(F5:F8)</f>
        <v>17229183.23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3635</v>
      </c>
      <c r="C13" s="388">
        <v>404172</v>
      </c>
      <c r="D13" s="388">
        <v>3524</v>
      </c>
      <c r="E13" s="389">
        <v>3659615.6700000004</v>
      </c>
      <c r="F13" s="389">
        <v>3813161.3700000006</v>
      </c>
    </row>
    <row r="14" spans="1:6" ht="20" customHeight="1" x14ac:dyDescent="0.15">
      <c r="A14" s="399" t="s">
        <v>60</v>
      </c>
      <c r="B14" s="388">
        <v>1299</v>
      </c>
      <c r="C14" s="388">
        <v>100350</v>
      </c>
      <c r="D14" s="388">
        <v>230</v>
      </c>
      <c r="E14" s="389">
        <v>784425.9</v>
      </c>
      <c r="F14" s="389">
        <v>793472.5</v>
      </c>
    </row>
    <row r="15" spans="1:6" ht="20" customHeight="1" x14ac:dyDescent="0.15">
      <c r="A15" s="399" t="s">
        <v>61</v>
      </c>
      <c r="B15" s="388">
        <v>277</v>
      </c>
      <c r="C15" s="388">
        <v>12110</v>
      </c>
      <c r="D15" s="388">
        <v>0</v>
      </c>
      <c r="E15" s="389">
        <v>311541</v>
      </c>
      <c r="F15" s="389">
        <v>311564</v>
      </c>
    </row>
    <row r="16" spans="1:6" ht="20" customHeight="1" x14ac:dyDescent="0.15">
      <c r="A16" s="399" t="s">
        <v>62</v>
      </c>
      <c r="B16" s="388">
        <v>3869</v>
      </c>
      <c r="C16" s="388">
        <v>695699</v>
      </c>
      <c r="D16" s="388">
        <v>431</v>
      </c>
      <c r="E16" s="389">
        <v>8277639.7999999998</v>
      </c>
      <c r="F16" s="389">
        <v>8336618.2999999998</v>
      </c>
    </row>
    <row r="17" spans="1:6" ht="20" customHeight="1" x14ac:dyDescent="0.15">
      <c r="A17" s="400" t="s">
        <v>12</v>
      </c>
      <c r="B17" s="401">
        <f>SUM(B13:B16)</f>
        <v>9080</v>
      </c>
      <c r="C17" s="401">
        <f>SUM(C13:C16)</f>
        <v>1212331</v>
      </c>
      <c r="D17" s="401">
        <f>SUM(D13:D16)</f>
        <v>4185</v>
      </c>
      <c r="E17" s="402">
        <f>SUM(E13:E16)</f>
        <v>13033222.370000001</v>
      </c>
      <c r="F17" s="402">
        <f>SUM(F13:F16)</f>
        <v>13254816.170000002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5479</v>
      </c>
      <c r="C21" s="388">
        <v>941636</v>
      </c>
      <c r="D21" s="388">
        <v>22360</v>
      </c>
      <c r="E21" s="389">
        <v>7961219.0099999998</v>
      </c>
      <c r="F21" s="389">
        <v>8261569.4099999992</v>
      </c>
    </row>
    <row r="22" spans="1:6" ht="20" customHeight="1" x14ac:dyDescent="0.15">
      <c r="A22" s="399" t="s">
        <v>65</v>
      </c>
      <c r="B22" s="388">
        <v>1141</v>
      </c>
      <c r="C22" s="388">
        <v>88118</v>
      </c>
      <c r="D22" s="388">
        <v>1956</v>
      </c>
      <c r="E22" s="389">
        <v>510384.5</v>
      </c>
      <c r="F22" s="389">
        <v>523870.65</v>
      </c>
    </row>
    <row r="23" spans="1:6" ht="20" customHeight="1" x14ac:dyDescent="0.15">
      <c r="A23" s="399" t="s">
        <v>66</v>
      </c>
      <c r="B23" s="388">
        <v>3555</v>
      </c>
      <c r="C23" s="388">
        <v>544124</v>
      </c>
      <c r="D23" s="388">
        <v>9530</v>
      </c>
      <c r="E23" s="389">
        <v>4352927.25</v>
      </c>
      <c r="F23" s="389">
        <v>4564819.4799999995</v>
      </c>
    </row>
    <row r="24" spans="1:6" ht="20" customHeight="1" x14ac:dyDescent="0.15">
      <c r="A24" s="399" t="s">
        <v>67</v>
      </c>
      <c r="B24" s="388">
        <v>1483</v>
      </c>
      <c r="C24" s="388">
        <v>78033</v>
      </c>
      <c r="D24" s="388">
        <v>50</v>
      </c>
      <c r="E24" s="389">
        <v>401692</v>
      </c>
      <c r="F24" s="389">
        <v>403948</v>
      </c>
    </row>
    <row r="25" spans="1:6" ht="20" customHeight="1" x14ac:dyDescent="0.15">
      <c r="A25" s="400" t="s">
        <v>12</v>
      </c>
      <c r="B25" s="401">
        <f>SUM(B21:B24)</f>
        <v>11658</v>
      </c>
      <c r="C25" s="401">
        <f>SUM(C21:C24)</f>
        <v>1651911</v>
      </c>
      <c r="D25" s="401">
        <f>SUM(D21:D24)</f>
        <v>33896</v>
      </c>
      <c r="E25" s="402">
        <f>SUM(E21:E24)</f>
        <v>13226222.76</v>
      </c>
      <c r="F25" s="402">
        <f>SUM(F21:F24)</f>
        <v>13754207.539999999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522</v>
      </c>
      <c r="C29" s="388">
        <v>18569</v>
      </c>
      <c r="D29" s="388">
        <v>120</v>
      </c>
      <c r="E29" s="389">
        <v>155102</v>
      </c>
      <c r="F29" s="389">
        <v>156224.4</v>
      </c>
    </row>
    <row r="30" spans="1:6" ht="20" customHeight="1" x14ac:dyDescent="0.15">
      <c r="A30" s="399" t="s">
        <v>70</v>
      </c>
      <c r="B30" s="388">
        <v>352</v>
      </c>
      <c r="C30" s="388">
        <v>20313</v>
      </c>
      <c r="D30" s="388">
        <v>0</v>
      </c>
      <c r="E30" s="389">
        <v>193073</v>
      </c>
      <c r="F30" s="389">
        <v>193270.39999999999</v>
      </c>
    </row>
    <row r="31" spans="1:6" ht="20" customHeight="1" x14ac:dyDescent="0.15">
      <c r="A31" s="399" t="s">
        <v>71</v>
      </c>
      <c r="B31" s="388">
        <v>240</v>
      </c>
      <c r="C31" s="388">
        <v>10088</v>
      </c>
      <c r="D31" s="388">
        <v>0</v>
      </c>
      <c r="E31" s="389">
        <v>93653.73</v>
      </c>
      <c r="F31" s="389">
        <v>93680.1</v>
      </c>
    </row>
    <row r="32" spans="1:6" ht="20" customHeight="1" x14ac:dyDescent="0.15">
      <c r="A32" s="399" t="s">
        <v>72</v>
      </c>
      <c r="B32" s="388">
        <v>2841</v>
      </c>
      <c r="C32" s="388">
        <v>234465</v>
      </c>
      <c r="D32" s="388">
        <v>546</v>
      </c>
      <c r="E32" s="389">
        <v>1957627.55</v>
      </c>
      <c r="F32" s="389">
        <v>1993580.59</v>
      </c>
    </row>
    <row r="33" spans="1:6" ht="20" customHeight="1" x14ac:dyDescent="0.15">
      <c r="A33" s="399" t="s">
        <v>73</v>
      </c>
      <c r="B33" s="388">
        <v>112</v>
      </c>
      <c r="C33" s="388">
        <v>6937</v>
      </c>
      <c r="D33" s="388">
        <v>0</v>
      </c>
      <c r="E33" s="388">
        <v>56240</v>
      </c>
      <c r="F33" s="388">
        <v>56376.4</v>
      </c>
    </row>
    <row r="34" spans="1:6" ht="20" customHeight="1" x14ac:dyDescent="0.15">
      <c r="A34" s="399" t="s">
        <v>74</v>
      </c>
      <c r="B34" s="388">
        <v>1200</v>
      </c>
      <c r="C34" s="388">
        <v>133376</v>
      </c>
      <c r="D34" s="388">
        <v>0</v>
      </c>
      <c r="E34" s="389">
        <v>565095.79999999993</v>
      </c>
      <c r="F34" s="389">
        <v>576370.79999999993</v>
      </c>
    </row>
    <row r="35" spans="1:6" ht="20" customHeight="1" x14ac:dyDescent="0.15">
      <c r="A35" s="400" t="s">
        <v>12</v>
      </c>
      <c r="B35" s="401">
        <f>SUM(B29:B34)</f>
        <v>5267</v>
      </c>
      <c r="C35" s="401">
        <f>SUM(C29:C34)</f>
        <v>423748</v>
      </c>
      <c r="D35" s="401">
        <f>SUM(D29:D34)</f>
        <v>666</v>
      </c>
      <c r="E35" s="402">
        <f>SUM(E29:E34)</f>
        <v>3020792.08</v>
      </c>
      <c r="F35" s="402">
        <f>SUM(F29:F34)</f>
        <v>3069502.69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443</v>
      </c>
      <c r="C39" s="388">
        <v>17449</v>
      </c>
      <c r="D39" s="388">
        <v>326</v>
      </c>
      <c r="E39" s="389">
        <v>174602.74</v>
      </c>
      <c r="F39" s="389">
        <v>200465.49000000002</v>
      </c>
    </row>
    <row r="40" spans="1:6" ht="20" customHeight="1" x14ac:dyDescent="0.15">
      <c r="A40" s="399" t="s">
        <v>77</v>
      </c>
      <c r="B40" s="388">
        <v>2278</v>
      </c>
      <c r="C40" s="388">
        <v>221959</v>
      </c>
      <c r="D40" s="388">
        <v>1579</v>
      </c>
      <c r="E40" s="389">
        <v>911701.01</v>
      </c>
      <c r="F40" s="389">
        <v>923889.43</v>
      </c>
    </row>
    <row r="41" spans="1:6" ht="20" customHeight="1" x14ac:dyDescent="0.15">
      <c r="A41" s="400" t="s">
        <v>12</v>
      </c>
      <c r="B41" s="401">
        <f>SUM(B39:B40)</f>
        <v>2721</v>
      </c>
      <c r="C41" s="401">
        <f>SUM(C39:C40)</f>
        <v>239408</v>
      </c>
      <c r="D41" s="401">
        <f>SUM(D39:D40)</f>
        <v>1905</v>
      </c>
      <c r="E41" s="402">
        <f>SUM(E39:E40)</f>
        <v>1086303.75</v>
      </c>
      <c r="F41" s="402">
        <f>SUM(F39:F40)</f>
        <v>1124354.9200000002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43029</v>
      </c>
      <c r="C43" s="408">
        <f>C9+C17+C25+C35+C41</f>
        <v>5432127</v>
      </c>
      <c r="D43" s="408">
        <f>D9+D17+D25+D35+D41</f>
        <v>135704</v>
      </c>
      <c r="E43" s="409">
        <f>E9+E17+E25+E35+E41</f>
        <v>46900132.740000002</v>
      </c>
      <c r="F43" s="409">
        <f>F9+F17+F25+F35+F41</f>
        <v>48432064.549999997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5"/>
  <sheetViews>
    <sheetView zoomScaleNormal="100" workbookViewId="0">
      <selection sqref="A1:B1"/>
    </sheetView>
  </sheetViews>
  <sheetFormatPr baseColWidth="10" defaultColWidth="8.5" defaultRowHeight="18.75" customHeight="1" x14ac:dyDescent="0.15"/>
  <cols>
    <col min="1" max="1" width="22.5" style="386" bestFit="1" customWidth="1"/>
    <col min="2" max="6" width="15.5" style="386" customWidth="1"/>
    <col min="7" max="16384" width="8.5" style="386"/>
  </cols>
  <sheetData>
    <row r="1" spans="1:6" ht="50" customHeight="1" x14ac:dyDescent="0.15">
      <c r="A1" s="476" t="s">
        <v>318</v>
      </c>
      <c r="B1" s="477"/>
      <c r="C1" s="475" t="s">
        <v>357</v>
      </c>
      <c r="D1" s="475"/>
      <c r="E1" s="475"/>
      <c r="F1" s="475"/>
    </row>
    <row r="2" spans="1:6" ht="30" customHeight="1" x14ac:dyDescent="0.15">
      <c r="A2" s="382"/>
      <c r="B2" s="382"/>
      <c r="C2" s="382"/>
      <c r="D2" s="382"/>
    </row>
    <row r="3" spans="1:6" ht="21" customHeight="1" x14ac:dyDescent="0.15">
      <c r="A3" s="382" t="s">
        <v>11</v>
      </c>
      <c r="B3" s="382"/>
      <c r="C3" s="382"/>
      <c r="D3" s="382"/>
      <c r="F3" s="382" t="s">
        <v>319</v>
      </c>
    </row>
    <row r="4" spans="1:6" ht="21" customHeight="1" x14ac:dyDescent="0.15">
      <c r="A4" s="384" t="s">
        <v>13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1" customHeight="1" x14ac:dyDescent="0.15">
      <c r="A5" s="387" t="s">
        <v>14</v>
      </c>
      <c r="B5" s="442">
        <v>0</v>
      </c>
      <c r="C5" s="442">
        <v>0</v>
      </c>
      <c r="D5" s="442">
        <v>0</v>
      </c>
      <c r="E5" s="441">
        <v>27483</v>
      </c>
      <c r="F5" s="441">
        <v>27483</v>
      </c>
    </row>
    <row r="6" spans="1:6" ht="21" customHeight="1" x14ac:dyDescent="0.15">
      <c r="A6" s="387" t="s">
        <v>15</v>
      </c>
      <c r="B6" s="442">
        <v>0</v>
      </c>
      <c r="C6" s="442">
        <v>0</v>
      </c>
      <c r="D6" s="442">
        <v>0</v>
      </c>
      <c r="E6" s="441">
        <v>14353.5</v>
      </c>
      <c r="F6" s="441">
        <v>14353.5</v>
      </c>
    </row>
    <row r="7" spans="1:6" ht="21" customHeight="1" x14ac:dyDescent="0.15">
      <c r="A7" s="387" t="s">
        <v>16</v>
      </c>
      <c r="B7" s="442">
        <v>0</v>
      </c>
      <c r="C7" s="442">
        <v>0</v>
      </c>
      <c r="D7" s="442">
        <v>0</v>
      </c>
      <c r="E7" s="441">
        <v>2164.8000000000002</v>
      </c>
      <c r="F7" s="441">
        <v>2164.8000000000002</v>
      </c>
    </row>
    <row r="8" spans="1:6" ht="21" customHeight="1" x14ac:dyDescent="0.15">
      <c r="A8" s="387" t="s">
        <v>17</v>
      </c>
      <c r="B8" s="442">
        <v>2174</v>
      </c>
      <c r="C8" s="442">
        <v>44478</v>
      </c>
      <c r="D8" s="442">
        <v>0</v>
      </c>
      <c r="E8" s="441">
        <v>275841.45000000007</v>
      </c>
      <c r="F8" s="441">
        <v>289498.68</v>
      </c>
    </row>
    <row r="9" spans="1:6" ht="21" customHeight="1" x14ac:dyDescent="0.15">
      <c r="A9" s="387" t="s">
        <v>18</v>
      </c>
      <c r="B9" s="442">
        <v>61019</v>
      </c>
      <c r="C9" s="442">
        <v>801049</v>
      </c>
      <c r="D9" s="442">
        <v>96</v>
      </c>
      <c r="E9" s="441">
        <v>4965781.68</v>
      </c>
      <c r="F9" s="441">
        <v>5164938.1400000006</v>
      </c>
    </row>
    <row r="10" spans="1:6" ht="21" customHeight="1" x14ac:dyDescent="0.15">
      <c r="A10" s="387" t="s">
        <v>19</v>
      </c>
      <c r="B10" s="442">
        <v>124073</v>
      </c>
      <c r="C10" s="442">
        <v>1415528</v>
      </c>
      <c r="D10" s="442">
        <v>7020</v>
      </c>
      <c r="E10" s="441">
        <v>8711326.7300000023</v>
      </c>
      <c r="F10" s="441">
        <v>9102229.3499999996</v>
      </c>
    </row>
    <row r="11" spans="1:6" ht="21" customHeight="1" x14ac:dyDescent="0.15">
      <c r="A11" s="387" t="s">
        <v>20</v>
      </c>
      <c r="B11" s="442">
        <v>137767</v>
      </c>
      <c r="C11" s="442">
        <v>2318804</v>
      </c>
      <c r="D11" s="442">
        <v>1163</v>
      </c>
      <c r="E11" s="441">
        <v>14696892.83</v>
      </c>
      <c r="F11" s="441">
        <v>15407893.210000005</v>
      </c>
    </row>
    <row r="12" spans="1:6" ht="21" customHeight="1" x14ac:dyDescent="0.15">
      <c r="A12" s="387" t="s">
        <v>21</v>
      </c>
      <c r="B12" s="442">
        <v>156915</v>
      </c>
      <c r="C12" s="442">
        <v>2679886</v>
      </c>
      <c r="D12" s="442">
        <v>8352</v>
      </c>
      <c r="E12" s="441">
        <v>17251838.040000003</v>
      </c>
      <c r="F12" s="441">
        <v>18074571.25</v>
      </c>
    </row>
    <row r="13" spans="1:6" ht="21" customHeight="1" x14ac:dyDescent="0.15">
      <c r="A13" s="387" t="s">
        <v>22</v>
      </c>
      <c r="B13" s="442">
        <v>187832</v>
      </c>
      <c r="C13" s="442">
        <v>3272931</v>
      </c>
      <c r="D13" s="442">
        <v>33974</v>
      </c>
      <c r="E13" s="441">
        <v>21774735.639999997</v>
      </c>
      <c r="F13" s="441">
        <v>22875671.269999988</v>
      </c>
    </row>
    <row r="14" spans="1:6" ht="21" customHeight="1" x14ac:dyDescent="0.15">
      <c r="A14" s="387" t="s">
        <v>23</v>
      </c>
      <c r="B14" s="442">
        <v>217862</v>
      </c>
      <c r="C14" s="442">
        <v>5048158</v>
      </c>
      <c r="D14" s="442">
        <v>5584</v>
      </c>
      <c r="E14" s="441">
        <v>34118966.86999999</v>
      </c>
      <c r="F14" s="441">
        <v>35585479.210000001</v>
      </c>
    </row>
    <row r="15" spans="1:6" ht="21" customHeight="1" x14ac:dyDescent="0.15">
      <c r="A15" s="387" t="s">
        <v>24</v>
      </c>
      <c r="B15" s="442">
        <v>225776</v>
      </c>
      <c r="C15" s="442">
        <v>5050651</v>
      </c>
      <c r="D15" s="442">
        <v>6737</v>
      </c>
      <c r="E15" s="441">
        <v>32997053.75999999</v>
      </c>
      <c r="F15" s="441">
        <v>34525123.079999991</v>
      </c>
    </row>
    <row r="16" spans="1:6" ht="21" customHeight="1" x14ac:dyDescent="0.15">
      <c r="A16" s="387" t="s">
        <v>25</v>
      </c>
      <c r="B16" s="442">
        <v>237348</v>
      </c>
      <c r="C16" s="442">
        <v>6101141</v>
      </c>
      <c r="D16" s="442">
        <v>10481</v>
      </c>
      <c r="E16" s="441">
        <v>42313434.489999972</v>
      </c>
      <c r="F16" s="441">
        <v>44847154.659999996</v>
      </c>
    </row>
    <row r="17" spans="1:6" ht="21" customHeight="1" x14ac:dyDescent="0.15">
      <c r="A17" s="390" t="s">
        <v>12</v>
      </c>
      <c r="B17" s="444">
        <f>SUM(B5:B16)</f>
        <v>1350766</v>
      </c>
      <c r="C17" s="444">
        <f>SUM(C5:C16)</f>
        <v>26732626</v>
      </c>
      <c r="D17" s="444">
        <f>SUM(D5:D16)</f>
        <v>73407</v>
      </c>
      <c r="E17" s="443">
        <f>SUM(E5:E16)</f>
        <v>177149872.78999996</v>
      </c>
      <c r="F17" s="443">
        <f>SUM(F5:F16)</f>
        <v>185916560.14999998</v>
      </c>
    </row>
    <row r="45" ht="6.75" customHeight="1" x14ac:dyDescent="0.15"/>
  </sheetData>
  <mergeCells count="2">
    <mergeCell ref="A1:B1"/>
    <mergeCell ref="C1:F1"/>
  </mergeCells>
  <printOptions horizontalCentered="1"/>
  <pageMargins left="0.11811023622047245" right="0.11811023622047245" top="0.59055118110236227" bottom="0.47244094488188981" header="0.19685039370078741" footer="0.23622047244094491"/>
  <pageSetup paperSize="9" orientation="landscape" horizontalDpi="4294967293"/>
  <headerFooter alignWithMargins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95" bestFit="1" customWidth="1"/>
    <col min="2" max="6" width="15.5" style="395" customWidth="1"/>
    <col min="7" max="16384" width="9.5" style="395"/>
  </cols>
  <sheetData>
    <row r="1" spans="1:6" ht="50" customHeight="1" x14ac:dyDescent="0.15">
      <c r="A1" s="501" t="s">
        <v>328</v>
      </c>
      <c r="B1" s="501"/>
      <c r="C1" s="493" t="s">
        <v>360</v>
      </c>
      <c r="D1" s="493"/>
      <c r="E1" s="493"/>
      <c r="F1" s="493"/>
    </row>
    <row r="2" spans="1:6" ht="40.25" customHeight="1" x14ac:dyDescent="0.15"/>
    <row r="3" spans="1:6" ht="20" customHeight="1" x14ac:dyDescent="0.15">
      <c r="A3" s="396" t="s">
        <v>52</v>
      </c>
      <c r="B3" s="397"/>
      <c r="C3" s="397"/>
      <c r="D3" s="397"/>
      <c r="E3" s="397"/>
      <c r="F3" s="397"/>
    </row>
    <row r="4" spans="1:6" ht="20" customHeight="1" x14ac:dyDescent="0.15">
      <c r="A4" s="398" t="s">
        <v>53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0" customHeight="1" x14ac:dyDescent="0.15">
      <c r="A5" s="399" t="s">
        <v>54</v>
      </c>
      <c r="B5" s="388">
        <v>120</v>
      </c>
      <c r="C5" s="388">
        <v>982</v>
      </c>
      <c r="D5" s="388">
        <v>11081</v>
      </c>
      <c r="E5" s="389">
        <v>17055</v>
      </c>
      <c r="F5" s="389">
        <v>194514.71</v>
      </c>
    </row>
    <row r="6" spans="1:6" ht="20" customHeight="1" x14ac:dyDescent="0.15">
      <c r="A6" s="399" t="s">
        <v>55</v>
      </c>
      <c r="B6" s="388">
        <v>1573</v>
      </c>
      <c r="C6" s="388">
        <v>13696</v>
      </c>
      <c r="D6" s="388">
        <v>303476</v>
      </c>
      <c r="E6" s="389">
        <v>218579.74</v>
      </c>
      <c r="F6" s="389">
        <v>2928312.94</v>
      </c>
    </row>
    <row r="7" spans="1:6" ht="20" customHeight="1" x14ac:dyDescent="0.15">
      <c r="A7" s="399" t="s">
        <v>56</v>
      </c>
      <c r="B7" s="388">
        <v>1202</v>
      </c>
      <c r="C7" s="388">
        <v>5418</v>
      </c>
      <c r="D7" s="388">
        <v>126998</v>
      </c>
      <c r="E7" s="389">
        <v>64433.7</v>
      </c>
      <c r="F7" s="389">
        <v>1770431.39</v>
      </c>
    </row>
    <row r="8" spans="1:6" ht="20" customHeight="1" x14ac:dyDescent="0.15">
      <c r="A8" s="399" t="s">
        <v>57</v>
      </c>
      <c r="B8" s="388">
        <v>38</v>
      </c>
      <c r="C8" s="388">
        <v>994</v>
      </c>
      <c r="D8" s="388">
        <v>2500</v>
      </c>
      <c r="E8" s="389">
        <v>8605</v>
      </c>
      <c r="F8" s="389">
        <v>63036</v>
      </c>
    </row>
    <row r="9" spans="1:6" ht="20" customHeight="1" x14ac:dyDescent="0.15">
      <c r="A9" s="400" t="s">
        <v>12</v>
      </c>
      <c r="B9" s="401">
        <f>SUM(B5:B8)</f>
        <v>2933</v>
      </c>
      <c r="C9" s="401">
        <f>SUM(C5:C8)</f>
        <v>21090</v>
      </c>
      <c r="D9" s="401">
        <f>SUM(D5:D8)</f>
        <v>444055</v>
      </c>
      <c r="E9" s="402">
        <f>SUM(E5:E8)</f>
        <v>308673.44</v>
      </c>
      <c r="F9" s="402">
        <f>SUM(F5:F8)</f>
        <v>4956295.04</v>
      </c>
    </row>
    <row r="10" spans="1:6" ht="20" customHeight="1" x14ac:dyDescent="0.15"/>
    <row r="11" spans="1:6" ht="20" customHeight="1" x14ac:dyDescent="0.15">
      <c r="A11" s="403" t="s">
        <v>58</v>
      </c>
      <c r="B11" s="397"/>
      <c r="C11" s="397"/>
      <c r="D11" s="397"/>
      <c r="E11" s="397"/>
      <c r="F11" s="397"/>
    </row>
    <row r="12" spans="1:6" ht="20" customHeight="1" x14ac:dyDescent="0.15">
      <c r="A12" s="398" t="s">
        <v>53</v>
      </c>
      <c r="B12" s="385" t="s">
        <v>10</v>
      </c>
      <c r="C12" s="385" t="s">
        <v>2</v>
      </c>
      <c r="D12" s="385" t="s">
        <v>184</v>
      </c>
      <c r="E12" s="385" t="s">
        <v>1</v>
      </c>
      <c r="F12" s="385" t="s">
        <v>0</v>
      </c>
    </row>
    <row r="13" spans="1:6" ht="20" customHeight="1" x14ac:dyDescent="0.15">
      <c r="A13" s="399" t="s">
        <v>59</v>
      </c>
      <c r="B13" s="388">
        <v>2238</v>
      </c>
      <c r="C13" s="388">
        <v>24923</v>
      </c>
      <c r="D13" s="388">
        <v>316065</v>
      </c>
      <c r="E13" s="389">
        <v>224662.05</v>
      </c>
      <c r="F13" s="389">
        <v>3087751.28</v>
      </c>
    </row>
    <row r="14" spans="1:6" ht="20" customHeight="1" x14ac:dyDescent="0.15">
      <c r="A14" s="399" t="s">
        <v>60</v>
      </c>
      <c r="B14" s="388">
        <v>642</v>
      </c>
      <c r="C14" s="388">
        <v>6363</v>
      </c>
      <c r="D14" s="388">
        <v>120538</v>
      </c>
      <c r="E14" s="389">
        <v>42747.8</v>
      </c>
      <c r="F14" s="389">
        <v>1817065.4799999997</v>
      </c>
    </row>
    <row r="15" spans="1:6" ht="20" customHeight="1" x14ac:dyDescent="0.15">
      <c r="A15" s="399" t="s">
        <v>61</v>
      </c>
      <c r="B15" s="388">
        <v>552</v>
      </c>
      <c r="C15" s="388">
        <v>26914</v>
      </c>
      <c r="D15" s="388">
        <v>75386</v>
      </c>
      <c r="E15" s="389">
        <v>308122.72000000003</v>
      </c>
      <c r="F15" s="389">
        <v>1329003.8099999998</v>
      </c>
    </row>
    <row r="16" spans="1:6" ht="20" customHeight="1" x14ac:dyDescent="0.15">
      <c r="A16" s="399" t="s">
        <v>62</v>
      </c>
      <c r="B16" s="388">
        <v>1231</v>
      </c>
      <c r="C16" s="388">
        <v>8397</v>
      </c>
      <c r="D16" s="388">
        <v>307988</v>
      </c>
      <c r="E16" s="389">
        <v>63754</v>
      </c>
      <c r="F16" s="389">
        <v>3418240.5700000008</v>
      </c>
    </row>
    <row r="17" spans="1:6" ht="20" customHeight="1" x14ac:dyDescent="0.15">
      <c r="A17" s="400" t="s">
        <v>12</v>
      </c>
      <c r="B17" s="401">
        <f>SUM(B13:B16)</f>
        <v>4663</v>
      </c>
      <c r="C17" s="401">
        <f>SUM(C13:C16)</f>
        <v>66597</v>
      </c>
      <c r="D17" s="401">
        <f>SUM(D13:D16)</f>
        <v>819977</v>
      </c>
      <c r="E17" s="402">
        <f>SUM(E13:E16)</f>
        <v>639286.57000000007</v>
      </c>
      <c r="F17" s="402">
        <f>SUM(F13:F16)</f>
        <v>9652061.1400000006</v>
      </c>
    </row>
    <row r="18" spans="1:6" ht="20" customHeight="1" x14ac:dyDescent="0.15"/>
    <row r="19" spans="1:6" ht="20" customHeight="1" x14ac:dyDescent="0.15">
      <c r="A19" s="404" t="s">
        <v>63</v>
      </c>
      <c r="B19" s="397"/>
      <c r="C19" s="397"/>
      <c r="D19" s="397"/>
      <c r="E19" s="397"/>
      <c r="F19" s="397"/>
    </row>
    <row r="20" spans="1:6" ht="20" customHeight="1" x14ac:dyDescent="0.15">
      <c r="A20" s="398" t="s">
        <v>53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0" customHeight="1" x14ac:dyDescent="0.15">
      <c r="A21" s="399" t="s">
        <v>64</v>
      </c>
      <c r="B21" s="388">
        <v>483</v>
      </c>
      <c r="C21" s="388">
        <v>36037</v>
      </c>
      <c r="D21" s="388">
        <v>81486</v>
      </c>
      <c r="E21" s="389">
        <v>426667.88000000006</v>
      </c>
      <c r="F21" s="389">
        <v>963676.43</v>
      </c>
    </row>
    <row r="22" spans="1:6" ht="20" customHeight="1" x14ac:dyDescent="0.15">
      <c r="A22" s="399" t="s">
        <v>65</v>
      </c>
      <c r="B22" s="388">
        <v>546</v>
      </c>
      <c r="C22" s="388">
        <v>12596</v>
      </c>
      <c r="D22" s="388">
        <v>83188</v>
      </c>
      <c r="E22" s="389">
        <v>111191</v>
      </c>
      <c r="F22" s="389">
        <v>910035.71000000008</v>
      </c>
    </row>
    <row r="23" spans="1:6" ht="20" customHeight="1" x14ac:dyDescent="0.15">
      <c r="A23" s="399" t="s">
        <v>66</v>
      </c>
      <c r="B23" s="388">
        <v>1109</v>
      </c>
      <c r="C23" s="388">
        <v>54859</v>
      </c>
      <c r="D23" s="388">
        <v>108493</v>
      </c>
      <c r="E23" s="389">
        <v>583576</v>
      </c>
      <c r="F23" s="389">
        <v>1852336.2300000002</v>
      </c>
    </row>
    <row r="24" spans="1:6" ht="20" customHeight="1" x14ac:dyDescent="0.15">
      <c r="A24" s="399" t="s">
        <v>67</v>
      </c>
      <c r="B24" s="388">
        <v>205</v>
      </c>
      <c r="C24" s="388">
        <v>4974</v>
      </c>
      <c r="D24" s="388">
        <v>29417</v>
      </c>
      <c r="E24" s="389">
        <v>63901</v>
      </c>
      <c r="F24" s="389">
        <v>558578.80999999994</v>
      </c>
    </row>
    <row r="25" spans="1:6" ht="20" customHeight="1" x14ac:dyDescent="0.15">
      <c r="A25" s="400" t="s">
        <v>12</v>
      </c>
      <c r="B25" s="401">
        <f>SUM(B21:B24)</f>
        <v>2343</v>
      </c>
      <c r="C25" s="401">
        <f>SUM(C21:C24)</f>
        <v>108466</v>
      </c>
      <c r="D25" s="401">
        <f>SUM(D21:D24)</f>
        <v>302584</v>
      </c>
      <c r="E25" s="402">
        <f>SUM(E21:E24)</f>
        <v>1185335.8800000001</v>
      </c>
      <c r="F25" s="402">
        <f>SUM(F21:F24)</f>
        <v>4284627.18</v>
      </c>
    </row>
    <row r="26" spans="1:6" ht="20" customHeight="1" x14ac:dyDescent="0.15"/>
    <row r="27" spans="1:6" ht="20" customHeight="1" x14ac:dyDescent="0.15">
      <c r="A27" s="405" t="s">
        <v>68</v>
      </c>
      <c r="B27" s="397"/>
      <c r="C27" s="397"/>
      <c r="D27" s="397"/>
      <c r="E27" s="397"/>
      <c r="F27" s="397"/>
    </row>
    <row r="28" spans="1:6" ht="20" customHeight="1" x14ac:dyDescent="0.15">
      <c r="A28" s="398" t="s">
        <v>53</v>
      </c>
      <c r="B28" s="385" t="s">
        <v>10</v>
      </c>
      <c r="C28" s="385" t="s">
        <v>2</v>
      </c>
      <c r="D28" s="385" t="s">
        <v>184</v>
      </c>
      <c r="E28" s="385" t="s">
        <v>1</v>
      </c>
      <c r="F28" s="385" t="s">
        <v>0</v>
      </c>
    </row>
    <row r="29" spans="1:6" ht="20" customHeight="1" x14ac:dyDescent="0.15">
      <c r="A29" s="399" t="s">
        <v>188</v>
      </c>
      <c r="B29" s="388">
        <v>313</v>
      </c>
      <c r="C29" s="388">
        <v>0</v>
      </c>
      <c r="D29" s="388">
        <v>95994</v>
      </c>
      <c r="E29" s="389">
        <v>0</v>
      </c>
      <c r="F29" s="389">
        <v>123335.82</v>
      </c>
    </row>
    <row r="30" spans="1:6" ht="20" customHeight="1" x14ac:dyDescent="0.15">
      <c r="A30" s="399" t="s">
        <v>70</v>
      </c>
      <c r="B30" s="388">
        <v>43</v>
      </c>
      <c r="C30" s="388">
        <v>114</v>
      </c>
      <c r="D30" s="388">
        <v>9181</v>
      </c>
      <c r="E30" s="389">
        <v>2430</v>
      </c>
      <c r="F30" s="389">
        <v>40638.89</v>
      </c>
    </row>
    <row r="31" spans="1:6" ht="20" customHeight="1" x14ac:dyDescent="0.15">
      <c r="A31" s="399" t="s">
        <v>71</v>
      </c>
      <c r="B31" s="388">
        <v>0</v>
      </c>
      <c r="C31" s="388">
        <v>0</v>
      </c>
      <c r="D31" s="388">
        <v>0</v>
      </c>
      <c r="E31" s="388">
        <v>0</v>
      </c>
      <c r="F31" s="388">
        <v>0</v>
      </c>
    </row>
    <row r="32" spans="1:6" ht="20" customHeight="1" x14ac:dyDescent="0.15">
      <c r="A32" s="399" t="s">
        <v>72</v>
      </c>
      <c r="B32" s="388">
        <v>36</v>
      </c>
      <c r="C32" s="388">
        <v>291</v>
      </c>
      <c r="D32" s="388">
        <v>4167</v>
      </c>
      <c r="E32" s="388">
        <v>2910</v>
      </c>
      <c r="F32" s="388">
        <v>36753.699999999997</v>
      </c>
    </row>
    <row r="33" spans="1:6" ht="20" customHeight="1" x14ac:dyDescent="0.15">
      <c r="A33" s="399" t="s">
        <v>73</v>
      </c>
      <c r="B33" s="388">
        <v>36</v>
      </c>
      <c r="C33" s="388">
        <v>0</v>
      </c>
      <c r="D33" s="388">
        <v>3620</v>
      </c>
      <c r="E33" s="388">
        <v>0</v>
      </c>
      <c r="F33" s="388">
        <v>7100</v>
      </c>
    </row>
    <row r="34" spans="1:6" ht="20" customHeight="1" x14ac:dyDescent="0.15">
      <c r="A34" s="399" t="s">
        <v>74</v>
      </c>
      <c r="B34" s="388">
        <v>216</v>
      </c>
      <c r="C34" s="388">
        <v>20490</v>
      </c>
      <c r="D34" s="388">
        <v>42455</v>
      </c>
      <c r="E34" s="389">
        <v>234327.04000000001</v>
      </c>
      <c r="F34" s="389">
        <v>304592.03999999998</v>
      </c>
    </row>
    <row r="35" spans="1:6" ht="20" customHeight="1" x14ac:dyDescent="0.15">
      <c r="A35" s="400" t="s">
        <v>12</v>
      </c>
      <c r="B35" s="401">
        <f>SUM(B29:B34)</f>
        <v>644</v>
      </c>
      <c r="C35" s="401">
        <f>SUM(C29:C34)</f>
        <v>20895</v>
      </c>
      <c r="D35" s="401">
        <f>SUM(D29:D34)</f>
        <v>155417</v>
      </c>
      <c r="E35" s="402">
        <f>SUM(E29:E34)</f>
        <v>239667.04</v>
      </c>
      <c r="F35" s="402">
        <f>SUM(F29:F34)</f>
        <v>512420.45</v>
      </c>
    </row>
    <row r="36" spans="1:6" ht="20" customHeight="1" x14ac:dyDescent="0.15"/>
    <row r="37" spans="1:6" ht="20" customHeight="1" x14ac:dyDescent="0.15">
      <c r="A37" s="406" t="s">
        <v>75</v>
      </c>
      <c r="B37" s="397"/>
      <c r="C37" s="397"/>
      <c r="D37" s="397"/>
      <c r="E37" s="397"/>
      <c r="F37" s="397"/>
    </row>
    <row r="38" spans="1:6" ht="20" customHeight="1" x14ac:dyDescent="0.15">
      <c r="A38" s="398" t="s">
        <v>53</v>
      </c>
      <c r="B38" s="385" t="s">
        <v>10</v>
      </c>
      <c r="C38" s="385" t="s">
        <v>2</v>
      </c>
      <c r="D38" s="385" t="s">
        <v>184</v>
      </c>
      <c r="E38" s="385" t="s">
        <v>1</v>
      </c>
      <c r="F38" s="385" t="s">
        <v>0</v>
      </c>
    </row>
    <row r="39" spans="1:6" ht="20" customHeight="1" x14ac:dyDescent="0.15">
      <c r="A39" s="399" t="s">
        <v>76</v>
      </c>
      <c r="B39" s="388">
        <v>19</v>
      </c>
      <c r="C39" s="388">
        <v>0</v>
      </c>
      <c r="D39" s="388">
        <v>5283</v>
      </c>
      <c r="E39" s="389">
        <v>3800</v>
      </c>
      <c r="F39" s="389">
        <v>14878</v>
      </c>
    </row>
    <row r="40" spans="1:6" ht="20" customHeight="1" x14ac:dyDescent="0.15">
      <c r="A40" s="399" t="s">
        <v>77</v>
      </c>
      <c r="B40" s="388">
        <v>75</v>
      </c>
      <c r="C40" s="388">
        <v>2877</v>
      </c>
      <c r="D40" s="388">
        <v>7074</v>
      </c>
      <c r="E40" s="389">
        <v>42533</v>
      </c>
      <c r="F40" s="389">
        <v>79211.41</v>
      </c>
    </row>
    <row r="41" spans="1:6" ht="20" customHeight="1" x14ac:dyDescent="0.15">
      <c r="A41" s="400" t="s">
        <v>12</v>
      </c>
      <c r="B41" s="401">
        <f>SUM(B39:B40)</f>
        <v>94</v>
      </c>
      <c r="C41" s="401">
        <f>SUM(C39:C40)</f>
        <v>2877</v>
      </c>
      <c r="D41" s="401">
        <f>SUM(D39:D40)</f>
        <v>12357</v>
      </c>
      <c r="E41" s="402">
        <f>SUM(E39:E40)</f>
        <v>46333</v>
      </c>
      <c r="F41" s="402">
        <f>SUM(F39:F40)</f>
        <v>94089.41</v>
      </c>
    </row>
    <row r="42" spans="1:6" ht="20" customHeight="1" thickBot="1" x14ac:dyDescent="0.2"/>
    <row r="43" spans="1:6" ht="20" customHeight="1" thickTop="1" thickBot="1" x14ac:dyDescent="0.2">
      <c r="A43" s="407" t="s">
        <v>44</v>
      </c>
      <c r="B43" s="408">
        <f>B9+B17+B25+B35+B41</f>
        <v>10677</v>
      </c>
      <c r="C43" s="408">
        <f>C9+C17+C25+C35+C41</f>
        <v>219925</v>
      </c>
      <c r="D43" s="408">
        <f>D9+D17+D25+D35+D41</f>
        <v>1734390</v>
      </c>
      <c r="E43" s="409">
        <f>E9+E17+E25+E35+E41</f>
        <v>2419295.9300000002</v>
      </c>
      <c r="F43" s="409">
        <f>F9+F17+F25+F35+F41</f>
        <v>19499493.219999999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F48"/>
  <sheetViews>
    <sheetView zoomScaleNormal="100" workbookViewId="0">
      <selection sqref="A1:B1"/>
    </sheetView>
  </sheetViews>
  <sheetFormatPr baseColWidth="10" defaultColWidth="4.5" defaultRowHeight="13.5" customHeight="1" x14ac:dyDescent="0.15"/>
  <cols>
    <col min="1" max="1" width="16.5" style="395" bestFit="1" customWidth="1"/>
    <col min="2" max="6" width="15.5" style="395" customWidth="1"/>
    <col min="7" max="16384" width="4.5" style="395"/>
  </cols>
  <sheetData>
    <row r="1" spans="1:6" s="419" customFormat="1" ht="50" customHeight="1" x14ac:dyDescent="0.15">
      <c r="A1" s="502" t="s">
        <v>307</v>
      </c>
      <c r="B1" s="503"/>
      <c r="C1" s="493" t="s">
        <v>365</v>
      </c>
      <c r="D1" s="493"/>
      <c r="E1" s="493"/>
      <c r="F1" s="493"/>
    </row>
    <row r="2" spans="1:6" ht="20" customHeight="1" x14ac:dyDescent="0.15"/>
    <row r="3" spans="1:6" ht="20" customHeight="1" x14ac:dyDescent="0.15">
      <c r="A3" s="382" t="s">
        <v>54</v>
      </c>
      <c r="B3" s="382"/>
      <c r="C3" s="386"/>
      <c r="D3" s="386"/>
      <c r="E3" s="386"/>
      <c r="F3" s="386"/>
    </row>
    <row r="4" spans="1:6" ht="20" customHeight="1" x14ac:dyDescent="0.15">
      <c r="A4" s="386"/>
      <c r="B4" s="386"/>
      <c r="C4" s="386"/>
      <c r="D4" s="386"/>
      <c r="E4" s="386"/>
      <c r="F4" s="386"/>
    </row>
    <row r="5" spans="1:6" ht="20" customHeight="1" x14ac:dyDescent="0.15">
      <c r="A5" s="390" t="s">
        <v>185</v>
      </c>
      <c r="B5" s="390" t="s">
        <v>10</v>
      </c>
      <c r="C5" s="390" t="s">
        <v>2</v>
      </c>
      <c r="D5" s="390" t="s">
        <v>184</v>
      </c>
      <c r="E5" s="390" t="s">
        <v>1</v>
      </c>
      <c r="F5" s="390" t="s">
        <v>0</v>
      </c>
    </row>
    <row r="6" spans="1:6" ht="20" customHeight="1" x14ac:dyDescent="0.15">
      <c r="A6" s="387" t="s">
        <v>110</v>
      </c>
      <c r="B6" s="388">
        <v>31252</v>
      </c>
      <c r="C6" s="388">
        <v>1139158</v>
      </c>
      <c r="D6" s="388">
        <v>232709</v>
      </c>
      <c r="E6" s="389">
        <v>11977285.589999998</v>
      </c>
      <c r="F6" s="389">
        <v>14763282.080000002</v>
      </c>
    </row>
    <row r="7" spans="1:6" ht="20" customHeight="1" x14ac:dyDescent="0.15">
      <c r="A7" s="387" t="s">
        <v>111</v>
      </c>
      <c r="B7" s="388">
        <v>6930</v>
      </c>
      <c r="C7" s="388">
        <v>100555</v>
      </c>
      <c r="D7" s="388">
        <v>161475</v>
      </c>
      <c r="E7" s="389">
        <v>868454.17999999993</v>
      </c>
      <c r="F7" s="389">
        <v>2941881.8299999996</v>
      </c>
    </row>
    <row r="8" spans="1:6" ht="20" customHeight="1" x14ac:dyDescent="0.15">
      <c r="A8" s="387" t="s">
        <v>112</v>
      </c>
      <c r="B8" s="388">
        <v>6508</v>
      </c>
      <c r="C8" s="388">
        <v>194397</v>
      </c>
      <c r="D8" s="388">
        <v>43198</v>
      </c>
      <c r="E8" s="389">
        <v>2097470.48</v>
      </c>
      <c r="F8" s="389">
        <v>2841897.0699999994</v>
      </c>
    </row>
    <row r="9" spans="1:6" ht="20" customHeight="1" x14ac:dyDescent="0.15">
      <c r="A9" s="387" t="s">
        <v>113</v>
      </c>
      <c r="B9" s="388">
        <v>6892</v>
      </c>
      <c r="C9" s="388">
        <v>237070</v>
      </c>
      <c r="D9" s="388">
        <v>197531</v>
      </c>
      <c r="E9" s="389">
        <v>3198255.2</v>
      </c>
      <c r="F9" s="389">
        <v>5677238.1000000006</v>
      </c>
    </row>
    <row r="10" spans="1:6" ht="20" customHeight="1" x14ac:dyDescent="0.15">
      <c r="A10" s="390" t="s">
        <v>12</v>
      </c>
      <c r="B10" s="391">
        <f>SUM(B6:B9)</f>
        <v>51582</v>
      </c>
      <c r="C10" s="391">
        <f>SUM(C6:C9)</f>
        <v>1671180</v>
      </c>
      <c r="D10" s="391">
        <f>SUM(D6:D9)</f>
        <v>634913</v>
      </c>
      <c r="E10" s="392">
        <f>SUM(E6:E9)</f>
        <v>18141465.449999999</v>
      </c>
      <c r="F10" s="392">
        <f>SUM(F6:F9)</f>
        <v>26224299.080000002</v>
      </c>
    </row>
    <row r="11" spans="1:6" ht="20" customHeight="1" x14ac:dyDescent="0.15">
      <c r="A11" s="386"/>
      <c r="B11" s="386"/>
      <c r="C11" s="386"/>
      <c r="D11" s="386"/>
      <c r="E11" s="386"/>
      <c r="F11" s="386"/>
    </row>
    <row r="12" spans="1:6" ht="20" customHeight="1" x14ac:dyDescent="0.15">
      <c r="A12" s="382" t="s">
        <v>55</v>
      </c>
      <c r="B12" s="382"/>
      <c r="C12" s="386"/>
      <c r="D12" s="386"/>
      <c r="E12" s="386"/>
      <c r="F12" s="386"/>
    </row>
    <row r="13" spans="1:6" ht="20" customHeight="1" x14ac:dyDescent="0.15">
      <c r="A13" s="386"/>
      <c r="B13" s="386"/>
      <c r="C13" s="386"/>
      <c r="D13" s="386"/>
      <c r="E13" s="386"/>
      <c r="F13" s="386"/>
    </row>
    <row r="14" spans="1:6" ht="20" customHeight="1" x14ac:dyDescent="0.15">
      <c r="A14" s="390" t="s">
        <v>185</v>
      </c>
      <c r="B14" s="390" t="s">
        <v>10</v>
      </c>
      <c r="C14" s="390" t="s">
        <v>2</v>
      </c>
      <c r="D14" s="390" t="s">
        <v>184</v>
      </c>
      <c r="E14" s="390" t="s">
        <v>1</v>
      </c>
      <c r="F14" s="390" t="s">
        <v>0</v>
      </c>
    </row>
    <row r="15" spans="1:6" ht="20" customHeight="1" x14ac:dyDescent="0.15">
      <c r="A15" s="387" t="s">
        <v>176</v>
      </c>
      <c r="B15" s="388">
        <v>34590</v>
      </c>
      <c r="C15" s="388">
        <v>1771833</v>
      </c>
      <c r="D15" s="388">
        <v>529514</v>
      </c>
      <c r="E15" s="389">
        <v>23533230.989999998</v>
      </c>
      <c r="F15" s="389">
        <v>30432172.5</v>
      </c>
    </row>
    <row r="16" spans="1:6" ht="20" customHeight="1" x14ac:dyDescent="0.15">
      <c r="A16" s="387" t="s">
        <v>177</v>
      </c>
      <c r="B16" s="388">
        <v>30728</v>
      </c>
      <c r="C16" s="388">
        <v>1294014</v>
      </c>
      <c r="D16" s="388">
        <v>427879</v>
      </c>
      <c r="E16" s="389">
        <v>12971679.029999997</v>
      </c>
      <c r="F16" s="389">
        <v>19262552.800000001</v>
      </c>
    </row>
    <row r="17" spans="1:6" ht="20" customHeight="1" x14ac:dyDescent="0.15">
      <c r="A17" s="387" t="s">
        <v>114</v>
      </c>
      <c r="B17" s="388">
        <v>19482</v>
      </c>
      <c r="C17" s="388">
        <v>419313</v>
      </c>
      <c r="D17" s="388">
        <v>223956</v>
      </c>
      <c r="E17" s="389">
        <v>4207562.68</v>
      </c>
      <c r="F17" s="389">
        <v>8264112.8899999969</v>
      </c>
    </row>
    <row r="18" spans="1:6" ht="20" customHeight="1" x14ac:dyDescent="0.15">
      <c r="A18" s="387" t="s">
        <v>115</v>
      </c>
      <c r="B18" s="388">
        <v>11897</v>
      </c>
      <c r="C18" s="388">
        <v>361998</v>
      </c>
      <c r="D18" s="388">
        <v>90443</v>
      </c>
      <c r="E18" s="389">
        <v>3195561.1399999983</v>
      </c>
      <c r="F18" s="389">
        <v>4647959.7399999993</v>
      </c>
    </row>
    <row r="19" spans="1:6" ht="20" customHeight="1" x14ac:dyDescent="0.15">
      <c r="A19" s="387" t="s">
        <v>116</v>
      </c>
      <c r="B19" s="388">
        <v>2706</v>
      </c>
      <c r="C19" s="388">
        <v>113779</v>
      </c>
      <c r="D19" s="388">
        <v>51655</v>
      </c>
      <c r="E19" s="389">
        <v>1021622.34</v>
      </c>
      <c r="F19" s="389">
        <v>1986484.31</v>
      </c>
    </row>
    <row r="20" spans="1:6" ht="20" customHeight="1" x14ac:dyDescent="0.15">
      <c r="A20" s="387" t="s">
        <v>117</v>
      </c>
      <c r="B20" s="388">
        <v>3031</v>
      </c>
      <c r="C20" s="388">
        <v>84165</v>
      </c>
      <c r="D20" s="388">
        <v>22948</v>
      </c>
      <c r="E20" s="389">
        <v>615654.50000000012</v>
      </c>
      <c r="F20" s="389">
        <v>922947.60000000009</v>
      </c>
    </row>
    <row r="21" spans="1:6" ht="20" customHeight="1" x14ac:dyDescent="0.15">
      <c r="A21" s="387" t="s">
        <v>118</v>
      </c>
      <c r="B21" s="388">
        <v>11175</v>
      </c>
      <c r="C21" s="388">
        <v>361647</v>
      </c>
      <c r="D21" s="388">
        <v>104299</v>
      </c>
      <c r="E21" s="389">
        <v>3447954.43</v>
      </c>
      <c r="F21" s="389">
        <v>5053978.0100000007</v>
      </c>
    </row>
    <row r="22" spans="1:6" ht="20" customHeight="1" x14ac:dyDescent="0.15">
      <c r="A22" s="387" t="s">
        <v>119</v>
      </c>
      <c r="B22" s="388">
        <v>144731</v>
      </c>
      <c r="C22" s="388">
        <v>6947381</v>
      </c>
      <c r="D22" s="388">
        <v>961285</v>
      </c>
      <c r="E22" s="389">
        <v>125427778.80999996</v>
      </c>
      <c r="F22" s="389">
        <v>150878270.23000002</v>
      </c>
    </row>
    <row r="23" spans="1:6" ht="20" customHeight="1" x14ac:dyDescent="0.15">
      <c r="A23" s="387" t="s">
        <v>467</v>
      </c>
      <c r="B23" s="388">
        <v>26240</v>
      </c>
      <c r="C23" s="388">
        <v>830215</v>
      </c>
      <c r="D23" s="388">
        <v>170105</v>
      </c>
      <c r="E23" s="389">
        <v>11888962.549999999</v>
      </c>
      <c r="F23" s="389">
        <v>13927584.889999995</v>
      </c>
    </row>
    <row r="24" spans="1:6" ht="20" customHeight="1" x14ac:dyDescent="0.15">
      <c r="A24" s="387" t="s">
        <v>120</v>
      </c>
      <c r="B24" s="388">
        <v>12492</v>
      </c>
      <c r="C24" s="388">
        <v>380146</v>
      </c>
      <c r="D24" s="388">
        <v>145555</v>
      </c>
      <c r="E24" s="389">
        <v>3194782.5799999996</v>
      </c>
      <c r="F24" s="389">
        <v>4687330.0599999996</v>
      </c>
    </row>
    <row r="25" spans="1:6" ht="20" customHeight="1" x14ac:dyDescent="0.15">
      <c r="A25" s="387" t="s">
        <v>121</v>
      </c>
      <c r="B25" s="388">
        <v>4646</v>
      </c>
      <c r="C25" s="388">
        <v>95410</v>
      </c>
      <c r="D25" s="388">
        <v>63146</v>
      </c>
      <c r="E25" s="389">
        <v>756553.75</v>
      </c>
      <c r="F25" s="389">
        <v>1825746.1500000001</v>
      </c>
    </row>
    <row r="26" spans="1:6" ht="20" customHeight="1" x14ac:dyDescent="0.15">
      <c r="A26" s="387" t="s">
        <v>122</v>
      </c>
      <c r="B26" s="388">
        <v>19651</v>
      </c>
      <c r="C26" s="388">
        <v>588363</v>
      </c>
      <c r="D26" s="388">
        <v>148603</v>
      </c>
      <c r="E26" s="389">
        <v>4665482.1099999994</v>
      </c>
      <c r="F26" s="389">
        <v>6931553.5699999984</v>
      </c>
    </row>
    <row r="27" spans="1:6" ht="20" customHeight="1" x14ac:dyDescent="0.15">
      <c r="A27" s="390" t="s">
        <v>12</v>
      </c>
      <c r="B27" s="391">
        <f>SUM(B15:B26)</f>
        <v>321369</v>
      </c>
      <c r="C27" s="391">
        <f>SUM(C15:C26)</f>
        <v>13248264</v>
      </c>
      <c r="D27" s="391">
        <f>SUM(D15:D26)</f>
        <v>2939388</v>
      </c>
      <c r="E27" s="392">
        <f>SUM(E15:E26)</f>
        <v>194926824.90999997</v>
      </c>
      <c r="F27" s="392">
        <f>SUM(F15:F26)</f>
        <v>248820692.75000003</v>
      </c>
    </row>
    <row r="28" spans="1:6" ht="20" customHeight="1" x14ac:dyDescent="0.15">
      <c r="A28" s="386"/>
      <c r="B28" s="386"/>
      <c r="C28" s="386"/>
      <c r="D28" s="386"/>
      <c r="E28" s="386"/>
      <c r="F28" s="386"/>
    </row>
    <row r="29" spans="1:6" ht="20" customHeight="1" x14ac:dyDescent="0.15">
      <c r="A29" s="382" t="s">
        <v>56</v>
      </c>
      <c r="B29" s="382"/>
      <c r="C29" s="386"/>
      <c r="D29" s="386"/>
      <c r="E29" s="386"/>
      <c r="F29" s="386"/>
    </row>
    <row r="30" spans="1:6" ht="20" customHeight="1" x14ac:dyDescent="0.15">
      <c r="A30" s="386"/>
      <c r="B30" s="386"/>
      <c r="C30" s="386"/>
      <c r="D30" s="386"/>
      <c r="E30" s="386"/>
      <c r="F30" s="386"/>
    </row>
    <row r="31" spans="1:6" ht="20" customHeight="1" x14ac:dyDescent="0.15">
      <c r="A31" s="390" t="s">
        <v>185</v>
      </c>
      <c r="B31" s="390" t="s">
        <v>10</v>
      </c>
      <c r="C31" s="390" t="s">
        <v>2</v>
      </c>
      <c r="D31" s="390" t="s">
        <v>184</v>
      </c>
      <c r="E31" s="390" t="s">
        <v>1</v>
      </c>
      <c r="F31" s="390" t="s">
        <v>0</v>
      </c>
    </row>
    <row r="32" spans="1:6" ht="20" customHeight="1" x14ac:dyDescent="0.15">
      <c r="A32" s="387" t="s">
        <v>129</v>
      </c>
      <c r="B32" s="388">
        <v>11826</v>
      </c>
      <c r="C32" s="388">
        <v>351156</v>
      </c>
      <c r="D32" s="388">
        <v>97892</v>
      </c>
      <c r="E32" s="389">
        <v>2915610.7500000005</v>
      </c>
      <c r="F32" s="389">
        <v>4388715.4099999992</v>
      </c>
    </row>
    <row r="33" spans="1:6" ht="20" customHeight="1" x14ac:dyDescent="0.15">
      <c r="A33" s="387" t="s">
        <v>130</v>
      </c>
      <c r="B33" s="388">
        <v>5450</v>
      </c>
      <c r="C33" s="388">
        <v>105561</v>
      </c>
      <c r="D33" s="388">
        <v>70567</v>
      </c>
      <c r="E33" s="389">
        <v>868194.44</v>
      </c>
      <c r="F33" s="389">
        <v>1999056.02</v>
      </c>
    </row>
    <row r="34" spans="1:6" ht="20" customHeight="1" x14ac:dyDescent="0.15">
      <c r="A34" s="387" t="s">
        <v>131</v>
      </c>
      <c r="B34" s="388">
        <v>3080</v>
      </c>
      <c r="C34" s="388">
        <v>147112</v>
      </c>
      <c r="D34" s="388">
        <v>35576</v>
      </c>
      <c r="E34" s="389">
        <v>1321071.1600000004</v>
      </c>
      <c r="F34" s="389">
        <v>1746550.2400000005</v>
      </c>
    </row>
    <row r="35" spans="1:6" ht="20" customHeight="1" x14ac:dyDescent="0.15">
      <c r="A35" s="387" t="s">
        <v>132</v>
      </c>
      <c r="B35" s="388">
        <v>15191</v>
      </c>
      <c r="C35" s="388">
        <v>594839</v>
      </c>
      <c r="D35" s="388">
        <v>145345</v>
      </c>
      <c r="E35" s="389">
        <v>4894828.91</v>
      </c>
      <c r="F35" s="389">
        <v>7438894.790000001</v>
      </c>
    </row>
    <row r="36" spans="1:6" ht="20" customHeight="1" x14ac:dyDescent="0.15">
      <c r="A36" s="387" t="s">
        <v>133</v>
      </c>
      <c r="B36" s="388">
        <v>9228</v>
      </c>
      <c r="C36" s="388">
        <v>660543</v>
      </c>
      <c r="D36" s="388">
        <v>105056</v>
      </c>
      <c r="E36" s="389">
        <v>7139960.1199999982</v>
      </c>
      <c r="F36" s="389">
        <v>8359344.71</v>
      </c>
    </row>
    <row r="37" spans="1:6" ht="20" customHeight="1" x14ac:dyDescent="0.15">
      <c r="A37" s="387" t="s">
        <v>134</v>
      </c>
      <c r="B37" s="388">
        <v>68223</v>
      </c>
      <c r="C37" s="388">
        <v>3192432</v>
      </c>
      <c r="D37" s="388">
        <v>504918</v>
      </c>
      <c r="E37" s="389">
        <v>49843238.81000001</v>
      </c>
      <c r="F37" s="389">
        <v>58117175.539999992</v>
      </c>
    </row>
    <row r="38" spans="1:6" ht="20" customHeight="1" x14ac:dyDescent="0.15">
      <c r="A38" s="387" t="s">
        <v>135</v>
      </c>
      <c r="B38" s="388">
        <v>2898</v>
      </c>
      <c r="C38" s="388">
        <v>76335</v>
      </c>
      <c r="D38" s="388">
        <v>11620</v>
      </c>
      <c r="E38" s="389">
        <v>1214994.1600000001</v>
      </c>
      <c r="F38" s="389">
        <v>1357003.46</v>
      </c>
    </row>
    <row r="39" spans="1:6" ht="20" customHeight="1" x14ac:dyDescent="0.15">
      <c r="A39" s="387" t="s">
        <v>136</v>
      </c>
      <c r="B39" s="388">
        <v>4084</v>
      </c>
      <c r="C39" s="388">
        <v>183038</v>
      </c>
      <c r="D39" s="388">
        <v>53417</v>
      </c>
      <c r="E39" s="389">
        <v>1466991.45</v>
      </c>
      <c r="F39" s="389">
        <v>2212664.65</v>
      </c>
    </row>
    <row r="40" spans="1:6" ht="20" customHeight="1" x14ac:dyDescent="0.15">
      <c r="A40" s="390" t="s">
        <v>12</v>
      </c>
      <c r="B40" s="391">
        <f>SUM(B32:B39)</f>
        <v>119980</v>
      </c>
      <c r="C40" s="391">
        <f>SUM(C32:C39)</f>
        <v>5311016</v>
      </c>
      <c r="D40" s="391">
        <f>SUM(D32:D39)</f>
        <v>1024391</v>
      </c>
      <c r="E40" s="392">
        <f>SUM(E32:E39)</f>
        <v>69664889.800000012</v>
      </c>
      <c r="F40" s="392">
        <f>SUM(F32:F39)</f>
        <v>85619404.819999993</v>
      </c>
    </row>
    <row r="41" spans="1:6" ht="20" customHeight="1" x14ac:dyDescent="0.15">
      <c r="A41" s="386"/>
      <c r="B41" s="386"/>
      <c r="C41" s="386"/>
      <c r="D41" s="386"/>
      <c r="E41" s="386"/>
      <c r="F41" s="386"/>
    </row>
    <row r="42" spans="1:6" ht="20" customHeight="1" x14ac:dyDescent="0.15">
      <c r="A42" s="382" t="s">
        <v>57</v>
      </c>
      <c r="B42" s="382"/>
      <c r="C42" s="386"/>
      <c r="D42" s="386"/>
      <c r="E42" s="386"/>
      <c r="F42" s="386"/>
    </row>
    <row r="43" spans="1:6" ht="20" customHeight="1" x14ac:dyDescent="0.15">
      <c r="A43" s="416"/>
      <c r="B43" s="382"/>
      <c r="C43" s="386"/>
      <c r="D43" s="386"/>
      <c r="E43" s="386"/>
      <c r="F43" s="386"/>
    </row>
    <row r="44" spans="1:6" ht="20" customHeight="1" x14ac:dyDescent="0.15">
      <c r="A44" s="420" t="s">
        <v>185</v>
      </c>
      <c r="B44" s="420" t="s">
        <v>10</v>
      </c>
      <c r="C44" s="420" t="s">
        <v>2</v>
      </c>
      <c r="D44" s="390" t="s">
        <v>184</v>
      </c>
      <c r="E44" s="420" t="s">
        <v>1</v>
      </c>
      <c r="F44" s="420" t="s">
        <v>0</v>
      </c>
    </row>
    <row r="45" spans="1:6" ht="20" customHeight="1" x14ac:dyDescent="0.15">
      <c r="A45" s="421" t="s">
        <v>167</v>
      </c>
      <c r="B45" s="388">
        <v>4546</v>
      </c>
      <c r="C45" s="388">
        <v>140688</v>
      </c>
      <c r="D45" s="388">
        <v>31026</v>
      </c>
      <c r="E45" s="389">
        <v>1340825.3000000003</v>
      </c>
      <c r="F45" s="389">
        <v>1876599</v>
      </c>
    </row>
    <row r="46" spans="1:6" ht="20" customHeight="1" x14ac:dyDescent="0.15">
      <c r="A46" s="390" t="s">
        <v>12</v>
      </c>
      <c r="B46" s="391">
        <f>SUM(B45)</f>
        <v>4546</v>
      </c>
      <c r="C46" s="391">
        <f>SUM(C45)</f>
        <v>140688</v>
      </c>
      <c r="D46" s="391">
        <f>SUM(D45)</f>
        <v>31026</v>
      </c>
      <c r="E46" s="392">
        <f>SUM(E45)</f>
        <v>1340825.3000000003</v>
      </c>
      <c r="F46" s="392">
        <f>SUM(F45)</f>
        <v>1876599</v>
      </c>
    </row>
    <row r="47" spans="1:6" ht="20" customHeight="1" x14ac:dyDescent="0.15">
      <c r="A47" s="386"/>
      <c r="B47" s="386"/>
      <c r="C47" s="386"/>
      <c r="D47" s="386"/>
      <c r="E47" s="386"/>
      <c r="F47" s="386"/>
    </row>
    <row r="48" spans="1:6" ht="20" customHeight="1" x14ac:dyDescent="0.15">
      <c r="A48" s="422" t="s">
        <v>44</v>
      </c>
      <c r="B48" s="391">
        <f>B10+B27+B40+B46</f>
        <v>497477</v>
      </c>
      <c r="C48" s="391">
        <f>C10+C27+C40+C46</f>
        <v>20371148</v>
      </c>
      <c r="D48" s="391">
        <f>D10+D27+D40+D46</f>
        <v>4629718</v>
      </c>
      <c r="E48" s="392">
        <f>E10+E27+E40+E46</f>
        <v>284074005.45999998</v>
      </c>
      <c r="F48" s="392">
        <f>F10+F27+F40+F46</f>
        <v>362540995.65000004</v>
      </c>
    </row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F45"/>
  <sheetViews>
    <sheetView workbookViewId="0">
      <selection sqref="A1:B1"/>
    </sheetView>
  </sheetViews>
  <sheetFormatPr baseColWidth="10" defaultColWidth="4.5" defaultRowHeight="13.5" customHeight="1" x14ac:dyDescent="0.15"/>
  <cols>
    <col min="1" max="1" width="16.5" style="395" bestFit="1" customWidth="1"/>
    <col min="2" max="6" width="15.5" style="395" customWidth="1"/>
    <col min="7" max="16384" width="4.5" style="395"/>
  </cols>
  <sheetData>
    <row r="1" spans="1:6" s="419" customFormat="1" ht="50" customHeight="1" x14ac:dyDescent="0.15">
      <c r="A1" s="502" t="s">
        <v>306</v>
      </c>
      <c r="B1" s="503"/>
      <c r="C1" s="493" t="s">
        <v>365</v>
      </c>
      <c r="D1" s="493"/>
      <c r="E1" s="493"/>
      <c r="F1" s="493"/>
    </row>
    <row r="2" spans="1:6" ht="21.75" customHeight="1" x14ac:dyDescent="0.15"/>
    <row r="3" spans="1:6" ht="20" customHeight="1" x14ac:dyDescent="0.15">
      <c r="A3" s="382" t="s">
        <v>59</v>
      </c>
      <c r="B3" s="382"/>
      <c r="C3" s="386"/>
      <c r="D3" s="386"/>
      <c r="E3" s="386"/>
      <c r="F3" s="386"/>
    </row>
    <row r="4" spans="1:6" ht="20" customHeight="1" x14ac:dyDescent="0.15">
      <c r="A4" s="386"/>
      <c r="B4" s="386"/>
      <c r="C4" s="386"/>
      <c r="D4" s="386"/>
      <c r="E4" s="386"/>
      <c r="F4" s="386"/>
    </row>
    <row r="5" spans="1:6" ht="20" customHeight="1" x14ac:dyDescent="0.15">
      <c r="A5" s="423" t="s">
        <v>185</v>
      </c>
      <c r="B5" s="390" t="s">
        <v>10</v>
      </c>
      <c r="C5" s="390" t="s">
        <v>2</v>
      </c>
      <c r="D5" s="390" t="s">
        <v>184</v>
      </c>
      <c r="E5" s="390" t="s">
        <v>1</v>
      </c>
      <c r="F5" s="390" t="s">
        <v>0</v>
      </c>
    </row>
    <row r="6" spans="1:6" ht="20" customHeight="1" x14ac:dyDescent="0.15">
      <c r="A6" s="424" t="s">
        <v>93</v>
      </c>
      <c r="B6" s="388">
        <v>35893</v>
      </c>
      <c r="C6" s="388">
        <v>2020217</v>
      </c>
      <c r="D6" s="388">
        <v>384961</v>
      </c>
      <c r="E6" s="389">
        <v>21725789.73</v>
      </c>
      <c r="F6" s="389">
        <v>26000844.990000006</v>
      </c>
    </row>
    <row r="7" spans="1:6" ht="20" customHeight="1" x14ac:dyDescent="0.15">
      <c r="A7" s="424" t="s">
        <v>94</v>
      </c>
      <c r="B7" s="388">
        <v>13457</v>
      </c>
      <c r="C7" s="388">
        <v>430339</v>
      </c>
      <c r="D7" s="388">
        <v>147514</v>
      </c>
      <c r="E7" s="389">
        <v>4884112.9499999993</v>
      </c>
      <c r="F7" s="389">
        <v>6307303.6299999999</v>
      </c>
    </row>
    <row r="8" spans="1:6" ht="20" customHeight="1" x14ac:dyDescent="0.15">
      <c r="A8" s="424" t="s">
        <v>95</v>
      </c>
      <c r="B8" s="388">
        <v>21355</v>
      </c>
      <c r="C8" s="388">
        <v>646256</v>
      </c>
      <c r="D8" s="388">
        <v>438289</v>
      </c>
      <c r="E8" s="389">
        <v>5773711.4699999997</v>
      </c>
      <c r="F8" s="389">
        <v>9955629.0099999979</v>
      </c>
    </row>
    <row r="9" spans="1:6" ht="20" customHeight="1" x14ac:dyDescent="0.15">
      <c r="A9" s="424" t="s">
        <v>96</v>
      </c>
      <c r="B9" s="388">
        <v>17981</v>
      </c>
      <c r="C9" s="388">
        <v>771626</v>
      </c>
      <c r="D9" s="388">
        <v>212229</v>
      </c>
      <c r="E9" s="389">
        <v>8339169.7600000007</v>
      </c>
      <c r="F9" s="389">
        <v>11538116.970000001</v>
      </c>
    </row>
    <row r="10" spans="1:6" ht="20" customHeight="1" x14ac:dyDescent="0.15">
      <c r="A10" s="424" t="s">
        <v>97</v>
      </c>
      <c r="B10" s="388">
        <v>13469</v>
      </c>
      <c r="C10" s="388">
        <v>646192</v>
      </c>
      <c r="D10" s="388">
        <v>104514</v>
      </c>
      <c r="E10" s="389">
        <v>6201274.3200000003</v>
      </c>
      <c r="F10" s="389">
        <v>7658840.3100000005</v>
      </c>
    </row>
    <row r="11" spans="1:6" ht="20" customHeight="1" x14ac:dyDescent="0.15">
      <c r="A11" s="424" t="s">
        <v>98</v>
      </c>
      <c r="B11" s="388">
        <v>8883</v>
      </c>
      <c r="C11" s="388">
        <v>268801</v>
      </c>
      <c r="D11" s="388">
        <v>69111</v>
      </c>
      <c r="E11" s="389">
        <v>2629965.9100000006</v>
      </c>
      <c r="F11" s="389">
        <v>3227904.98</v>
      </c>
    </row>
    <row r="12" spans="1:6" ht="20" customHeight="1" x14ac:dyDescent="0.15">
      <c r="A12" s="424" t="s">
        <v>99</v>
      </c>
      <c r="B12" s="388">
        <v>14134</v>
      </c>
      <c r="C12" s="388">
        <v>1277398</v>
      </c>
      <c r="D12" s="388">
        <v>225424</v>
      </c>
      <c r="E12" s="389">
        <v>20979100.380000003</v>
      </c>
      <c r="F12" s="389">
        <v>24033226.010000009</v>
      </c>
    </row>
    <row r="13" spans="1:6" ht="20" customHeight="1" x14ac:dyDescent="0.15">
      <c r="A13" s="424" t="s">
        <v>100</v>
      </c>
      <c r="B13" s="388">
        <v>16166</v>
      </c>
      <c r="C13" s="388">
        <v>560568</v>
      </c>
      <c r="D13" s="388">
        <v>185267</v>
      </c>
      <c r="E13" s="389">
        <v>5497781.8200000003</v>
      </c>
      <c r="F13" s="389">
        <v>8253809.7099999981</v>
      </c>
    </row>
    <row r="14" spans="1:6" ht="20" customHeight="1" x14ac:dyDescent="0.15">
      <c r="A14" s="424" t="s">
        <v>101</v>
      </c>
      <c r="B14" s="388">
        <v>18296</v>
      </c>
      <c r="C14" s="388">
        <v>1821171</v>
      </c>
      <c r="D14" s="388">
        <v>765206</v>
      </c>
      <c r="E14" s="389">
        <v>28865966.25</v>
      </c>
      <c r="F14" s="389">
        <v>33947624.989999987</v>
      </c>
    </row>
    <row r="15" spans="1:6" ht="20" customHeight="1" x14ac:dyDescent="0.15">
      <c r="A15" s="423" t="s">
        <v>12</v>
      </c>
      <c r="B15" s="391">
        <f>SUM(B6:B14)</f>
        <v>159634</v>
      </c>
      <c r="C15" s="391">
        <f>SUM(C6:C14)</f>
        <v>8442568</v>
      </c>
      <c r="D15" s="391">
        <f>SUM(D6:D14)</f>
        <v>2532515</v>
      </c>
      <c r="E15" s="392">
        <f>SUM(E6:E14)</f>
        <v>104896872.59</v>
      </c>
      <c r="F15" s="392">
        <f>SUM(F6:F14)</f>
        <v>130923300.59999999</v>
      </c>
    </row>
    <row r="16" spans="1:6" ht="20" customHeight="1" x14ac:dyDescent="0.15">
      <c r="A16" s="386"/>
      <c r="B16" s="386"/>
      <c r="C16" s="386"/>
      <c r="D16" s="386"/>
      <c r="E16" s="386"/>
      <c r="F16" s="386"/>
    </row>
    <row r="17" spans="1:6" ht="20" customHeight="1" x14ac:dyDescent="0.15">
      <c r="A17" s="425" t="s">
        <v>186</v>
      </c>
      <c r="B17" s="386"/>
      <c r="C17" s="386"/>
      <c r="D17" s="386"/>
      <c r="E17" s="386"/>
      <c r="F17" s="386"/>
    </row>
    <row r="18" spans="1:6" ht="20" customHeight="1" x14ac:dyDescent="0.15">
      <c r="A18" s="386"/>
      <c r="B18" s="386"/>
      <c r="C18" s="386"/>
      <c r="D18" s="386"/>
      <c r="E18" s="386"/>
      <c r="F18" s="386"/>
    </row>
    <row r="19" spans="1:6" ht="20" customHeight="1" x14ac:dyDescent="0.15">
      <c r="A19" s="423" t="s">
        <v>185</v>
      </c>
      <c r="B19" s="390" t="s">
        <v>10</v>
      </c>
      <c r="C19" s="390" t="s">
        <v>2</v>
      </c>
      <c r="D19" s="390" t="s">
        <v>184</v>
      </c>
      <c r="E19" s="390" t="s">
        <v>1</v>
      </c>
      <c r="F19" s="390" t="s">
        <v>0</v>
      </c>
    </row>
    <row r="20" spans="1:6" ht="20" customHeight="1" x14ac:dyDescent="0.15">
      <c r="A20" s="424" t="s">
        <v>175</v>
      </c>
      <c r="B20" s="388">
        <v>7712</v>
      </c>
      <c r="C20" s="388">
        <v>151336</v>
      </c>
      <c r="D20" s="388">
        <v>49328</v>
      </c>
      <c r="E20" s="389">
        <v>1289016.02</v>
      </c>
      <c r="F20" s="389">
        <v>2087636.71</v>
      </c>
    </row>
    <row r="21" spans="1:6" ht="20" customHeight="1" x14ac:dyDescent="0.15">
      <c r="A21" s="424" t="s">
        <v>102</v>
      </c>
      <c r="B21" s="388">
        <v>8664</v>
      </c>
      <c r="C21" s="388">
        <v>270399</v>
      </c>
      <c r="D21" s="388">
        <v>69280</v>
      </c>
      <c r="E21" s="389">
        <v>1977927.0299999998</v>
      </c>
      <c r="F21" s="389">
        <v>2829402.2800000007</v>
      </c>
    </row>
    <row r="22" spans="1:6" ht="20" customHeight="1" x14ac:dyDescent="0.15">
      <c r="A22" s="424" t="s">
        <v>103</v>
      </c>
      <c r="B22" s="388">
        <v>13458</v>
      </c>
      <c r="C22" s="388">
        <v>294717</v>
      </c>
      <c r="D22" s="388">
        <v>54807</v>
      </c>
      <c r="E22" s="389">
        <v>2625750.33</v>
      </c>
      <c r="F22" s="389">
        <v>3325570.65</v>
      </c>
    </row>
    <row r="23" spans="1:6" ht="20" customHeight="1" x14ac:dyDescent="0.15">
      <c r="A23" s="424" t="s">
        <v>104</v>
      </c>
      <c r="B23" s="388">
        <v>20035</v>
      </c>
      <c r="C23" s="388">
        <v>688096</v>
      </c>
      <c r="D23" s="388">
        <v>223639</v>
      </c>
      <c r="E23" s="389">
        <v>9569962.75</v>
      </c>
      <c r="F23" s="389">
        <v>12854776.749999998</v>
      </c>
    </row>
    <row r="24" spans="1:6" ht="20" customHeight="1" x14ac:dyDescent="0.15">
      <c r="A24" s="423" t="s">
        <v>12</v>
      </c>
      <c r="B24" s="391">
        <f>SUM(B20:B23)</f>
        <v>49869</v>
      </c>
      <c r="C24" s="391">
        <f>SUM(C20:C23)</f>
        <v>1404548</v>
      </c>
      <c r="D24" s="391">
        <f>SUM(D20:D23)</f>
        <v>397054</v>
      </c>
      <c r="E24" s="392">
        <f>SUM(E20:E23)</f>
        <v>15462656.129999999</v>
      </c>
      <c r="F24" s="392">
        <f>SUM(F20:F23)</f>
        <v>21097386.390000001</v>
      </c>
    </row>
    <row r="25" spans="1:6" ht="20" customHeight="1" x14ac:dyDescent="0.15">
      <c r="A25" s="386"/>
      <c r="B25" s="386"/>
      <c r="C25" s="386"/>
      <c r="D25" s="386"/>
      <c r="E25" s="386"/>
      <c r="F25" s="386"/>
    </row>
    <row r="26" spans="1:6" ht="20" customHeight="1" x14ac:dyDescent="0.15">
      <c r="A26" s="425" t="s">
        <v>229</v>
      </c>
      <c r="B26" s="386"/>
      <c r="C26" s="386"/>
      <c r="D26" s="386"/>
      <c r="E26" s="386"/>
      <c r="F26" s="386"/>
    </row>
    <row r="27" spans="1:6" ht="20" customHeight="1" x14ac:dyDescent="0.15">
      <c r="A27" s="386"/>
      <c r="B27" s="386"/>
      <c r="C27" s="386"/>
      <c r="D27" s="386"/>
      <c r="E27" s="386"/>
      <c r="F27" s="386"/>
    </row>
    <row r="28" spans="1:6" ht="20" customHeight="1" x14ac:dyDescent="0.15">
      <c r="A28" s="423" t="s">
        <v>185</v>
      </c>
      <c r="B28" s="390" t="s">
        <v>10</v>
      </c>
      <c r="C28" s="390" t="s">
        <v>2</v>
      </c>
      <c r="D28" s="390" t="s">
        <v>184</v>
      </c>
      <c r="E28" s="390" t="s">
        <v>1</v>
      </c>
      <c r="F28" s="390" t="s">
        <v>0</v>
      </c>
    </row>
    <row r="29" spans="1:6" ht="20" customHeight="1" x14ac:dyDescent="0.15">
      <c r="A29" s="424" t="s">
        <v>163</v>
      </c>
      <c r="B29" s="388">
        <v>12872</v>
      </c>
      <c r="C29" s="388">
        <v>471250</v>
      </c>
      <c r="D29" s="388">
        <v>139732</v>
      </c>
      <c r="E29" s="389">
        <v>5919672.4399999976</v>
      </c>
      <c r="F29" s="389">
        <v>7996419.0600000005</v>
      </c>
    </row>
    <row r="30" spans="1:6" ht="20" customHeight="1" x14ac:dyDescent="0.15">
      <c r="A30" s="424" t="s">
        <v>164</v>
      </c>
      <c r="B30" s="388">
        <v>10171</v>
      </c>
      <c r="C30" s="388">
        <v>386589</v>
      </c>
      <c r="D30" s="388">
        <v>207673</v>
      </c>
      <c r="E30" s="389">
        <v>3505085.7100000014</v>
      </c>
      <c r="F30" s="389">
        <v>6421110.0700000012</v>
      </c>
    </row>
    <row r="31" spans="1:6" ht="20" customHeight="1" x14ac:dyDescent="0.15">
      <c r="A31" s="423" t="s">
        <v>12</v>
      </c>
      <c r="B31" s="391">
        <f>SUM(B29:B30)</f>
        <v>23043</v>
      </c>
      <c r="C31" s="391">
        <f>SUM(C29:C30)</f>
        <v>857839</v>
      </c>
      <c r="D31" s="391">
        <f>SUM(D29:D30)</f>
        <v>347405</v>
      </c>
      <c r="E31" s="392">
        <f>SUM(E29:E30)</f>
        <v>9424758.1499999985</v>
      </c>
      <c r="F31" s="392">
        <f>SUM(F29:F30)</f>
        <v>14417529.130000003</v>
      </c>
    </row>
    <row r="32" spans="1:6" ht="20" customHeight="1" x14ac:dyDescent="0.15">
      <c r="A32" s="386"/>
      <c r="B32" s="386"/>
      <c r="C32" s="386"/>
      <c r="D32" s="386"/>
      <c r="E32" s="386"/>
      <c r="F32" s="386"/>
    </row>
    <row r="33" spans="1:6" ht="20" customHeight="1" x14ac:dyDescent="0.15">
      <c r="A33" s="425" t="s">
        <v>62</v>
      </c>
      <c r="B33" s="386"/>
      <c r="C33" s="386"/>
      <c r="D33" s="386"/>
      <c r="E33" s="386"/>
      <c r="F33" s="386"/>
    </row>
    <row r="34" spans="1:6" ht="20" customHeight="1" x14ac:dyDescent="0.15">
      <c r="A34" s="386"/>
      <c r="B34" s="386"/>
      <c r="C34" s="386"/>
      <c r="D34" s="386"/>
      <c r="E34" s="386"/>
      <c r="F34" s="386"/>
    </row>
    <row r="35" spans="1:6" ht="20" customHeight="1" x14ac:dyDescent="0.15">
      <c r="A35" s="423" t="s">
        <v>185</v>
      </c>
      <c r="B35" s="390" t="s">
        <v>10</v>
      </c>
      <c r="C35" s="390" t="s">
        <v>2</v>
      </c>
      <c r="D35" s="390" t="s">
        <v>184</v>
      </c>
      <c r="E35" s="390" t="s">
        <v>1</v>
      </c>
      <c r="F35" s="390" t="s">
        <v>0</v>
      </c>
    </row>
    <row r="36" spans="1:6" ht="20" customHeight="1" x14ac:dyDescent="0.15">
      <c r="A36" s="424" t="s">
        <v>168</v>
      </c>
      <c r="B36" s="388">
        <v>2806</v>
      </c>
      <c r="C36" s="388">
        <v>96221</v>
      </c>
      <c r="D36" s="388">
        <v>29518</v>
      </c>
      <c r="E36" s="389">
        <v>819986.62</v>
      </c>
      <c r="F36" s="389">
        <v>1521384.19</v>
      </c>
    </row>
    <row r="37" spans="1:6" ht="20" customHeight="1" x14ac:dyDescent="0.15">
      <c r="A37" s="424" t="s">
        <v>169</v>
      </c>
      <c r="B37" s="388">
        <v>21583</v>
      </c>
      <c r="C37" s="388">
        <v>858418</v>
      </c>
      <c r="D37" s="388">
        <v>221349</v>
      </c>
      <c r="E37" s="389">
        <v>8745463.410000002</v>
      </c>
      <c r="F37" s="389">
        <v>11199716.74</v>
      </c>
    </row>
    <row r="38" spans="1:6" ht="20" customHeight="1" x14ac:dyDescent="0.15">
      <c r="A38" s="424" t="s">
        <v>170</v>
      </c>
      <c r="B38" s="388">
        <v>6149</v>
      </c>
      <c r="C38" s="388">
        <v>196826</v>
      </c>
      <c r="D38" s="388">
        <v>5580</v>
      </c>
      <c r="E38" s="389">
        <v>1337296.8999999999</v>
      </c>
      <c r="F38" s="389">
        <v>1490893.84</v>
      </c>
    </row>
    <row r="39" spans="1:6" ht="20" customHeight="1" x14ac:dyDescent="0.15">
      <c r="A39" s="424" t="s">
        <v>171</v>
      </c>
      <c r="B39" s="388">
        <v>25284</v>
      </c>
      <c r="C39" s="388">
        <v>624034</v>
      </c>
      <c r="D39" s="388">
        <v>267631</v>
      </c>
      <c r="E39" s="389">
        <v>5253836.0700000012</v>
      </c>
      <c r="F39" s="389">
        <v>8894350.6899999995</v>
      </c>
    </row>
    <row r="40" spans="1:6" ht="20" customHeight="1" x14ac:dyDescent="0.15">
      <c r="A40" s="424" t="s">
        <v>172</v>
      </c>
      <c r="B40" s="388">
        <v>29580</v>
      </c>
      <c r="C40" s="388">
        <v>1458471</v>
      </c>
      <c r="D40" s="388">
        <v>753066</v>
      </c>
      <c r="E40" s="389">
        <v>22879385.749999996</v>
      </c>
      <c r="F40" s="389">
        <v>34022307.040000014</v>
      </c>
    </row>
    <row r="41" spans="1:6" ht="20" customHeight="1" x14ac:dyDescent="0.15">
      <c r="A41" s="424" t="s">
        <v>173</v>
      </c>
      <c r="B41" s="388">
        <v>25609</v>
      </c>
      <c r="C41" s="388">
        <v>4229782</v>
      </c>
      <c r="D41" s="388">
        <v>308372</v>
      </c>
      <c r="E41" s="389">
        <v>86771043.000000015</v>
      </c>
      <c r="F41" s="389">
        <v>90307135.310000017</v>
      </c>
    </row>
    <row r="42" spans="1:6" ht="20" customHeight="1" x14ac:dyDescent="0.15">
      <c r="A42" s="424" t="s">
        <v>174</v>
      </c>
      <c r="B42" s="388">
        <v>24300</v>
      </c>
      <c r="C42" s="388">
        <v>837082</v>
      </c>
      <c r="D42" s="388">
        <v>189057</v>
      </c>
      <c r="E42" s="389">
        <v>8152349.0599999987</v>
      </c>
      <c r="F42" s="389">
        <v>10831679.02</v>
      </c>
    </row>
    <row r="43" spans="1:6" ht="20" customHeight="1" x14ac:dyDescent="0.15">
      <c r="A43" s="423" t="s">
        <v>12</v>
      </c>
      <c r="B43" s="391">
        <f>SUM(B36:B42)</f>
        <v>135311</v>
      </c>
      <c r="C43" s="391">
        <f>SUM(C36:C42)</f>
        <v>8300834</v>
      </c>
      <c r="D43" s="391">
        <f>SUM(D36:D42)</f>
        <v>1774573</v>
      </c>
      <c r="E43" s="392">
        <f>SUM(E36:E42)</f>
        <v>133959360.81000002</v>
      </c>
      <c r="F43" s="392">
        <f>SUM(F36:F42)</f>
        <v>158267466.83000004</v>
      </c>
    </row>
    <row r="44" spans="1:6" ht="20" customHeight="1" x14ac:dyDescent="0.15">
      <c r="A44" s="386"/>
      <c r="B44" s="386"/>
      <c r="C44" s="386"/>
      <c r="D44" s="386"/>
      <c r="E44" s="386"/>
      <c r="F44" s="386"/>
    </row>
    <row r="45" spans="1:6" ht="20" customHeight="1" x14ac:dyDescent="0.15">
      <c r="A45" s="422" t="s">
        <v>44</v>
      </c>
      <c r="B45" s="391">
        <f>B15+B24+B31+B43</f>
        <v>367857</v>
      </c>
      <c r="C45" s="391">
        <f>C15+C24+C31+C43</f>
        <v>19005789</v>
      </c>
      <c r="D45" s="391">
        <f>D15+D24+D31+D43</f>
        <v>5051547</v>
      </c>
      <c r="E45" s="392">
        <f>E15+E24+E31+E43</f>
        <v>263743647.68000001</v>
      </c>
      <c r="F45" s="392">
        <f>F15+F24+F31+F43</f>
        <v>324705682.95000005</v>
      </c>
    </row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F45"/>
  <sheetViews>
    <sheetView workbookViewId="0">
      <selection sqref="A1:B1"/>
    </sheetView>
  </sheetViews>
  <sheetFormatPr baseColWidth="10" defaultColWidth="4.5" defaultRowHeight="13.5" customHeight="1" x14ac:dyDescent="0.15"/>
  <cols>
    <col min="1" max="1" width="15.5" style="395" bestFit="1" customWidth="1"/>
    <col min="2" max="6" width="15.5" style="395" customWidth="1"/>
    <col min="7" max="16384" width="4.5" style="395"/>
  </cols>
  <sheetData>
    <row r="1" spans="1:6" s="419" customFormat="1" ht="50" customHeight="1" x14ac:dyDescent="0.15">
      <c r="A1" s="502" t="s">
        <v>308</v>
      </c>
      <c r="B1" s="503"/>
      <c r="C1" s="493" t="s">
        <v>365</v>
      </c>
      <c r="D1" s="493"/>
      <c r="E1" s="493"/>
      <c r="F1" s="493"/>
    </row>
    <row r="2" spans="1:6" ht="21.75" customHeight="1" x14ac:dyDescent="0.15"/>
    <row r="3" spans="1:6" ht="20" customHeight="1" x14ac:dyDescent="0.15">
      <c r="A3" s="382" t="s">
        <v>64</v>
      </c>
      <c r="B3" s="382"/>
      <c r="C3" s="386"/>
      <c r="D3" s="386"/>
      <c r="E3" s="386"/>
      <c r="F3" s="386"/>
    </row>
    <row r="4" spans="1:6" ht="20" customHeight="1" x14ac:dyDescent="0.15">
      <c r="A4" s="386"/>
      <c r="B4" s="386"/>
      <c r="C4" s="386"/>
      <c r="D4" s="386"/>
      <c r="E4" s="386"/>
      <c r="F4" s="386"/>
    </row>
    <row r="5" spans="1:6" ht="20" customHeight="1" x14ac:dyDescent="0.15">
      <c r="A5" s="390" t="s">
        <v>185</v>
      </c>
      <c r="B5" s="390" t="s">
        <v>10</v>
      </c>
      <c r="C5" s="390" t="s">
        <v>2</v>
      </c>
      <c r="D5" s="390" t="s">
        <v>184</v>
      </c>
      <c r="E5" s="390" t="s">
        <v>1</v>
      </c>
      <c r="F5" s="390" t="s">
        <v>0</v>
      </c>
    </row>
    <row r="6" spans="1:6" ht="20" customHeight="1" x14ac:dyDescent="0.15">
      <c r="A6" s="387" t="s">
        <v>105</v>
      </c>
      <c r="B6" s="388">
        <v>9247</v>
      </c>
      <c r="C6" s="388">
        <v>264955</v>
      </c>
      <c r="D6" s="388">
        <v>26095</v>
      </c>
      <c r="E6" s="389">
        <v>2224483.5599999996</v>
      </c>
      <c r="F6" s="389">
        <v>2429517.39</v>
      </c>
    </row>
    <row r="7" spans="1:6" ht="20" customHeight="1" x14ac:dyDescent="0.15">
      <c r="A7" s="387" t="s">
        <v>106</v>
      </c>
      <c r="B7" s="388">
        <v>17501</v>
      </c>
      <c r="C7" s="388">
        <v>331103</v>
      </c>
      <c r="D7" s="388">
        <v>35135</v>
      </c>
      <c r="E7" s="389">
        <v>2670067.9400000004</v>
      </c>
      <c r="F7" s="389">
        <v>3414424.1100000008</v>
      </c>
    </row>
    <row r="8" spans="1:6" ht="20" customHeight="1" x14ac:dyDescent="0.15">
      <c r="A8" s="387" t="s">
        <v>107</v>
      </c>
      <c r="B8" s="388">
        <v>2708</v>
      </c>
      <c r="C8" s="388">
        <v>40644</v>
      </c>
      <c r="D8" s="388">
        <v>25930</v>
      </c>
      <c r="E8" s="389">
        <v>288751.2</v>
      </c>
      <c r="F8" s="389">
        <v>495500.36999999994</v>
      </c>
    </row>
    <row r="9" spans="1:6" ht="20" customHeight="1" x14ac:dyDescent="0.15">
      <c r="A9" s="387" t="s">
        <v>108</v>
      </c>
      <c r="B9" s="388">
        <v>178249</v>
      </c>
      <c r="C9" s="388">
        <v>7566094</v>
      </c>
      <c r="D9" s="388">
        <v>619117</v>
      </c>
      <c r="E9" s="389">
        <v>86106516.169999942</v>
      </c>
      <c r="F9" s="389">
        <v>97545215.320000038</v>
      </c>
    </row>
    <row r="10" spans="1:6" ht="20" customHeight="1" x14ac:dyDescent="0.15">
      <c r="A10" s="387" t="s">
        <v>109</v>
      </c>
      <c r="B10" s="388">
        <v>6560</v>
      </c>
      <c r="C10" s="388">
        <v>178397</v>
      </c>
      <c r="D10" s="388">
        <v>45825</v>
      </c>
      <c r="E10" s="389">
        <v>1392258.9300000002</v>
      </c>
      <c r="F10" s="389">
        <v>1863425.3500000003</v>
      </c>
    </row>
    <row r="11" spans="1:6" ht="20" customHeight="1" x14ac:dyDescent="0.15">
      <c r="A11" s="390" t="s">
        <v>12</v>
      </c>
      <c r="B11" s="391">
        <f>SUM(B6:B10)</f>
        <v>214265</v>
      </c>
      <c r="C11" s="391">
        <f>SUM(C6:C10)</f>
        <v>8381193</v>
      </c>
      <c r="D11" s="391">
        <f>SUM(D6:D10)</f>
        <v>752102</v>
      </c>
      <c r="E11" s="392">
        <f>SUM(E6:E10)</f>
        <v>92682077.799999952</v>
      </c>
      <c r="F11" s="392">
        <f>SUM(F6:F10)</f>
        <v>105748082.54000004</v>
      </c>
    </row>
    <row r="12" spans="1:6" ht="20" customHeight="1" x14ac:dyDescent="0.15">
      <c r="A12" s="386"/>
      <c r="B12" s="386"/>
      <c r="C12" s="386"/>
      <c r="D12" s="386"/>
      <c r="E12" s="386"/>
      <c r="F12" s="386"/>
    </row>
    <row r="13" spans="1:6" ht="20" customHeight="1" x14ac:dyDescent="0.15">
      <c r="A13" s="425" t="s">
        <v>65</v>
      </c>
      <c r="B13" s="382"/>
      <c r="C13" s="386"/>
      <c r="D13" s="386"/>
      <c r="E13" s="386"/>
      <c r="F13" s="386"/>
    </row>
    <row r="14" spans="1:6" ht="20" customHeight="1" x14ac:dyDescent="0.15">
      <c r="A14" s="386"/>
      <c r="B14" s="386"/>
      <c r="C14" s="386"/>
      <c r="D14" s="386"/>
      <c r="E14" s="386"/>
      <c r="F14" s="386"/>
    </row>
    <row r="15" spans="1:6" ht="20" customHeight="1" x14ac:dyDescent="0.15">
      <c r="A15" s="390" t="s">
        <v>185</v>
      </c>
      <c r="B15" s="390" t="s">
        <v>10</v>
      </c>
      <c r="C15" s="390" t="s">
        <v>2</v>
      </c>
      <c r="D15" s="390" t="s">
        <v>184</v>
      </c>
      <c r="E15" s="390" t="s">
        <v>1</v>
      </c>
      <c r="F15" s="390" t="s">
        <v>0</v>
      </c>
    </row>
    <row r="16" spans="1:6" ht="20" customHeight="1" x14ac:dyDescent="0.15">
      <c r="A16" s="387" t="s">
        <v>123</v>
      </c>
      <c r="B16" s="388">
        <v>14243</v>
      </c>
      <c r="C16" s="388">
        <v>426963</v>
      </c>
      <c r="D16" s="388">
        <v>210238</v>
      </c>
      <c r="E16" s="389">
        <v>4127874.3499999996</v>
      </c>
      <c r="F16" s="389">
        <v>6935007.9699999969</v>
      </c>
    </row>
    <row r="17" spans="1:6" ht="20" customHeight="1" x14ac:dyDescent="0.15">
      <c r="A17" s="387" t="s">
        <v>124</v>
      </c>
      <c r="B17" s="388">
        <v>8959</v>
      </c>
      <c r="C17" s="388">
        <v>242038</v>
      </c>
      <c r="D17" s="388">
        <v>15007</v>
      </c>
      <c r="E17" s="389">
        <v>2264316.3099999996</v>
      </c>
      <c r="F17" s="389">
        <v>2525897.3099999996</v>
      </c>
    </row>
    <row r="18" spans="1:6" ht="20" customHeight="1" x14ac:dyDescent="0.15">
      <c r="A18" s="387" t="s">
        <v>230</v>
      </c>
      <c r="B18" s="388">
        <v>6705</v>
      </c>
      <c r="C18" s="388">
        <v>154104</v>
      </c>
      <c r="D18" s="388">
        <v>56682</v>
      </c>
      <c r="E18" s="389">
        <v>1513467.7200000002</v>
      </c>
      <c r="F18" s="389">
        <v>2118586.7300000004</v>
      </c>
    </row>
    <row r="19" spans="1:6" ht="20" customHeight="1" x14ac:dyDescent="0.15">
      <c r="A19" s="387" t="s">
        <v>125</v>
      </c>
      <c r="B19" s="388">
        <v>8963</v>
      </c>
      <c r="C19" s="388">
        <v>365049</v>
      </c>
      <c r="D19" s="388">
        <v>175716</v>
      </c>
      <c r="E19" s="389">
        <v>4705930.57</v>
      </c>
      <c r="F19" s="389">
        <v>6866107.79</v>
      </c>
    </row>
    <row r="20" spans="1:6" ht="20" customHeight="1" x14ac:dyDescent="0.15">
      <c r="A20" s="387" t="s">
        <v>126</v>
      </c>
      <c r="B20" s="388">
        <v>8785</v>
      </c>
      <c r="C20" s="388">
        <v>354788</v>
      </c>
      <c r="D20" s="388">
        <v>112243</v>
      </c>
      <c r="E20" s="389">
        <v>3881925.35</v>
      </c>
      <c r="F20" s="389">
        <v>5304875.4900000012</v>
      </c>
    </row>
    <row r="21" spans="1:6" ht="20" customHeight="1" x14ac:dyDescent="0.15">
      <c r="A21" s="390" t="s">
        <v>12</v>
      </c>
      <c r="B21" s="391">
        <f>SUM(B16:B20)</f>
        <v>47655</v>
      </c>
      <c r="C21" s="391">
        <f>SUM(C16:C20)</f>
        <v>1542942</v>
      </c>
      <c r="D21" s="391">
        <f>SUM(D16:D20)</f>
        <v>569886</v>
      </c>
      <c r="E21" s="392">
        <f>SUM(E16:E20)</f>
        <v>16493514.299999999</v>
      </c>
      <c r="F21" s="392">
        <f>SUM(F16:F20)</f>
        <v>23750475.289999999</v>
      </c>
    </row>
    <row r="22" spans="1:6" ht="20" customHeight="1" x14ac:dyDescent="0.15">
      <c r="A22" s="386"/>
      <c r="B22" s="386"/>
      <c r="C22" s="386"/>
      <c r="D22" s="386"/>
      <c r="E22" s="386"/>
      <c r="F22" s="386"/>
    </row>
    <row r="23" spans="1:6" ht="20" customHeight="1" x14ac:dyDescent="0.15">
      <c r="A23" s="425" t="s">
        <v>66</v>
      </c>
      <c r="B23" s="382"/>
      <c r="C23" s="386"/>
      <c r="D23" s="386"/>
      <c r="E23" s="386"/>
      <c r="F23" s="386"/>
    </row>
    <row r="24" spans="1:6" ht="20" customHeight="1" x14ac:dyDescent="0.15">
      <c r="A24" s="386"/>
      <c r="B24" s="386"/>
      <c r="C24" s="386"/>
      <c r="D24" s="386"/>
      <c r="E24" s="386"/>
      <c r="F24" s="386"/>
    </row>
    <row r="25" spans="1:6" ht="20" customHeight="1" x14ac:dyDescent="0.15">
      <c r="A25" s="390" t="s">
        <v>185</v>
      </c>
      <c r="B25" s="390" t="s">
        <v>10</v>
      </c>
      <c r="C25" s="390" t="s">
        <v>2</v>
      </c>
      <c r="D25" s="390" t="s">
        <v>184</v>
      </c>
      <c r="E25" s="390" t="s">
        <v>1</v>
      </c>
      <c r="F25" s="390" t="s">
        <v>0</v>
      </c>
    </row>
    <row r="26" spans="1:6" ht="20" customHeight="1" x14ac:dyDescent="0.15">
      <c r="A26" s="387" t="s">
        <v>153</v>
      </c>
      <c r="B26" s="388">
        <v>9229</v>
      </c>
      <c r="C26" s="388">
        <v>311432</v>
      </c>
      <c r="D26" s="388">
        <v>37905</v>
      </c>
      <c r="E26" s="389">
        <v>2482900.89</v>
      </c>
      <c r="F26" s="389">
        <v>3152301.6200000006</v>
      </c>
    </row>
    <row r="27" spans="1:6" ht="20" customHeight="1" x14ac:dyDescent="0.15">
      <c r="A27" s="387" t="s">
        <v>154</v>
      </c>
      <c r="B27" s="388">
        <v>44009</v>
      </c>
      <c r="C27" s="388">
        <v>1997968</v>
      </c>
      <c r="D27" s="388">
        <v>408040</v>
      </c>
      <c r="E27" s="389">
        <v>24165353.250000011</v>
      </c>
      <c r="F27" s="389">
        <v>30115850.339999996</v>
      </c>
    </row>
    <row r="28" spans="1:6" ht="20" customHeight="1" x14ac:dyDescent="0.15">
      <c r="A28" s="387" t="s">
        <v>155</v>
      </c>
      <c r="B28" s="388">
        <v>10472</v>
      </c>
      <c r="C28" s="388">
        <v>255922</v>
      </c>
      <c r="D28" s="388">
        <v>107246</v>
      </c>
      <c r="E28" s="389">
        <v>2248175.61</v>
      </c>
      <c r="F28" s="389">
        <v>4013439.1100000008</v>
      </c>
    </row>
    <row r="29" spans="1:6" ht="20" customHeight="1" x14ac:dyDescent="0.15">
      <c r="A29" s="387" t="s">
        <v>156</v>
      </c>
      <c r="B29" s="388">
        <v>12502</v>
      </c>
      <c r="C29" s="388">
        <v>642761</v>
      </c>
      <c r="D29" s="388">
        <v>328958</v>
      </c>
      <c r="E29" s="389">
        <v>8165846.9100000001</v>
      </c>
      <c r="F29" s="389">
        <v>13027932.119999997</v>
      </c>
    </row>
    <row r="30" spans="1:6" ht="20" customHeight="1" x14ac:dyDescent="0.15">
      <c r="A30" s="387" t="s">
        <v>157</v>
      </c>
      <c r="B30" s="388">
        <v>8083</v>
      </c>
      <c r="C30" s="388">
        <v>452495</v>
      </c>
      <c r="D30" s="388">
        <v>203558</v>
      </c>
      <c r="E30" s="389">
        <v>6695644.0099999988</v>
      </c>
      <c r="F30" s="389">
        <v>11723628.090000005</v>
      </c>
    </row>
    <row r="31" spans="1:6" ht="20" customHeight="1" x14ac:dyDescent="0.15">
      <c r="A31" s="387" t="s">
        <v>158</v>
      </c>
      <c r="B31" s="388">
        <v>4040</v>
      </c>
      <c r="C31" s="388">
        <v>94515</v>
      </c>
      <c r="D31" s="388">
        <v>29333</v>
      </c>
      <c r="E31" s="389">
        <v>739193.24</v>
      </c>
      <c r="F31" s="389">
        <v>1140314.27</v>
      </c>
    </row>
    <row r="32" spans="1:6" ht="20" customHeight="1" x14ac:dyDescent="0.15">
      <c r="A32" s="387" t="s">
        <v>159</v>
      </c>
      <c r="B32" s="388">
        <v>15035</v>
      </c>
      <c r="C32" s="388">
        <v>521657</v>
      </c>
      <c r="D32" s="388">
        <v>113984</v>
      </c>
      <c r="E32" s="389">
        <v>6171904.3499999996</v>
      </c>
      <c r="F32" s="389">
        <v>7662718.9500000011</v>
      </c>
    </row>
    <row r="33" spans="1:6" ht="20" customHeight="1" x14ac:dyDescent="0.15">
      <c r="A33" s="387" t="s">
        <v>160</v>
      </c>
      <c r="B33" s="388">
        <v>4682</v>
      </c>
      <c r="C33" s="388">
        <v>145142</v>
      </c>
      <c r="D33" s="388">
        <v>42836</v>
      </c>
      <c r="E33" s="389">
        <v>1378193.4</v>
      </c>
      <c r="F33" s="389">
        <v>1925342.8599999999</v>
      </c>
    </row>
    <row r="34" spans="1:6" ht="20" customHeight="1" x14ac:dyDescent="0.15">
      <c r="A34" s="387" t="s">
        <v>161</v>
      </c>
      <c r="B34" s="388">
        <v>9979</v>
      </c>
      <c r="C34" s="388">
        <v>232476</v>
      </c>
      <c r="D34" s="388">
        <v>19200</v>
      </c>
      <c r="E34" s="389">
        <v>1897852.9599999997</v>
      </c>
      <c r="F34" s="389">
        <v>2159596.64</v>
      </c>
    </row>
    <row r="35" spans="1:6" ht="20" customHeight="1" x14ac:dyDescent="0.15">
      <c r="A35" s="387" t="s">
        <v>162</v>
      </c>
      <c r="B35" s="388">
        <v>8632</v>
      </c>
      <c r="C35" s="388">
        <v>274168</v>
      </c>
      <c r="D35" s="388">
        <v>17785</v>
      </c>
      <c r="E35" s="389">
        <v>2524865.3599999994</v>
      </c>
      <c r="F35" s="389">
        <v>3038236.23</v>
      </c>
    </row>
    <row r="36" spans="1:6" ht="20" customHeight="1" x14ac:dyDescent="0.15">
      <c r="A36" s="390" t="s">
        <v>12</v>
      </c>
      <c r="B36" s="391">
        <f>SUM(B26:B35)</f>
        <v>126663</v>
      </c>
      <c r="C36" s="391">
        <f>SUM(C26:C35)</f>
        <v>4928536</v>
      </c>
      <c r="D36" s="391">
        <f>SUM(D26:D35)</f>
        <v>1308845</v>
      </c>
      <c r="E36" s="392">
        <f>SUM(E26:E35)</f>
        <v>56469929.980000012</v>
      </c>
      <c r="F36" s="392">
        <f>SUM(F26:F35)</f>
        <v>77959360.230000004</v>
      </c>
    </row>
    <row r="37" spans="1:6" ht="20" customHeight="1" x14ac:dyDescent="0.15">
      <c r="A37" s="386"/>
      <c r="B37" s="386"/>
      <c r="C37" s="386"/>
      <c r="D37" s="386"/>
      <c r="E37" s="386"/>
      <c r="F37" s="386"/>
    </row>
    <row r="38" spans="1:6" ht="20" customHeight="1" x14ac:dyDescent="0.15">
      <c r="A38" s="425" t="s">
        <v>67</v>
      </c>
      <c r="B38" s="382"/>
      <c r="C38" s="386"/>
      <c r="D38" s="386"/>
      <c r="E38" s="386"/>
      <c r="F38" s="386"/>
    </row>
    <row r="39" spans="1:6" ht="20" customHeight="1" x14ac:dyDescent="0.15">
      <c r="A39" s="386"/>
      <c r="B39" s="386"/>
      <c r="C39" s="386"/>
      <c r="D39" s="386"/>
      <c r="E39" s="386"/>
      <c r="F39" s="386"/>
    </row>
    <row r="40" spans="1:6" ht="20" customHeight="1" x14ac:dyDescent="0.15">
      <c r="A40" s="390" t="s">
        <v>185</v>
      </c>
      <c r="B40" s="390" t="s">
        <v>10</v>
      </c>
      <c r="C40" s="390" t="s">
        <v>2</v>
      </c>
      <c r="D40" s="390" t="s">
        <v>184</v>
      </c>
      <c r="E40" s="390" t="s">
        <v>1</v>
      </c>
      <c r="F40" s="390" t="s">
        <v>0</v>
      </c>
    </row>
    <row r="41" spans="1:6" ht="20" customHeight="1" x14ac:dyDescent="0.15">
      <c r="A41" s="387" t="s">
        <v>165</v>
      </c>
      <c r="B41" s="388">
        <v>24878</v>
      </c>
      <c r="C41" s="388">
        <v>882432</v>
      </c>
      <c r="D41" s="388">
        <v>86227</v>
      </c>
      <c r="E41" s="389">
        <v>7638992.3400000008</v>
      </c>
      <c r="F41" s="389">
        <v>9289854.5899999999</v>
      </c>
    </row>
    <row r="42" spans="1:6" ht="20" customHeight="1" x14ac:dyDescent="0.15">
      <c r="A42" s="387" t="s">
        <v>166</v>
      </c>
      <c r="B42" s="388">
        <v>7893</v>
      </c>
      <c r="C42" s="388">
        <v>184278</v>
      </c>
      <c r="D42" s="388">
        <v>19052</v>
      </c>
      <c r="E42" s="389">
        <v>1852983.3800000001</v>
      </c>
      <c r="F42" s="389">
        <v>2204939.46</v>
      </c>
    </row>
    <row r="43" spans="1:6" ht="20" customHeight="1" x14ac:dyDescent="0.15">
      <c r="A43" s="390" t="s">
        <v>12</v>
      </c>
      <c r="B43" s="391">
        <f>SUM(B41:B42)</f>
        <v>32771</v>
      </c>
      <c r="C43" s="391">
        <f>SUM(C41:C42)</f>
        <v>1066710</v>
      </c>
      <c r="D43" s="391">
        <f>SUM(D41:D42)</f>
        <v>105279</v>
      </c>
      <c r="E43" s="392">
        <f>SUM(E41:E42)</f>
        <v>9491975.7200000007</v>
      </c>
      <c r="F43" s="392">
        <f>SUM(F41:F42)</f>
        <v>11494794.050000001</v>
      </c>
    </row>
    <row r="44" spans="1:6" ht="20" customHeight="1" x14ac:dyDescent="0.15">
      <c r="A44" s="386"/>
      <c r="B44" s="386"/>
      <c r="C44" s="386"/>
      <c r="D44" s="386"/>
      <c r="E44" s="386"/>
      <c r="F44" s="386"/>
    </row>
    <row r="45" spans="1:6" ht="20" customHeight="1" x14ac:dyDescent="0.15">
      <c r="A45" s="422" t="s">
        <v>44</v>
      </c>
      <c r="B45" s="391">
        <f>B11+B21+B36+B43</f>
        <v>421354</v>
      </c>
      <c r="C45" s="391">
        <f>C11+C21+C36+C43</f>
        <v>15919381</v>
      </c>
      <c r="D45" s="391">
        <f>D11+D21+D36+D43</f>
        <v>2736112</v>
      </c>
      <c r="E45" s="392">
        <f>E11+E21+E36+E43</f>
        <v>175137497.79999995</v>
      </c>
      <c r="F45" s="392">
        <f>F11+F21+F36+F43</f>
        <v>218952712.11000007</v>
      </c>
    </row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F57"/>
  <sheetViews>
    <sheetView zoomScaleNormal="100" workbookViewId="0">
      <selection sqref="A1:B1"/>
    </sheetView>
  </sheetViews>
  <sheetFormatPr baseColWidth="10" defaultColWidth="4.5" defaultRowHeight="13.5" customHeight="1" x14ac:dyDescent="0.15"/>
  <cols>
    <col min="1" max="1" width="15.5" style="395" bestFit="1" customWidth="1"/>
    <col min="2" max="6" width="15.5" style="395" customWidth="1"/>
    <col min="7" max="16384" width="4.5" style="395"/>
  </cols>
  <sheetData>
    <row r="1" spans="1:6" s="419" customFormat="1" ht="50" customHeight="1" x14ac:dyDescent="0.15">
      <c r="A1" s="502" t="s">
        <v>309</v>
      </c>
      <c r="B1" s="503"/>
      <c r="C1" s="493" t="s">
        <v>365</v>
      </c>
      <c r="D1" s="493"/>
      <c r="E1" s="493"/>
      <c r="F1" s="493"/>
    </row>
    <row r="2" spans="1:6" ht="21.75" customHeight="1" x14ac:dyDescent="0.15"/>
    <row r="3" spans="1:6" ht="20" customHeight="1" x14ac:dyDescent="0.15">
      <c r="A3" s="382" t="s">
        <v>188</v>
      </c>
      <c r="B3" s="382"/>
      <c r="C3" s="386"/>
      <c r="D3" s="386"/>
      <c r="E3" s="386"/>
      <c r="F3" s="386"/>
    </row>
    <row r="4" spans="1:6" ht="20" customHeight="1" x14ac:dyDescent="0.15">
      <c r="A4" s="386"/>
      <c r="B4" s="386"/>
      <c r="C4" s="386"/>
      <c r="D4" s="386"/>
      <c r="E4" s="386"/>
      <c r="F4" s="386"/>
    </row>
    <row r="5" spans="1:6" ht="20" customHeight="1" x14ac:dyDescent="0.15">
      <c r="A5" s="390" t="s">
        <v>185</v>
      </c>
      <c r="B5" s="390" t="s">
        <v>10</v>
      </c>
      <c r="C5" s="390" t="s">
        <v>2</v>
      </c>
      <c r="D5" s="390" t="s">
        <v>184</v>
      </c>
      <c r="E5" s="390" t="s">
        <v>1</v>
      </c>
      <c r="F5" s="390" t="s">
        <v>0</v>
      </c>
    </row>
    <row r="6" spans="1:6" ht="20" customHeight="1" x14ac:dyDescent="0.15">
      <c r="A6" s="387" t="s">
        <v>78</v>
      </c>
      <c r="B6" s="388">
        <v>8064</v>
      </c>
      <c r="C6" s="388">
        <v>304634</v>
      </c>
      <c r="D6" s="388">
        <v>38332</v>
      </c>
      <c r="E6" s="389">
        <v>3492401.1400000006</v>
      </c>
      <c r="F6" s="389">
        <v>4042136.67</v>
      </c>
    </row>
    <row r="7" spans="1:6" ht="20" customHeight="1" x14ac:dyDescent="0.15">
      <c r="A7" s="387" t="s">
        <v>187</v>
      </c>
      <c r="B7" s="388">
        <v>8010</v>
      </c>
      <c r="C7" s="388">
        <v>213112</v>
      </c>
      <c r="D7" s="388">
        <v>77561</v>
      </c>
      <c r="E7" s="389">
        <v>1806653.1400000001</v>
      </c>
      <c r="F7" s="389">
        <v>2021303.78</v>
      </c>
    </row>
    <row r="8" spans="1:6" ht="20" customHeight="1" x14ac:dyDescent="0.15">
      <c r="A8" s="387" t="s">
        <v>79</v>
      </c>
      <c r="B8" s="388">
        <v>17109</v>
      </c>
      <c r="C8" s="388">
        <v>422631</v>
      </c>
      <c r="D8" s="388">
        <v>64367</v>
      </c>
      <c r="E8" s="389">
        <v>2835313.3700000006</v>
      </c>
      <c r="F8" s="389">
        <v>3680047.0800000005</v>
      </c>
    </row>
    <row r="9" spans="1:6" ht="20" customHeight="1" x14ac:dyDescent="0.15">
      <c r="A9" s="387" t="s">
        <v>80</v>
      </c>
      <c r="B9" s="388">
        <v>9150</v>
      </c>
      <c r="C9" s="388">
        <v>331970</v>
      </c>
      <c r="D9" s="388">
        <v>60683</v>
      </c>
      <c r="E9" s="389">
        <v>2533712.13</v>
      </c>
      <c r="F9" s="389">
        <v>3196838.1199999996</v>
      </c>
    </row>
    <row r="10" spans="1:6" ht="20" customHeight="1" x14ac:dyDescent="0.15">
      <c r="A10" s="390" t="s">
        <v>12</v>
      </c>
      <c r="B10" s="391">
        <f>SUM(B6:B9)</f>
        <v>42333</v>
      </c>
      <c r="C10" s="391">
        <f>SUM(C6:C9)</f>
        <v>1272347</v>
      </c>
      <c r="D10" s="391">
        <f>SUM(D6:D9)</f>
        <v>240943</v>
      </c>
      <c r="E10" s="392">
        <f>SUM(E6:E9)</f>
        <v>10668079.780000001</v>
      </c>
      <c r="F10" s="392">
        <f>SUM(F6:F9)</f>
        <v>12940325.65</v>
      </c>
    </row>
    <row r="11" spans="1:6" ht="20" customHeight="1" x14ac:dyDescent="0.15">
      <c r="A11" s="386"/>
      <c r="B11" s="386"/>
      <c r="C11" s="386"/>
      <c r="D11" s="386"/>
      <c r="E11" s="386"/>
      <c r="F11" s="386"/>
    </row>
    <row r="12" spans="1:6" ht="20" customHeight="1" x14ac:dyDescent="0.15">
      <c r="A12" s="425" t="s">
        <v>70</v>
      </c>
      <c r="B12" s="382"/>
      <c r="C12" s="386"/>
      <c r="D12" s="386"/>
      <c r="E12" s="386"/>
      <c r="F12" s="386"/>
    </row>
    <row r="13" spans="1:6" ht="20" customHeight="1" x14ac:dyDescent="0.15">
      <c r="A13" s="386"/>
      <c r="B13" s="386"/>
      <c r="C13" s="386"/>
      <c r="D13" s="386"/>
      <c r="E13" s="386"/>
      <c r="F13" s="386"/>
    </row>
    <row r="14" spans="1:6" ht="20" customHeight="1" x14ac:dyDescent="0.15">
      <c r="A14" s="390" t="s">
        <v>185</v>
      </c>
      <c r="B14" s="390" t="s">
        <v>10</v>
      </c>
      <c r="C14" s="390" t="s">
        <v>2</v>
      </c>
      <c r="D14" s="390" t="s">
        <v>184</v>
      </c>
      <c r="E14" s="390" t="s">
        <v>1</v>
      </c>
      <c r="F14" s="390" t="s">
        <v>0</v>
      </c>
    </row>
    <row r="15" spans="1:6" ht="20" customHeight="1" x14ac:dyDescent="0.15">
      <c r="A15" s="387" t="s">
        <v>81</v>
      </c>
      <c r="B15" s="388">
        <v>5502</v>
      </c>
      <c r="C15" s="388">
        <v>150998</v>
      </c>
      <c r="D15" s="388">
        <v>32834</v>
      </c>
      <c r="E15" s="389">
        <v>1313294.9799999997</v>
      </c>
      <c r="F15" s="389">
        <v>1717800.9</v>
      </c>
    </row>
    <row r="16" spans="1:6" ht="20" customHeight="1" x14ac:dyDescent="0.15">
      <c r="A16" s="387" t="s">
        <v>82</v>
      </c>
      <c r="B16" s="388">
        <v>4441</v>
      </c>
      <c r="C16" s="388">
        <v>166562</v>
      </c>
      <c r="D16" s="388">
        <v>21421</v>
      </c>
      <c r="E16" s="389">
        <v>1433449.6400000001</v>
      </c>
      <c r="F16" s="389">
        <v>1681251.64</v>
      </c>
    </row>
    <row r="17" spans="1:6" ht="20" customHeight="1" x14ac:dyDescent="0.15">
      <c r="A17" s="390" t="s">
        <v>12</v>
      </c>
      <c r="B17" s="391">
        <f>SUM(B15:B16)</f>
        <v>9943</v>
      </c>
      <c r="C17" s="391">
        <f>SUM(C15:C16)</f>
        <v>317560</v>
      </c>
      <c r="D17" s="391">
        <f>SUM(D15:D16)</f>
        <v>54255</v>
      </c>
      <c r="E17" s="392">
        <f>SUM(E15:E16)</f>
        <v>2746744.62</v>
      </c>
      <c r="F17" s="392">
        <f>SUM(F15:F16)</f>
        <v>3399052.54</v>
      </c>
    </row>
    <row r="18" spans="1:6" ht="20" customHeight="1" x14ac:dyDescent="0.15">
      <c r="A18" s="386"/>
      <c r="B18" s="386"/>
      <c r="C18" s="386"/>
      <c r="D18" s="386"/>
      <c r="E18" s="386"/>
      <c r="F18" s="386"/>
    </row>
    <row r="19" spans="1:6" ht="20" customHeight="1" x14ac:dyDescent="0.15">
      <c r="A19" s="425" t="s">
        <v>71</v>
      </c>
      <c r="B19" s="382"/>
      <c r="C19" s="386"/>
      <c r="D19" s="386"/>
      <c r="E19" s="386"/>
      <c r="F19" s="386"/>
    </row>
    <row r="20" spans="1:6" ht="20" customHeight="1" x14ac:dyDescent="0.15">
      <c r="A20" s="386"/>
      <c r="B20" s="386"/>
      <c r="C20" s="386"/>
      <c r="D20" s="386"/>
      <c r="E20" s="386"/>
      <c r="F20" s="386"/>
    </row>
    <row r="21" spans="1:6" ht="20" customHeight="1" x14ac:dyDescent="0.15">
      <c r="A21" s="390" t="s">
        <v>185</v>
      </c>
      <c r="B21" s="390" t="s">
        <v>10</v>
      </c>
      <c r="C21" s="390" t="s">
        <v>2</v>
      </c>
      <c r="D21" s="390" t="s">
        <v>184</v>
      </c>
      <c r="E21" s="390" t="s">
        <v>1</v>
      </c>
      <c r="F21" s="390" t="s">
        <v>0</v>
      </c>
    </row>
    <row r="22" spans="1:6" ht="20" customHeight="1" x14ac:dyDescent="0.15">
      <c r="A22" s="387" t="s">
        <v>83</v>
      </c>
      <c r="B22" s="388">
        <v>7424</v>
      </c>
      <c r="C22" s="388">
        <v>202239</v>
      </c>
      <c r="D22" s="388">
        <v>80</v>
      </c>
      <c r="E22" s="389">
        <v>1782545.0000000007</v>
      </c>
      <c r="F22" s="389">
        <v>1853434.95</v>
      </c>
    </row>
    <row r="23" spans="1:6" ht="20" customHeight="1" x14ac:dyDescent="0.15">
      <c r="A23" s="387" t="s">
        <v>84</v>
      </c>
      <c r="B23" s="388">
        <v>8363</v>
      </c>
      <c r="C23" s="388">
        <v>308080</v>
      </c>
      <c r="D23" s="388">
        <v>23070</v>
      </c>
      <c r="E23" s="389">
        <v>3218831.1999999997</v>
      </c>
      <c r="F23" s="389">
        <v>3427332.0000000005</v>
      </c>
    </row>
    <row r="24" spans="1:6" ht="20" customHeight="1" x14ac:dyDescent="0.15">
      <c r="A24" s="387" t="s">
        <v>85</v>
      </c>
      <c r="B24" s="388">
        <v>206</v>
      </c>
      <c r="C24" s="388">
        <v>38078</v>
      </c>
      <c r="D24" s="388">
        <v>0</v>
      </c>
      <c r="E24" s="389">
        <v>281687.43</v>
      </c>
      <c r="F24" s="389">
        <v>291392.84000000003</v>
      </c>
    </row>
    <row r="25" spans="1:6" ht="20" customHeight="1" x14ac:dyDescent="0.15">
      <c r="A25" s="387" t="s">
        <v>86</v>
      </c>
      <c r="B25" s="388">
        <v>6295</v>
      </c>
      <c r="C25" s="388">
        <v>165132</v>
      </c>
      <c r="D25" s="388">
        <v>1779</v>
      </c>
      <c r="E25" s="389">
        <v>1994542.1400000001</v>
      </c>
      <c r="F25" s="389">
        <v>2195553.69</v>
      </c>
    </row>
    <row r="26" spans="1:6" ht="20" customHeight="1" x14ac:dyDescent="0.15">
      <c r="A26" s="387" t="s">
        <v>87</v>
      </c>
      <c r="B26" s="388">
        <v>680</v>
      </c>
      <c r="C26" s="388">
        <v>20640</v>
      </c>
      <c r="D26" s="388">
        <v>0</v>
      </c>
      <c r="E26" s="389">
        <v>125345.5</v>
      </c>
      <c r="F26" s="389">
        <v>131691.5</v>
      </c>
    </row>
    <row r="27" spans="1:6" ht="20" customHeight="1" x14ac:dyDescent="0.15">
      <c r="A27" s="390" t="s">
        <v>12</v>
      </c>
      <c r="B27" s="391">
        <f>SUM(B22:B26)</f>
        <v>22968</v>
      </c>
      <c r="C27" s="391">
        <f>SUM(C22:C26)</f>
        <v>734169</v>
      </c>
      <c r="D27" s="391">
        <f>SUM(D22:D26)</f>
        <v>24929</v>
      </c>
      <c r="E27" s="392">
        <f>SUM(E22:E26)</f>
        <v>7402951.2699999996</v>
      </c>
      <c r="F27" s="392">
        <f>SUM(F22:F26)</f>
        <v>7899404.9800000004</v>
      </c>
    </row>
    <row r="28" spans="1:6" ht="20" customHeight="1" x14ac:dyDescent="0.15">
      <c r="A28" s="386"/>
      <c r="B28" s="386"/>
      <c r="C28" s="386"/>
      <c r="D28" s="386"/>
      <c r="E28" s="386"/>
      <c r="F28" s="386"/>
    </row>
    <row r="29" spans="1:6" ht="20" customHeight="1" x14ac:dyDescent="0.15">
      <c r="A29" s="425" t="s">
        <v>72</v>
      </c>
      <c r="B29" s="382"/>
      <c r="C29" s="386"/>
      <c r="D29" s="386"/>
      <c r="E29" s="386"/>
      <c r="F29" s="386"/>
    </row>
    <row r="30" spans="1:6" ht="20" customHeight="1" x14ac:dyDescent="0.15">
      <c r="A30" s="386"/>
      <c r="B30" s="386"/>
      <c r="C30" s="386"/>
      <c r="D30" s="386"/>
      <c r="E30" s="386"/>
      <c r="F30" s="386"/>
    </row>
    <row r="31" spans="1:6" ht="20" customHeight="1" x14ac:dyDescent="0.15">
      <c r="A31" s="390" t="s">
        <v>185</v>
      </c>
      <c r="B31" s="390" t="s">
        <v>10</v>
      </c>
      <c r="C31" s="390" t="s">
        <v>2</v>
      </c>
      <c r="D31" s="390" t="s">
        <v>184</v>
      </c>
      <c r="E31" s="390" t="s">
        <v>1</v>
      </c>
      <c r="F31" s="390" t="s">
        <v>0</v>
      </c>
    </row>
    <row r="32" spans="1:6" ht="20" customHeight="1" x14ac:dyDescent="0.15">
      <c r="A32" s="387" t="s">
        <v>88</v>
      </c>
      <c r="B32" s="388">
        <v>8670</v>
      </c>
      <c r="C32" s="388">
        <v>157867</v>
      </c>
      <c r="D32" s="388">
        <v>6799</v>
      </c>
      <c r="E32" s="389">
        <v>1319893.56</v>
      </c>
      <c r="F32" s="389">
        <v>1662168.71</v>
      </c>
    </row>
    <row r="33" spans="1:6" ht="20" customHeight="1" x14ac:dyDescent="0.15">
      <c r="A33" s="387" t="s">
        <v>89</v>
      </c>
      <c r="B33" s="388">
        <v>5686</v>
      </c>
      <c r="C33" s="388">
        <v>222276</v>
      </c>
      <c r="D33" s="388">
        <v>10884</v>
      </c>
      <c r="E33" s="389">
        <v>1964651</v>
      </c>
      <c r="F33" s="389">
        <v>2225916.5499999998</v>
      </c>
    </row>
    <row r="34" spans="1:6" ht="20" customHeight="1" x14ac:dyDescent="0.15">
      <c r="A34" s="387" t="s">
        <v>90</v>
      </c>
      <c r="B34" s="388">
        <v>15450</v>
      </c>
      <c r="C34" s="388">
        <v>496509</v>
      </c>
      <c r="D34" s="388">
        <v>24905</v>
      </c>
      <c r="E34" s="389">
        <v>4382351.5299999993</v>
      </c>
      <c r="F34" s="389">
        <v>4837893.4300000006</v>
      </c>
    </row>
    <row r="35" spans="1:6" ht="20" customHeight="1" x14ac:dyDescent="0.15">
      <c r="A35" s="387" t="s">
        <v>91</v>
      </c>
      <c r="B35" s="388">
        <v>58589</v>
      </c>
      <c r="C35" s="388">
        <v>2767199</v>
      </c>
      <c r="D35" s="388">
        <v>319371</v>
      </c>
      <c r="E35" s="389">
        <v>34248421.839999989</v>
      </c>
      <c r="F35" s="389">
        <v>41890475.049999967</v>
      </c>
    </row>
    <row r="36" spans="1:6" ht="20" customHeight="1" x14ac:dyDescent="0.15">
      <c r="A36" s="387" t="s">
        <v>92</v>
      </c>
      <c r="B36" s="388">
        <v>16077</v>
      </c>
      <c r="C36" s="388">
        <v>693031</v>
      </c>
      <c r="D36" s="388">
        <v>83974</v>
      </c>
      <c r="E36" s="389">
        <v>9533491.8699999973</v>
      </c>
      <c r="F36" s="389">
        <v>10872872.050000001</v>
      </c>
    </row>
    <row r="37" spans="1:6" ht="20" customHeight="1" x14ac:dyDescent="0.15">
      <c r="A37" s="390" t="s">
        <v>12</v>
      </c>
      <c r="B37" s="391">
        <f>SUM(B32:B36)</f>
        <v>104472</v>
      </c>
      <c r="C37" s="391">
        <f>SUM(C32:C36)</f>
        <v>4336882</v>
      </c>
      <c r="D37" s="391">
        <f>SUM(D32:D36)</f>
        <v>445933</v>
      </c>
      <c r="E37" s="392">
        <f>SUM(E32:E36)</f>
        <v>51448809.79999999</v>
      </c>
      <c r="F37" s="392">
        <f>SUM(F32:F36)</f>
        <v>61489325.789999962</v>
      </c>
    </row>
    <row r="38" spans="1:6" ht="20" customHeight="1" x14ac:dyDescent="0.15">
      <c r="A38" s="386"/>
      <c r="B38" s="386"/>
      <c r="C38" s="386"/>
      <c r="D38" s="386"/>
      <c r="E38" s="386"/>
      <c r="F38" s="386"/>
    </row>
    <row r="39" spans="1:6" ht="20" customHeight="1" x14ac:dyDescent="0.15">
      <c r="A39" s="425" t="s">
        <v>73</v>
      </c>
      <c r="B39" s="382"/>
      <c r="C39" s="386"/>
      <c r="D39" s="386"/>
      <c r="E39" s="386"/>
      <c r="F39" s="386"/>
    </row>
    <row r="40" spans="1:6" ht="20" customHeight="1" x14ac:dyDescent="0.15">
      <c r="A40" s="386"/>
      <c r="B40" s="386"/>
      <c r="C40" s="386"/>
      <c r="D40" s="386"/>
      <c r="E40" s="386"/>
      <c r="F40" s="386"/>
    </row>
    <row r="41" spans="1:6" ht="20" customHeight="1" x14ac:dyDescent="0.15">
      <c r="A41" s="390" t="s">
        <v>185</v>
      </c>
      <c r="B41" s="390" t="s">
        <v>10</v>
      </c>
      <c r="C41" s="390" t="s">
        <v>2</v>
      </c>
      <c r="D41" s="390" t="s">
        <v>184</v>
      </c>
      <c r="E41" s="390" t="s">
        <v>1</v>
      </c>
      <c r="F41" s="390" t="s">
        <v>0</v>
      </c>
    </row>
    <row r="42" spans="1:6" ht="20" customHeight="1" x14ac:dyDescent="0.15">
      <c r="A42" s="387" t="s">
        <v>127</v>
      </c>
      <c r="B42" s="388">
        <v>2797</v>
      </c>
      <c r="C42" s="388">
        <v>80433</v>
      </c>
      <c r="D42" s="388">
        <v>7928</v>
      </c>
      <c r="E42" s="389">
        <v>795762.36</v>
      </c>
      <c r="F42" s="389">
        <v>883028.30999999994</v>
      </c>
    </row>
    <row r="43" spans="1:6" ht="20" customHeight="1" x14ac:dyDescent="0.15">
      <c r="A43" s="387" t="s">
        <v>128</v>
      </c>
      <c r="B43" s="388">
        <v>330</v>
      </c>
      <c r="C43" s="388">
        <v>15065</v>
      </c>
      <c r="D43" s="388">
        <v>1144</v>
      </c>
      <c r="E43" s="389">
        <v>111223.55</v>
      </c>
      <c r="F43" s="389">
        <v>150436.29</v>
      </c>
    </row>
    <row r="44" spans="1:6" ht="20" customHeight="1" x14ac:dyDescent="0.15">
      <c r="A44" s="390" t="s">
        <v>12</v>
      </c>
      <c r="B44" s="391">
        <f>SUM(B42:B43)</f>
        <v>3127</v>
      </c>
      <c r="C44" s="391">
        <f>SUM(C42:C43)</f>
        <v>95498</v>
      </c>
      <c r="D44" s="391">
        <f>SUM(D42:D43)</f>
        <v>9072</v>
      </c>
      <c r="E44" s="392">
        <f>SUM(E42:E43)</f>
        <v>906985.91</v>
      </c>
      <c r="F44" s="392">
        <f>SUM(F42:F43)</f>
        <v>1033464.6</v>
      </c>
    </row>
    <row r="45" spans="1:6" ht="20" customHeight="1" x14ac:dyDescent="0.15">
      <c r="A45" s="386"/>
      <c r="B45" s="386"/>
      <c r="C45" s="386"/>
      <c r="D45" s="386"/>
      <c r="E45" s="386"/>
      <c r="F45" s="386"/>
    </row>
    <row r="46" spans="1:6" ht="20" customHeight="1" x14ac:dyDescent="0.15">
      <c r="A46" s="425" t="s">
        <v>74</v>
      </c>
      <c r="B46" s="382"/>
      <c r="C46" s="386"/>
      <c r="D46" s="386"/>
      <c r="E46" s="386"/>
      <c r="F46" s="386"/>
    </row>
    <row r="47" spans="1:6" ht="20" customHeight="1" x14ac:dyDescent="0.15">
      <c r="A47" s="386"/>
      <c r="B47" s="386"/>
      <c r="C47" s="386"/>
      <c r="D47" s="386"/>
      <c r="E47" s="386"/>
      <c r="F47" s="386"/>
    </row>
    <row r="48" spans="1:6" ht="20" customHeight="1" x14ac:dyDescent="0.15">
      <c r="A48" s="390" t="s">
        <v>185</v>
      </c>
      <c r="B48" s="390" t="s">
        <v>10</v>
      </c>
      <c r="C48" s="390" t="s">
        <v>2</v>
      </c>
      <c r="D48" s="390" t="s">
        <v>184</v>
      </c>
      <c r="E48" s="390" t="s">
        <v>1</v>
      </c>
      <c r="F48" s="390" t="s">
        <v>0</v>
      </c>
    </row>
    <row r="49" spans="1:6" ht="20" customHeight="1" x14ac:dyDescent="0.15">
      <c r="A49" s="387" t="s">
        <v>137</v>
      </c>
      <c r="B49" s="388">
        <v>51548</v>
      </c>
      <c r="C49" s="388">
        <v>1436767</v>
      </c>
      <c r="D49" s="388">
        <v>132266</v>
      </c>
      <c r="E49" s="389">
        <v>11971546.420000006</v>
      </c>
      <c r="F49" s="389">
        <v>13759613.469999999</v>
      </c>
    </row>
    <row r="50" spans="1:6" ht="20" customHeight="1" x14ac:dyDescent="0.15">
      <c r="A50" s="387" t="s">
        <v>231</v>
      </c>
      <c r="B50" s="388">
        <v>9225</v>
      </c>
      <c r="C50" s="388">
        <v>198792</v>
      </c>
      <c r="D50" s="388">
        <v>222063</v>
      </c>
      <c r="E50" s="389">
        <v>1577655.5</v>
      </c>
      <c r="F50" s="389">
        <v>4286611.18</v>
      </c>
    </row>
    <row r="51" spans="1:6" ht="20" customHeight="1" x14ac:dyDescent="0.15">
      <c r="A51" s="387" t="s">
        <v>138</v>
      </c>
      <c r="B51" s="388">
        <v>5335</v>
      </c>
      <c r="C51" s="388">
        <v>286405</v>
      </c>
      <c r="D51" s="388">
        <v>26204</v>
      </c>
      <c r="E51" s="389">
        <v>3446967.24</v>
      </c>
      <c r="F51" s="389">
        <v>3976958.8999999994</v>
      </c>
    </row>
    <row r="52" spans="1:6" ht="20" customHeight="1" x14ac:dyDescent="0.15">
      <c r="A52" s="387" t="s">
        <v>139</v>
      </c>
      <c r="B52" s="388">
        <v>10570</v>
      </c>
      <c r="C52" s="388">
        <v>284586</v>
      </c>
      <c r="D52" s="388">
        <v>22306</v>
      </c>
      <c r="E52" s="389">
        <v>2476273.6</v>
      </c>
      <c r="F52" s="389">
        <v>2731412.4000000008</v>
      </c>
    </row>
    <row r="53" spans="1:6" ht="20" customHeight="1" x14ac:dyDescent="0.15">
      <c r="A53" s="387" t="s">
        <v>140</v>
      </c>
      <c r="B53" s="388">
        <v>15351</v>
      </c>
      <c r="C53" s="388">
        <v>529148</v>
      </c>
      <c r="D53" s="388">
        <v>36412</v>
      </c>
      <c r="E53" s="389">
        <v>4951902.1599999992</v>
      </c>
      <c r="F53" s="389">
        <v>5657623.3499999987</v>
      </c>
    </row>
    <row r="54" spans="1:6" ht="20" customHeight="1" x14ac:dyDescent="0.15">
      <c r="A54" s="387" t="s">
        <v>178</v>
      </c>
      <c r="B54" s="388">
        <v>11017</v>
      </c>
      <c r="C54" s="388">
        <v>320419</v>
      </c>
      <c r="D54" s="388">
        <v>152338</v>
      </c>
      <c r="E54" s="389">
        <v>3334146.34</v>
      </c>
      <c r="F54" s="389">
        <v>5008790.6399999997</v>
      </c>
    </row>
    <row r="55" spans="1:6" ht="20" customHeight="1" x14ac:dyDescent="0.15">
      <c r="A55" s="390" t="s">
        <v>12</v>
      </c>
      <c r="B55" s="391">
        <f>SUM(B49:B54)</f>
        <v>103046</v>
      </c>
      <c r="C55" s="391">
        <f>SUM(C49:C54)</f>
        <v>3056117</v>
      </c>
      <c r="D55" s="391">
        <f>SUM(D49:D54)</f>
        <v>591589</v>
      </c>
      <c r="E55" s="392">
        <f>SUM(E49:E54)</f>
        <v>27758491.260000005</v>
      </c>
      <c r="F55" s="392">
        <f>SUM(F49:F54)</f>
        <v>35421009.939999998</v>
      </c>
    </row>
    <row r="56" spans="1:6" ht="20" customHeight="1" x14ac:dyDescent="0.15">
      <c r="A56" s="386"/>
      <c r="B56" s="386"/>
      <c r="C56" s="386"/>
      <c r="D56" s="386"/>
      <c r="E56" s="386"/>
      <c r="F56" s="386"/>
    </row>
    <row r="57" spans="1:6" ht="20" customHeight="1" x14ac:dyDescent="0.15">
      <c r="A57" s="422" t="s">
        <v>44</v>
      </c>
      <c r="B57" s="391">
        <f>B10+B17+B27+B37+B44+B55</f>
        <v>285889</v>
      </c>
      <c r="C57" s="391">
        <f>C10+C17+C27+C37+C44+C55</f>
        <v>9812573</v>
      </c>
      <c r="D57" s="391">
        <f>D10+D17+D27+D37+D44+D55</f>
        <v>1366721</v>
      </c>
      <c r="E57" s="392">
        <f>E10+E17+E27+E37+E44+E55</f>
        <v>100932062.64</v>
      </c>
      <c r="F57" s="392">
        <f>F10+F17+F27+F37+F44+F55</f>
        <v>122182583.49999996</v>
      </c>
    </row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F27"/>
  <sheetViews>
    <sheetView workbookViewId="0">
      <selection sqref="A1:B1"/>
    </sheetView>
  </sheetViews>
  <sheetFormatPr baseColWidth="10" defaultColWidth="4.5" defaultRowHeight="13.5" customHeight="1" x14ac:dyDescent="0.15"/>
  <cols>
    <col min="1" max="1" width="20.5" style="395" bestFit="1" customWidth="1"/>
    <col min="2" max="6" width="15.5" style="395" customWidth="1"/>
    <col min="7" max="16384" width="4.5" style="395"/>
  </cols>
  <sheetData>
    <row r="1" spans="1:6" s="419" customFormat="1" ht="50" customHeight="1" x14ac:dyDescent="0.15">
      <c r="A1" s="502" t="s">
        <v>310</v>
      </c>
      <c r="B1" s="503"/>
      <c r="C1" s="493" t="s">
        <v>366</v>
      </c>
      <c r="D1" s="493"/>
      <c r="E1" s="493"/>
      <c r="F1" s="493"/>
    </row>
    <row r="2" spans="1:6" ht="21.75" customHeight="1" x14ac:dyDescent="0.15"/>
    <row r="3" spans="1:6" ht="20" customHeight="1" x14ac:dyDescent="0.15">
      <c r="A3" s="382" t="s">
        <v>76</v>
      </c>
      <c r="B3" s="382"/>
      <c r="C3" s="386"/>
      <c r="D3" s="386"/>
      <c r="E3" s="386"/>
      <c r="F3" s="386"/>
    </row>
    <row r="4" spans="1:6" ht="20" customHeight="1" x14ac:dyDescent="0.15">
      <c r="A4" s="386"/>
      <c r="B4" s="386"/>
      <c r="C4" s="386"/>
      <c r="D4" s="386"/>
      <c r="E4" s="386"/>
      <c r="F4" s="386"/>
    </row>
    <row r="5" spans="1:6" ht="20" customHeight="1" x14ac:dyDescent="0.15">
      <c r="A5" s="390" t="s">
        <v>185</v>
      </c>
      <c r="B5" s="390" t="s">
        <v>10</v>
      </c>
      <c r="C5" s="390" t="s">
        <v>2</v>
      </c>
      <c r="D5" s="390" t="s">
        <v>184</v>
      </c>
      <c r="E5" s="390" t="s">
        <v>1</v>
      </c>
      <c r="F5" s="390" t="s">
        <v>0</v>
      </c>
    </row>
    <row r="6" spans="1:6" ht="20" customHeight="1" x14ac:dyDescent="0.15">
      <c r="A6" s="387" t="s">
        <v>311</v>
      </c>
      <c r="B6" s="388">
        <v>17365</v>
      </c>
      <c r="C6" s="388">
        <v>648715</v>
      </c>
      <c r="D6" s="388">
        <v>34742</v>
      </c>
      <c r="E6" s="389">
        <v>6803792.3599999985</v>
      </c>
      <c r="F6" s="389">
        <v>7355446.7100000009</v>
      </c>
    </row>
    <row r="7" spans="1:6" ht="20" customHeight="1" x14ac:dyDescent="0.15">
      <c r="A7" s="387" t="s">
        <v>141</v>
      </c>
      <c r="B7" s="388">
        <v>3266</v>
      </c>
      <c r="C7" s="388">
        <v>60699</v>
      </c>
      <c r="D7" s="388">
        <v>26040</v>
      </c>
      <c r="E7" s="389">
        <v>397614.01</v>
      </c>
      <c r="F7" s="389">
        <v>601921.71</v>
      </c>
    </row>
    <row r="8" spans="1:6" ht="20" customHeight="1" x14ac:dyDescent="0.15">
      <c r="A8" s="387" t="s">
        <v>142</v>
      </c>
      <c r="B8" s="388">
        <v>1840</v>
      </c>
      <c r="C8" s="388">
        <v>60253</v>
      </c>
      <c r="D8" s="388">
        <v>325</v>
      </c>
      <c r="E8" s="389">
        <v>597456.15</v>
      </c>
      <c r="F8" s="389">
        <v>641036.97000000009</v>
      </c>
    </row>
    <row r="9" spans="1:6" ht="20" customHeight="1" x14ac:dyDescent="0.15">
      <c r="A9" s="387" t="s">
        <v>143</v>
      </c>
      <c r="B9" s="388">
        <v>7220</v>
      </c>
      <c r="C9" s="388">
        <v>357007</v>
      </c>
      <c r="D9" s="388">
        <v>163923</v>
      </c>
      <c r="E9" s="389">
        <v>4917978.95</v>
      </c>
      <c r="F9" s="389">
        <v>9261478.6300000008</v>
      </c>
    </row>
    <row r="10" spans="1:6" ht="20" customHeight="1" x14ac:dyDescent="0.15">
      <c r="A10" s="387" t="s">
        <v>246</v>
      </c>
      <c r="B10" s="388">
        <v>5193</v>
      </c>
      <c r="C10" s="388">
        <v>84516</v>
      </c>
      <c r="D10" s="388">
        <v>32952</v>
      </c>
      <c r="E10" s="389">
        <v>771366.05</v>
      </c>
      <c r="F10" s="389">
        <v>1276937.7199999997</v>
      </c>
    </row>
    <row r="11" spans="1:6" ht="20" customHeight="1" x14ac:dyDescent="0.15">
      <c r="A11" s="390" t="s">
        <v>12</v>
      </c>
      <c r="B11" s="391">
        <f>SUM(B6:B10)</f>
        <v>34884</v>
      </c>
      <c r="C11" s="391">
        <f>SUM(C6:C10)</f>
        <v>1211190</v>
      </c>
      <c r="D11" s="391">
        <f>SUM(D6:D10)</f>
        <v>257982</v>
      </c>
      <c r="E11" s="392">
        <f>SUM(E6:E10)</f>
        <v>13488207.52</v>
      </c>
      <c r="F11" s="392">
        <f>SUM(F6:F10)</f>
        <v>19136821.740000002</v>
      </c>
    </row>
    <row r="12" spans="1:6" ht="20" customHeight="1" x14ac:dyDescent="0.15">
      <c r="A12" s="386"/>
      <c r="B12" s="386"/>
      <c r="C12" s="386"/>
      <c r="D12" s="386"/>
      <c r="E12" s="386"/>
      <c r="F12" s="386"/>
    </row>
    <row r="13" spans="1:6" ht="20" customHeight="1" x14ac:dyDescent="0.15">
      <c r="A13" s="425" t="s">
        <v>77</v>
      </c>
      <c r="B13" s="382"/>
      <c r="C13" s="386"/>
      <c r="D13" s="386"/>
      <c r="E13" s="386"/>
      <c r="F13" s="386"/>
    </row>
    <row r="14" spans="1:6" ht="20" customHeight="1" x14ac:dyDescent="0.15">
      <c r="A14" s="386"/>
      <c r="B14" s="386"/>
      <c r="C14" s="386"/>
      <c r="D14" s="386"/>
      <c r="E14" s="386"/>
      <c r="F14" s="386"/>
    </row>
    <row r="15" spans="1:6" ht="20" customHeight="1" x14ac:dyDescent="0.15">
      <c r="A15" s="390" t="s">
        <v>185</v>
      </c>
      <c r="B15" s="390" t="s">
        <v>10</v>
      </c>
      <c r="C15" s="390" t="s">
        <v>2</v>
      </c>
      <c r="D15" s="390" t="s">
        <v>184</v>
      </c>
      <c r="E15" s="390" t="s">
        <v>1</v>
      </c>
      <c r="F15" s="390" t="s">
        <v>0</v>
      </c>
    </row>
    <row r="16" spans="1:6" ht="20" customHeight="1" x14ac:dyDescent="0.15">
      <c r="A16" s="387" t="s">
        <v>144</v>
      </c>
      <c r="B16" s="388">
        <v>5744</v>
      </c>
      <c r="C16" s="388">
        <v>124966</v>
      </c>
      <c r="D16" s="388">
        <v>42290</v>
      </c>
      <c r="E16" s="389">
        <v>950539.60000000009</v>
      </c>
      <c r="F16" s="389">
        <v>1398040.1600000001</v>
      </c>
    </row>
    <row r="17" spans="1:6" ht="20" customHeight="1" x14ac:dyDescent="0.15">
      <c r="A17" s="387" t="s">
        <v>145</v>
      </c>
      <c r="B17" s="388">
        <v>3734</v>
      </c>
      <c r="C17" s="388">
        <v>121156</v>
      </c>
      <c r="D17" s="388">
        <v>0</v>
      </c>
      <c r="E17" s="389">
        <v>919093.34999999986</v>
      </c>
      <c r="F17" s="389">
        <v>927441.85</v>
      </c>
    </row>
    <row r="18" spans="1:6" ht="20" customHeight="1" x14ac:dyDescent="0.15">
      <c r="A18" s="387" t="s">
        <v>146</v>
      </c>
      <c r="B18" s="388">
        <v>29667</v>
      </c>
      <c r="C18" s="388">
        <v>1032486</v>
      </c>
      <c r="D18" s="388">
        <v>62751</v>
      </c>
      <c r="E18" s="389">
        <v>11542095.809999993</v>
      </c>
      <c r="F18" s="389">
        <v>12946352.030000001</v>
      </c>
    </row>
    <row r="19" spans="1:6" ht="20" customHeight="1" x14ac:dyDescent="0.15">
      <c r="A19" s="387" t="s">
        <v>147</v>
      </c>
      <c r="B19" s="388">
        <v>878</v>
      </c>
      <c r="C19" s="388">
        <v>26769</v>
      </c>
      <c r="D19" s="388">
        <v>1598</v>
      </c>
      <c r="E19" s="389">
        <v>333939.03999999998</v>
      </c>
      <c r="F19" s="389">
        <v>375885.28</v>
      </c>
    </row>
    <row r="20" spans="1:6" ht="20" customHeight="1" x14ac:dyDescent="0.15">
      <c r="A20" s="387" t="s">
        <v>148</v>
      </c>
      <c r="B20" s="388">
        <v>11110</v>
      </c>
      <c r="C20" s="388">
        <v>251547</v>
      </c>
      <c r="D20" s="388">
        <v>190931</v>
      </c>
      <c r="E20" s="389">
        <v>3516842.98</v>
      </c>
      <c r="F20" s="389">
        <v>6070593.4399999985</v>
      </c>
    </row>
    <row r="21" spans="1:6" ht="20" customHeight="1" x14ac:dyDescent="0.15">
      <c r="A21" s="387" t="s">
        <v>149</v>
      </c>
      <c r="B21" s="388">
        <v>27115</v>
      </c>
      <c r="C21" s="388">
        <v>979839</v>
      </c>
      <c r="D21" s="388">
        <v>39110</v>
      </c>
      <c r="E21" s="389">
        <v>8087401.0700000022</v>
      </c>
      <c r="F21" s="389">
        <v>8810947.7199999988</v>
      </c>
    </row>
    <row r="22" spans="1:6" ht="20" customHeight="1" x14ac:dyDescent="0.15">
      <c r="A22" s="387" t="s">
        <v>150</v>
      </c>
      <c r="B22" s="388">
        <v>7873</v>
      </c>
      <c r="C22" s="388">
        <v>130549</v>
      </c>
      <c r="D22" s="388">
        <v>66218</v>
      </c>
      <c r="E22" s="389">
        <v>1002661.22</v>
      </c>
      <c r="F22" s="389">
        <v>1782795.6099999999</v>
      </c>
    </row>
    <row r="23" spans="1:6" ht="20" customHeight="1" x14ac:dyDescent="0.15">
      <c r="A23" s="387" t="s">
        <v>151</v>
      </c>
      <c r="B23" s="388">
        <v>6027</v>
      </c>
      <c r="C23" s="388">
        <v>287136</v>
      </c>
      <c r="D23" s="388">
        <v>103434</v>
      </c>
      <c r="E23" s="389">
        <v>4657590.57</v>
      </c>
      <c r="F23" s="389">
        <v>5787473.0100000007</v>
      </c>
    </row>
    <row r="24" spans="1:6" ht="20" customHeight="1" x14ac:dyDescent="0.15">
      <c r="A24" s="387" t="s">
        <v>152</v>
      </c>
      <c r="B24" s="388">
        <v>6671</v>
      </c>
      <c r="C24" s="388">
        <v>168852</v>
      </c>
      <c r="D24" s="388">
        <v>136147</v>
      </c>
      <c r="E24" s="389">
        <v>1648496.94</v>
      </c>
      <c r="F24" s="389">
        <v>2762824.36</v>
      </c>
    </row>
    <row r="25" spans="1:6" ht="20" customHeight="1" x14ac:dyDescent="0.15">
      <c r="A25" s="390" t="s">
        <v>12</v>
      </c>
      <c r="B25" s="391">
        <f>SUM(B16:B24)</f>
        <v>98819</v>
      </c>
      <c r="C25" s="391">
        <f>SUM(C16:C24)</f>
        <v>3123300</v>
      </c>
      <c r="D25" s="391">
        <f>SUM(D16:D24)</f>
        <v>642479</v>
      </c>
      <c r="E25" s="392">
        <f>SUM(E16:E24)</f>
        <v>32658660.579999994</v>
      </c>
      <c r="F25" s="392">
        <f>SUM(F16:F24)</f>
        <v>40862353.459999993</v>
      </c>
    </row>
    <row r="26" spans="1:6" ht="20" customHeight="1" x14ac:dyDescent="0.15">
      <c r="A26" s="386"/>
      <c r="B26" s="386"/>
      <c r="C26" s="386"/>
      <c r="D26" s="386"/>
      <c r="E26" s="386"/>
      <c r="F26" s="386"/>
    </row>
    <row r="27" spans="1:6" ht="20" customHeight="1" x14ac:dyDescent="0.15">
      <c r="A27" s="422" t="s">
        <v>44</v>
      </c>
      <c r="B27" s="391">
        <f>B11+B25</f>
        <v>133703</v>
      </c>
      <c r="C27" s="391">
        <f>C11+C25</f>
        <v>4334490</v>
      </c>
      <c r="D27" s="391">
        <f>D11+D25</f>
        <v>900461</v>
      </c>
      <c r="E27" s="392">
        <f>E11+E25</f>
        <v>46146868.099999994</v>
      </c>
      <c r="F27" s="392">
        <f>F11+F25</f>
        <v>59999175.199999996</v>
      </c>
    </row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H36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58" customWidth="1"/>
    <col min="2" max="2" width="33.5" style="58" customWidth="1"/>
    <col min="3" max="3" width="29" style="58" customWidth="1"/>
    <col min="4" max="5" width="16.5" style="58" customWidth="1"/>
    <col min="6" max="6" width="1.5" style="60" customWidth="1"/>
    <col min="7" max="7" width="10" style="59" customWidth="1"/>
    <col min="8" max="8" width="1.5" style="58" customWidth="1"/>
    <col min="9" max="9" width="8.5" style="58" customWidth="1"/>
    <col min="10" max="16384" width="9.5" style="58"/>
  </cols>
  <sheetData>
    <row r="1" spans="1:8" ht="50" customHeight="1" x14ac:dyDescent="0.15">
      <c r="A1" s="505" t="s">
        <v>320</v>
      </c>
      <c r="B1" s="505"/>
      <c r="C1" s="506" t="s">
        <v>189</v>
      </c>
      <c r="D1" s="506"/>
    </row>
    <row r="2" spans="1:8" ht="20" customHeight="1" x14ac:dyDescent="0.15">
      <c r="C2" s="69"/>
      <c r="D2" s="69"/>
    </row>
    <row r="3" spans="1:8" ht="45" customHeight="1" x14ac:dyDescent="0.15">
      <c r="A3" s="81"/>
      <c r="B3" s="82"/>
      <c r="C3" s="82"/>
      <c r="D3" s="82"/>
      <c r="E3" s="82"/>
      <c r="F3" s="83"/>
      <c r="G3" s="84"/>
      <c r="H3" s="81"/>
    </row>
    <row r="4" spans="1:8" ht="26.25" customHeight="1" x14ac:dyDescent="0.15">
      <c r="A4" s="81"/>
      <c r="B4" s="85" t="s">
        <v>190</v>
      </c>
      <c r="C4" s="85" t="s">
        <v>45</v>
      </c>
      <c r="D4" s="86">
        <v>2020</v>
      </c>
      <c r="E4" s="86">
        <v>2021</v>
      </c>
      <c r="F4" s="87"/>
      <c r="G4" s="88" t="s">
        <v>439</v>
      </c>
      <c r="H4" s="81"/>
    </row>
    <row r="5" spans="1:8" ht="23.25" customHeight="1" x14ac:dyDescent="0.15">
      <c r="A5" s="81"/>
      <c r="B5" s="49" t="s">
        <v>3</v>
      </c>
      <c r="C5" s="50" t="s">
        <v>11</v>
      </c>
      <c r="D5" s="89">
        <v>996009</v>
      </c>
      <c r="E5" s="89">
        <v>1350766</v>
      </c>
      <c r="F5" s="51"/>
      <c r="G5" s="52">
        <v>35.617850842713267</v>
      </c>
      <c r="H5" s="81"/>
    </row>
    <row r="6" spans="1:8" ht="23.25" customHeight="1" x14ac:dyDescent="0.15">
      <c r="A6" s="81"/>
      <c r="B6" s="90" t="s">
        <v>191</v>
      </c>
      <c r="C6" s="53"/>
      <c r="D6" s="91">
        <v>996009</v>
      </c>
      <c r="E6" s="91">
        <v>1350766</v>
      </c>
      <c r="F6" s="54"/>
      <c r="G6" s="364">
        <v>35.617850842713267</v>
      </c>
      <c r="H6" s="81"/>
    </row>
    <row r="7" spans="1:8" ht="23.25" customHeight="1" x14ac:dyDescent="0.15">
      <c r="A7" s="81"/>
      <c r="B7" s="49" t="s">
        <v>4</v>
      </c>
      <c r="C7" s="50" t="s">
        <v>30</v>
      </c>
      <c r="D7" s="89">
        <v>30357</v>
      </c>
      <c r="E7" s="89">
        <v>43779</v>
      </c>
      <c r="F7" s="57"/>
      <c r="G7" s="52">
        <v>44.213855124024114</v>
      </c>
      <c r="H7" s="81"/>
    </row>
    <row r="8" spans="1:8" ht="23.25" customHeight="1" x14ac:dyDescent="0.15">
      <c r="A8" s="81"/>
      <c r="B8" s="49"/>
      <c r="C8" s="50" t="s">
        <v>31</v>
      </c>
      <c r="D8" s="89">
        <v>1007</v>
      </c>
      <c r="E8" s="89">
        <v>1321</v>
      </c>
      <c r="F8" s="57"/>
      <c r="G8" s="52">
        <v>31.181727904667326</v>
      </c>
      <c r="H8" s="81"/>
    </row>
    <row r="9" spans="1:8" ht="23.25" customHeight="1" x14ac:dyDescent="0.15">
      <c r="A9" s="81"/>
      <c r="B9" s="49"/>
      <c r="C9" s="50" t="s">
        <v>32</v>
      </c>
      <c r="D9" s="89">
        <v>937</v>
      </c>
      <c r="E9" s="89">
        <v>604</v>
      </c>
      <c r="F9" s="57"/>
      <c r="G9" s="52">
        <v>-35.538954108858057</v>
      </c>
      <c r="H9" s="81"/>
    </row>
    <row r="10" spans="1:8" ht="23.25" customHeight="1" x14ac:dyDescent="0.15">
      <c r="A10" s="81"/>
      <c r="B10" s="49"/>
      <c r="C10" s="50" t="s">
        <v>33</v>
      </c>
      <c r="D10" s="89">
        <v>2433</v>
      </c>
      <c r="E10" s="89">
        <v>5385</v>
      </c>
      <c r="F10" s="57"/>
      <c r="G10" s="52">
        <v>121.33168927250308</v>
      </c>
      <c r="H10" s="81"/>
    </row>
    <row r="11" spans="1:8" ht="23.25" customHeight="1" x14ac:dyDescent="0.15">
      <c r="A11" s="81"/>
      <c r="B11" s="49"/>
      <c r="C11" s="50" t="s">
        <v>34</v>
      </c>
      <c r="D11" s="89">
        <v>810</v>
      </c>
      <c r="E11" s="89">
        <v>1409</v>
      </c>
      <c r="F11" s="57"/>
      <c r="G11" s="52">
        <v>73.950617283950621</v>
      </c>
      <c r="H11" s="81"/>
    </row>
    <row r="12" spans="1:8" ht="23.25" customHeight="1" x14ac:dyDescent="0.15">
      <c r="A12" s="81"/>
      <c r="B12" s="49"/>
      <c r="C12" s="50" t="s">
        <v>35</v>
      </c>
      <c r="D12" s="89">
        <v>5804</v>
      </c>
      <c r="E12" s="89">
        <v>6492</v>
      </c>
      <c r="F12" s="57"/>
      <c r="G12" s="52">
        <v>11.853893866299105</v>
      </c>
      <c r="H12" s="81"/>
    </row>
    <row r="13" spans="1:8" ht="23.25" customHeight="1" x14ac:dyDescent="0.15">
      <c r="A13" s="81"/>
      <c r="B13" s="49"/>
      <c r="C13" s="50" t="s">
        <v>26</v>
      </c>
      <c r="D13" s="89">
        <v>5179</v>
      </c>
      <c r="E13" s="89">
        <v>9104</v>
      </c>
      <c r="F13" s="57"/>
      <c r="G13" s="52">
        <v>75.786831434639893</v>
      </c>
      <c r="H13" s="81"/>
    </row>
    <row r="14" spans="1:8" ht="23.25" customHeight="1" x14ac:dyDescent="0.15">
      <c r="A14" s="81"/>
      <c r="B14" s="90" t="s">
        <v>192</v>
      </c>
      <c r="C14" s="53"/>
      <c r="D14" s="91">
        <v>46527</v>
      </c>
      <c r="E14" s="91">
        <v>68094</v>
      </c>
      <c r="F14" s="54"/>
      <c r="G14" s="364">
        <v>46.353730092204529</v>
      </c>
      <c r="H14" s="81"/>
    </row>
    <row r="15" spans="1:8" ht="23.25" customHeight="1" x14ac:dyDescent="0.15">
      <c r="A15" s="81"/>
      <c r="B15" s="49" t="s">
        <v>5</v>
      </c>
      <c r="C15" s="50" t="s">
        <v>36</v>
      </c>
      <c r="D15" s="89">
        <v>6320</v>
      </c>
      <c r="E15" s="89">
        <v>11497</v>
      </c>
      <c r="F15" s="57"/>
      <c r="G15" s="52">
        <v>81.914556962025316</v>
      </c>
      <c r="H15" s="81"/>
    </row>
    <row r="16" spans="1:8" ht="23.25" customHeight="1" x14ac:dyDescent="0.15">
      <c r="A16" s="81"/>
      <c r="B16" s="49"/>
      <c r="C16" s="50" t="s">
        <v>37</v>
      </c>
      <c r="D16" s="89">
        <v>5579</v>
      </c>
      <c r="E16" s="89">
        <v>11046</v>
      </c>
      <c r="F16" s="57"/>
      <c r="G16" s="52">
        <v>97.992471769134255</v>
      </c>
      <c r="H16" s="81"/>
    </row>
    <row r="17" spans="1:8" ht="23.25" customHeight="1" x14ac:dyDescent="0.15">
      <c r="A17" s="81"/>
      <c r="B17" s="49"/>
      <c r="C17" s="50" t="s">
        <v>27</v>
      </c>
      <c r="D17" s="89">
        <v>1894</v>
      </c>
      <c r="E17" s="89">
        <v>3902</v>
      </c>
      <c r="F17" s="57"/>
      <c r="G17" s="52">
        <v>106.01900739176347</v>
      </c>
      <c r="H17" s="81"/>
    </row>
    <row r="18" spans="1:8" ht="23.25" customHeight="1" x14ac:dyDescent="0.15">
      <c r="A18" s="81"/>
      <c r="B18" s="90" t="s">
        <v>193</v>
      </c>
      <c r="C18" s="53"/>
      <c r="D18" s="91">
        <v>13793</v>
      </c>
      <c r="E18" s="91">
        <v>26445</v>
      </c>
      <c r="F18" s="54"/>
      <c r="G18" s="364">
        <v>91.727687957659683</v>
      </c>
      <c r="H18" s="81"/>
    </row>
    <row r="19" spans="1:8" ht="23.25" customHeight="1" x14ac:dyDescent="0.15">
      <c r="A19" s="81"/>
      <c r="B19" s="49" t="s">
        <v>6</v>
      </c>
      <c r="C19" s="50" t="s">
        <v>38</v>
      </c>
      <c r="D19" s="89">
        <v>26714</v>
      </c>
      <c r="E19" s="89">
        <v>23197</v>
      </c>
      <c r="F19" s="57"/>
      <c r="G19" s="52">
        <v>-13.165381447929924</v>
      </c>
      <c r="H19" s="81"/>
    </row>
    <row r="20" spans="1:8" ht="23.25" customHeight="1" x14ac:dyDescent="0.15">
      <c r="A20" s="81"/>
      <c r="B20" s="49"/>
      <c r="C20" s="50" t="s">
        <v>39</v>
      </c>
      <c r="D20" s="89">
        <v>4769</v>
      </c>
      <c r="E20" s="89">
        <v>1970</v>
      </c>
      <c r="F20" s="57"/>
      <c r="G20" s="52">
        <v>-58.691549591109251</v>
      </c>
      <c r="H20" s="81"/>
    </row>
    <row r="21" spans="1:8" ht="23.25" customHeight="1" x14ac:dyDescent="0.15">
      <c r="A21" s="81"/>
      <c r="B21" s="49"/>
      <c r="C21" s="50" t="s">
        <v>40</v>
      </c>
      <c r="D21" s="89">
        <v>2919</v>
      </c>
      <c r="E21" s="89">
        <v>655</v>
      </c>
      <c r="F21" s="57"/>
      <c r="G21" s="52">
        <v>-77.560808496060289</v>
      </c>
      <c r="H21" s="81"/>
    </row>
    <row r="22" spans="1:8" ht="23.25" customHeight="1" x14ac:dyDescent="0.15">
      <c r="A22" s="81"/>
      <c r="B22" s="49"/>
      <c r="C22" s="56" t="s">
        <v>41</v>
      </c>
      <c r="D22" s="92">
        <v>3707</v>
      </c>
      <c r="E22" s="92">
        <v>1370</v>
      </c>
      <c r="F22" s="57"/>
      <c r="G22" s="52">
        <v>-63.042891826274619</v>
      </c>
      <c r="H22" s="81"/>
    </row>
    <row r="23" spans="1:8" ht="23.25" customHeight="1" x14ac:dyDescent="0.15">
      <c r="A23" s="81"/>
      <c r="B23" s="90" t="s">
        <v>194</v>
      </c>
      <c r="C23" s="53"/>
      <c r="D23" s="91">
        <v>38109</v>
      </c>
      <c r="E23" s="91">
        <v>27192</v>
      </c>
      <c r="F23" s="54"/>
      <c r="G23" s="364">
        <v>-28.646776352042824</v>
      </c>
      <c r="H23" s="81"/>
    </row>
    <row r="24" spans="1:8" ht="23.25" customHeight="1" x14ac:dyDescent="0.15">
      <c r="A24" s="81"/>
      <c r="B24" s="504" t="s">
        <v>355</v>
      </c>
      <c r="C24" s="50" t="s">
        <v>42</v>
      </c>
      <c r="D24" s="89">
        <v>53644</v>
      </c>
      <c r="E24" s="89">
        <v>22280</v>
      </c>
      <c r="F24" s="57"/>
      <c r="G24" s="52">
        <v>-58.466930131981208</v>
      </c>
      <c r="H24" s="81"/>
    </row>
    <row r="25" spans="1:8" ht="23.25" customHeight="1" x14ac:dyDescent="0.15">
      <c r="A25" s="81"/>
      <c r="B25" s="504"/>
      <c r="C25" s="50" t="s">
        <v>356</v>
      </c>
      <c r="D25" s="89">
        <v>135205</v>
      </c>
      <c r="E25" s="89">
        <v>136914</v>
      </c>
      <c r="F25" s="57"/>
      <c r="G25" s="52">
        <v>1.2640065086350356</v>
      </c>
      <c r="H25" s="81"/>
    </row>
    <row r="26" spans="1:8" ht="23.25" customHeight="1" x14ac:dyDescent="0.15">
      <c r="A26" s="81"/>
      <c r="B26" s="90" t="s">
        <v>367</v>
      </c>
      <c r="C26" s="53"/>
      <c r="D26" s="91">
        <v>188849</v>
      </c>
      <c r="E26" s="91">
        <v>159194</v>
      </c>
      <c r="F26" s="54"/>
      <c r="G26" s="364">
        <v>-15.703021991114593</v>
      </c>
      <c r="H26" s="81"/>
    </row>
    <row r="27" spans="1:8" ht="23.25" customHeight="1" x14ac:dyDescent="0.15">
      <c r="A27" s="81"/>
      <c r="B27" s="49" t="s">
        <v>7</v>
      </c>
      <c r="C27" s="56" t="s">
        <v>28</v>
      </c>
      <c r="D27" s="92">
        <v>4405</v>
      </c>
      <c r="E27" s="92">
        <v>6567</v>
      </c>
      <c r="F27" s="57"/>
      <c r="G27" s="52">
        <v>49.080590238365495</v>
      </c>
      <c r="H27" s="81"/>
    </row>
    <row r="28" spans="1:8" ht="23.25" customHeight="1" x14ac:dyDescent="0.15">
      <c r="A28" s="81"/>
      <c r="B28" s="49"/>
      <c r="C28" s="56" t="s">
        <v>43</v>
      </c>
      <c r="D28" s="92">
        <v>10839</v>
      </c>
      <c r="E28" s="92">
        <v>12866</v>
      </c>
      <c r="F28" s="57"/>
      <c r="G28" s="52">
        <v>18.700987175938742</v>
      </c>
      <c r="H28" s="81"/>
    </row>
    <row r="29" spans="1:8" ht="23.25" customHeight="1" x14ac:dyDescent="0.15">
      <c r="A29" s="81"/>
      <c r="B29" s="90" t="s">
        <v>195</v>
      </c>
      <c r="C29" s="53"/>
      <c r="D29" s="91">
        <v>15244</v>
      </c>
      <c r="E29" s="91">
        <v>19433</v>
      </c>
      <c r="F29" s="54"/>
      <c r="G29" s="364">
        <v>27.479664130149565</v>
      </c>
      <c r="H29" s="81"/>
    </row>
    <row r="30" spans="1:8" ht="23.25" customHeight="1" x14ac:dyDescent="0.15">
      <c r="A30" s="81"/>
      <c r="B30" s="49" t="s">
        <v>8</v>
      </c>
      <c r="C30" s="56" t="s">
        <v>240</v>
      </c>
      <c r="D30" s="92">
        <v>1189</v>
      </c>
      <c r="E30" s="92">
        <v>1450</v>
      </c>
      <c r="F30" s="57"/>
      <c r="G30" s="52">
        <v>21.951219512195124</v>
      </c>
      <c r="H30" s="81"/>
    </row>
    <row r="31" spans="1:8" ht="17.25" customHeight="1" x14ac:dyDescent="0.15">
      <c r="A31" s="81"/>
      <c r="B31" s="49"/>
      <c r="C31" s="56" t="s">
        <v>241</v>
      </c>
      <c r="D31" s="92">
        <v>29171</v>
      </c>
      <c r="E31" s="92">
        <v>43029</v>
      </c>
      <c r="F31" s="57"/>
      <c r="G31" s="52">
        <v>47.506084810256759</v>
      </c>
      <c r="H31" s="81"/>
    </row>
    <row r="32" spans="1:8" ht="23.25" customHeight="1" x14ac:dyDescent="0.15">
      <c r="A32" s="81"/>
      <c r="B32" s="90" t="s">
        <v>196</v>
      </c>
      <c r="C32" s="53"/>
      <c r="D32" s="91">
        <v>30360</v>
      </c>
      <c r="E32" s="91">
        <v>44479</v>
      </c>
      <c r="F32" s="54"/>
      <c r="G32" s="364">
        <v>46.505270092226617</v>
      </c>
      <c r="H32" s="81"/>
    </row>
    <row r="33" spans="1:8" ht="23.25" customHeight="1" x14ac:dyDescent="0.15">
      <c r="A33" s="81"/>
      <c r="B33" s="49" t="s">
        <v>9</v>
      </c>
      <c r="C33" s="56" t="s">
        <v>29</v>
      </c>
      <c r="D33" s="92">
        <v>6590</v>
      </c>
      <c r="E33" s="92">
        <v>10677</v>
      </c>
      <c r="F33" s="57"/>
      <c r="G33" s="52">
        <v>62.018209408194238</v>
      </c>
      <c r="H33" s="81"/>
    </row>
    <row r="34" spans="1:8" ht="23.25" customHeight="1" x14ac:dyDescent="0.15">
      <c r="A34" s="81"/>
      <c r="B34" s="90" t="s">
        <v>197</v>
      </c>
      <c r="C34" s="53"/>
      <c r="D34" s="91">
        <v>6590</v>
      </c>
      <c r="E34" s="91">
        <v>10677</v>
      </c>
      <c r="F34" s="54"/>
      <c r="G34" s="364">
        <v>62.018209408194238</v>
      </c>
      <c r="H34" s="81"/>
    </row>
    <row r="35" spans="1:8" ht="23.25" customHeight="1" x14ac:dyDescent="0.15">
      <c r="A35" s="81"/>
      <c r="B35" s="93" t="s">
        <v>44</v>
      </c>
      <c r="C35" s="94"/>
      <c r="D35" s="95">
        <v>1335481</v>
      </c>
      <c r="E35" s="95">
        <v>1706280</v>
      </c>
      <c r="F35" s="96"/>
      <c r="G35" s="365">
        <v>27.765202200555457</v>
      </c>
      <c r="H35" s="81"/>
    </row>
    <row r="36" spans="1:8" ht="6" customHeight="1" x14ac:dyDescent="0.15">
      <c r="A36" s="81"/>
      <c r="B36" s="81"/>
      <c r="C36" s="81"/>
      <c r="D36" s="81"/>
      <c r="E36" s="81"/>
      <c r="F36" s="81"/>
      <c r="G36" s="98"/>
      <c r="H36" s="81"/>
    </row>
  </sheetData>
  <mergeCells count="3">
    <mergeCell ref="B24:B25"/>
    <mergeCell ref="A1:B1"/>
    <mergeCell ref="C1:D1"/>
  </mergeCells>
  <conditionalFormatting sqref="G5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H36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58" customWidth="1"/>
    <col min="2" max="2" width="33.5" style="58" customWidth="1"/>
    <col min="3" max="3" width="29" style="58" customWidth="1"/>
    <col min="4" max="5" width="16.5" style="58" customWidth="1"/>
    <col min="6" max="6" width="1.5" style="60" customWidth="1"/>
    <col min="7" max="7" width="10" style="59" customWidth="1"/>
    <col min="8" max="8" width="1.5" style="58" customWidth="1"/>
    <col min="9" max="9" width="8.5" style="58" customWidth="1"/>
    <col min="10" max="16384" width="9.5" style="58"/>
  </cols>
  <sheetData>
    <row r="1" spans="1:8" s="11" customFormat="1" ht="50" customHeight="1" x14ac:dyDescent="0.15">
      <c r="A1" s="508" t="s">
        <v>324</v>
      </c>
      <c r="B1" s="509"/>
      <c r="C1" s="510" t="s">
        <v>189</v>
      </c>
      <c r="D1" s="511"/>
      <c r="F1" s="12"/>
      <c r="G1" s="61"/>
    </row>
    <row r="2" spans="1:8" s="11" customFormat="1" ht="20" customHeight="1" x14ac:dyDescent="0.15">
      <c r="F2" s="12"/>
      <c r="G2" s="61"/>
    </row>
    <row r="3" spans="1:8" ht="45" customHeight="1" x14ac:dyDescent="0.15">
      <c r="A3" s="99"/>
      <c r="B3" s="100"/>
      <c r="C3" s="100"/>
      <c r="D3" s="100"/>
      <c r="E3" s="100"/>
      <c r="F3" s="101"/>
      <c r="G3" s="102"/>
      <c r="H3" s="99"/>
    </row>
    <row r="4" spans="1:8" ht="26.25" customHeight="1" x14ac:dyDescent="0.15">
      <c r="A4" s="99"/>
      <c r="B4" s="103" t="s">
        <v>190</v>
      </c>
      <c r="C4" s="103" t="s">
        <v>45</v>
      </c>
      <c r="D4" s="104">
        <v>2020</v>
      </c>
      <c r="E4" s="104">
        <v>2021</v>
      </c>
      <c r="F4" s="105"/>
      <c r="G4" s="106" t="s">
        <v>439</v>
      </c>
      <c r="H4" s="99"/>
    </row>
    <row r="5" spans="1:8" ht="23.25" customHeight="1" x14ac:dyDescent="0.15">
      <c r="A5" s="99"/>
      <c r="B5" s="107" t="s">
        <v>3</v>
      </c>
      <c r="C5" s="50" t="s">
        <v>11</v>
      </c>
      <c r="D5" s="89">
        <v>30305771</v>
      </c>
      <c r="E5" s="89">
        <v>26732626</v>
      </c>
      <c r="F5" s="51"/>
      <c r="G5" s="52">
        <v>-11.790312148798327</v>
      </c>
      <c r="H5" s="99"/>
    </row>
    <row r="6" spans="1:8" ht="23.25" customHeight="1" x14ac:dyDescent="0.15">
      <c r="A6" s="99"/>
      <c r="B6" s="108" t="s">
        <v>191</v>
      </c>
      <c r="C6" s="109"/>
      <c r="D6" s="110">
        <v>30305771</v>
      </c>
      <c r="E6" s="110">
        <v>26732626</v>
      </c>
      <c r="F6" s="111"/>
      <c r="G6" s="112">
        <v>-11.790312148798327</v>
      </c>
      <c r="H6" s="99"/>
    </row>
    <row r="7" spans="1:8" ht="23.25" customHeight="1" x14ac:dyDescent="0.15">
      <c r="A7" s="99"/>
      <c r="B7" s="107" t="s">
        <v>4</v>
      </c>
      <c r="C7" s="50" t="s">
        <v>30</v>
      </c>
      <c r="D7" s="89">
        <v>4804575</v>
      </c>
      <c r="E7" s="89">
        <v>4138552</v>
      </c>
      <c r="F7" s="57"/>
      <c r="G7" s="52">
        <v>-13.862266693724209</v>
      </c>
      <c r="H7" s="99"/>
    </row>
    <row r="8" spans="1:8" ht="23.25" customHeight="1" x14ac:dyDescent="0.15">
      <c r="A8" s="99"/>
      <c r="B8" s="107"/>
      <c r="C8" s="50" t="s">
        <v>31</v>
      </c>
      <c r="D8" s="89">
        <v>465548</v>
      </c>
      <c r="E8" s="89">
        <v>655083</v>
      </c>
      <c r="F8" s="57"/>
      <c r="G8" s="52">
        <v>40.712235902635172</v>
      </c>
      <c r="H8" s="99"/>
    </row>
    <row r="9" spans="1:8" ht="23.25" customHeight="1" x14ac:dyDescent="0.15">
      <c r="A9" s="99"/>
      <c r="B9" s="107"/>
      <c r="C9" s="50" t="s">
        <v>32</v>
      </c>
      <c r="D9" s="89">
        <v>504846</v>
      </c>
      <c r="E9" s="89">
        <v>187716</v>
      </c>
      <c r="F9" s="57"/>
      <c r="G9" s="52">
        <v>-62.81717593087793</v>
      </c>
      <c r="H9" s="99"/>
    </row>
    <row r="10" spans="1:8" ht="23.25" customHeight="1" x14ac:dyDescent="0.15">
      <c r="A10" s="99"/>
      <c r="B10" s="107"/>
      <c r="C10" s="50" t="s">
        <v>33</v>
      </c>
      <c r="D10" s="89">
        <v>441472</v>
      </c>
      <c r="E10" s="89">
        <v>567739</v>
      </c>
      <c r="F10" s="57"/>
      <c r="G10" s="52">
        <v>28.601360901710642</v>
      </c>
      <c r="H10" s="99"/>
    </row>
    <row r="11" spans="1:8" ht="23.25" customHeight="1" x14ac:dyDescent="0.15">
      <c r="A11" s="99"/>
      <c r="B11" s="107"/>
      <c r="C11" s="50" t="s">
        <v>34</v>
      </c>
      <c r="D11" s="89">
        <v>57721</v>
      </c>
      <c r="E11" s="89">
        <v>76909</v>
      </c>
      <c r="F11" s="57"/>
      <c r="G11" s="52">
        <v>33.24266731345611</v>
      </c>
      <c r="H11" s="99"/>
    </row>
    <row r="12" spans="1:8" ht="23.25" customHeight="1" x14ac:dyDescent="0.15">
      <c r="A12" s="99"/>
      <c r="B12" s="107"/>
      <c r="C12" s="50" t="s">
        <v>35</v>
      </c>
      <c r="D12" s="89">
        <v>425880</v>
      </c>
      <c r="E12" s="89">
        <v>372494</v>
      </c>
      <c r="F12" s="57"/>
      <c r="G12" s="52">
        <v>-12.535455996994457</v>
      </c>
      <c r="H12" s="99"/>
    </row>
    <row r="13" spans="1:8" ht="23.25" customHeight="1" x14ac:dyDescent="0.15">
      <c r="A13" s="99"/>
      <c r="B13" s="107"/>
      <c r="C13" s="50" t="s">
        <v>26</v>
      </c>
      <c r="D13" s="89">
        <v>202693</v>
      </c>
      <c r="E13" s="89">
        <v>341962</v>
      </c>
      <c r="F13" s="57"/>
      <c r="G13" s="52">
        <v>68.709328886542693</v>
      </c>
      <c r="H13" s="99"/>
    </row>
    <row r="14" spans="1:8" ht="23.25" customHeight="1" x14ac:dyDescent="0.15">
      <c r="A14" s="99"/>
      <c r="B14" s="108" t="s">
        <v>192</v>
      </c>
      <c r="C14" s="109"/>
      <c r="D14" s="110">
        <v>6902735</v>
      </c>
      <c r="E14" s="110">
        <v>6340455</v>
      </c>
      <c r="F14" s="111"/>
      <c r="G14" s="112">
        <v>-8.1457567181704071</v>
      </c>
      <c r="H14" s="99"/>
    </row>
    <row r="15" spans="1:8" ht="23.25" customHeight="1" x14ac:dyDescent="0.15">
      <c r="A15" s="99"/>
      <c r="B15" s="107" t="s">
        <v>5</v>
      </c>
      <c r="C15" s="50" t="s">
        <v>36</v>
      </c>
      <c r="D15" s="89">
        <v>1058646</v>
      </c>
      <c r="E15" s="89">
        <v>1225121</v>
      </c>
      <c r="F15" s="57"/>
      <c r="G15" s="52">
        <v>15.725275493413285</v>
      </c>
      <c r="H15" s="99"/>
    </row>
    <row r="16" spans="1:8" ht="23.25" customHeight="1" x14ac:dyDescent="0.15">
      <c r="A16" s="99"/>
      <c r="B16" s="107"/>
      <c r="C16" s="50" t="s">
        <v>37</v>
      </c>
      <c r="D16" s="89">
        <v>1358696</v>
      </c>
      <c r="E16" s="89">
        <v>2848612</v>
      </c>
      <c r="F16" s="57"/>
      <c r="G16" s="52">
        <v>109.65778952760587</v>
      </c>
      <c r="H16" s="99"/>
    </row>
    <row r="17" spans="1:8" ht="23.25" customHeight="1" x14ac:dyDescent="0.15">
      <c r="A17" s="99"/>
      <c r="B17" s="107"/>
      <c r="C17" s="50" t="s">
        <v>27</v>
      </c>
      <c r="D17" s="89">
        <v>205635</v>
      </c>
      <c r="E17" s="89">
        <v>397936</v>
      </c>
      <c r="F17" s="57"/>
      <c r="G17" s="52">
        <v>93.515695285335667</v>
      </c>
      <c r="H17" s="99"/>
    </row>
    <row r="18" spans="1:8" ht="23.25" customHeight="1" x14ac:dyDescent="0.15">
      <c r="A18" s="99"/>
      <c r="B18" s="108" t="s">
        <v>193</v>
      </c>
      <c r="C18" s="109"/>
      <c r="D18" s="110">
        <v>2622977</v>
      </c>
      <c r="E18" s="110">
        <v>4471669</v>
      </c>
      <c r="F18" s="111"/>
      <c r="G18" s="112">
        <v>70.480679014722583</v>
      </c>
      <c r="H18" s="99"/>
    </row>
    <row r="19" spans="1:8" ht="23.25" customHeight="1" x14ac:dyDescent="0.15">
      <c r="A19" s="99"/>
      <c r="B19" s="107" t="s">
        <v>6</v>
      </c>
      <c r="C19" s="50" t="s">
        <v>38</v>
      </c>
      <c r="D19" s="89">
        <v>5506487</v>
      </c>
      <c r="E19" s="89">
        <v>6685263</v>
      </c>
      <c r="F19" s="57"/>
      <c r="G19" s="52">
        <v>21.40704227577401</v>
      </c>
      <c r="H19" s="99"/>
    </row>
    <row r="20" spans="1:8" ht="23.25" customHeight="1" x14ac:dyDescent="0.15">
      <c r="A20" s="99"/>
      <c r="B20" s="107"/>
      <c r="C20" s="50" t="s">
        <v>39</v>
      </c>
      <c r="D20" s="89">
        <v>1069898</v>
      </c>
      <c r="E20" s="89">
        <v>790566</v>
      </c>
      <c r="F20" s="57"/>
      <c r="G20" s="52">
        <v>-26.108283219521862</v>
      </c>
      <c r="H20" s="99"/>
    </row>
    <row r="21" spans="1:8" ht="23.25" customHeight="1" x14ac:dyDescent="0.15">
      <c r="A21" s="99"/>
      <c r="B21" s="107"/>
      <c r="C21" s="50" t="s">
        <v>40</v>
      </c>
      <c r="D21" s="89">
        <v>105573</v>
      </c>
      <c r="E21" s="89">
        <v>495093</v>
      </c>
      <c r="F21" s="57"/>
      <c r="G21" s="52">
        <v>368.95797220880343</v>
      </c>
      <c r="H21" s="99"/>
    </row>
    <row r="22" spans="1:8" ht="23.25" customHeight="1" x14ac:dyDescent="0.15">
      <c r="A22" s="99"/>
      <c r="B22" s="107"/>
      <c r="C22" s="56" t="s">
        <v>41</v>
      </c>
      <c r="D22" s="92">
        <v>379245</v>
      </c>
      <c r="E22" s="92">
        <v>313992</v>
      </c>
      <c r="F22" s="57"/>
      <c r="G22" s="52">
        <v>-17.206027765692365</v>
      </c>
      <c r="H22" s="99"/>
    </row>
    <row r="23" spans="1:8" ht="23.25" customHeight="1" x14ac:dyDescent="0.15">
      <c r="A23" s="99"/>
      <c r="B23" s="108" t="s">
        <v>194</v>
      </c>
      <c r="C23" s="109"/>
      <c r="D23" s="110">
        <v>7061203</v>
      </c>
      <c r="E23" s="110">
        <v>8284914</v>
      </c>
      <c r="F23" s="111"/>
      <c r="G23" s="112">
        <v>17.330064013171693</v>
      </c>
      <c r="H23" s="99"/>
    </row>
    <row r="24" spans="1:8" ht="23.25" customHeight="1" x14ac:dyDescent="0.15">
      <c r="A24" s="99"/>
      <c r="B24" s="507" t="s">
        <v>355</v>
      </c>
      <c r="C24" s="50" t="s">
        <v>42</v>
      </c>
      <c r="D24" s="89">
        <v>4936676</v>
      </c>
      <c r="E24" s="89">
        <v>2484589</v>
      </c>
      <c r="F24" s="57"/>
      <c r="G24" s="52">
        <v>-49.670810885705279</v>
      </c>
      <c r="H24" s="99"/>
    </row>
    <row r="25" spans="1:8" ht="23.25" customHeight="1" x14ac:dyDescent="0.15">
      <c r="A25" s="99"/>
      <c r="B25" s="507"/>
      <c r="C25" s="50" t="s">
        <v>356</v>
      </c>
      <c r="D25" s="89">
        <v>200434</v>
      </c>
      <c r="E25" s="89">
        <v>826959</v>
      </c>
      <c r="F25" s="57"/>
      <c r="G25" s="52">
        <v>312.58419230270312</v>
      </c>
      <c r="H25" s="99"/>
    </row>
    <row r="26" spans="1:8" ht="23.25" customHeight="1" x14ac:dyDescent="0.15">
      <c r="A26" s="99"/>
      <c r="B26" s="108" t="s">
        <v>367</v>
      </c>
      <c r="C26" s="109"/>
      <c r="D26" s="110">
        <v>5137110</v>
      </c>
      <c r="E26" s="110">
        <v>3311548</v>
      </c>
      <c r="F26" s="111"/>
      <c r="G26" s="112">
        <v>-35.536751208364237</v>
      </c>
      <c r="H26" s="99"/>
    </row>
    <row r="27" spans="1:8" ht="23.25" customHeight="1" x14ac:dyDescent="0.15">
      <c r="A27" s="99"/>
      <c r="B27" s="107" t="s">
        <v>7</v>
      </c>
      <c r="C27" s="56" t="s">
        <v>28</v>
      </c>
      <c r="D27" s="92">
        <v>743430</v>
      </c>
      <c r="E27" s="92">
        <v>1237233</v>
      </c>
      <c r="F27" s="57"/>
      <c r="G27" s="52">
        <v>66.422258988741376</v>
      </c>
      <c r="H27" s="99"/>
    </row>
    <row r="28" spans="1:8" ht="23.25" customHeight="1" x14ac:dyDescent="0.15">
      <c r="A28" s="99"/>
      <c r="B28" s="107"/>
      <c r="C28" s="56" t="s">
        <v>43</v>
      </c>
      <c r="D28" s="92">
        <v>7720184</v>
      </c>
      <c r="E28" s="92">
        <v>10730199</v>
      </c>
      <c r="F28" s="57"/>
      <c r="G28" s="52">
        <v>38.988902337042745</v>
      </c>
      <c r="H28" s="99"/>
    </row>
    <row r="29" spans="1:8" ht="23.25" customHeight="1" x14ac:dyDescent="0.15">
      <c r="A29" s="99"/>
      <c r="B29" s="108" t="s">
        <v>195</v>
      </c>
      <c r="C29" s="109"/>
      <c r="D29" s="110">
        <v>8463614</v>
      </c>
      <c r="E29" s="110">
        <v>11967432</v>
      </c>
      <c r="F29" s="111"/>
      <c r="G29" s="112">
        <v>41.398603480735297</v>
      </c>
      <c r="H29" s="99"/>
    </row>
    <row r="30" spans="1:8" ht="23.25" customHeight="1" x14ac:dyDescent="0.15">
      <c r="A30" s="99"/>
      <c r="B30" s="107" t="s">
        <v>8</v>
      </c>
      <c r="C30" s="56" t="s">
        <v>240</v>
      </c>
      <c r="D30" s="92">
        <v>1827639</v>
      </c>
      <c r="E30" s="92">
        <v>2682685</v>
      </c>
      <c r="F30" s="57"/>
      <c r="G30" s="52">
        <v>46.784184404031649</v>
      </c>
      <c r="H30" s="99"/>
    </row>
    <row r="31" spans="1:8" ht="17.25" customHeight="1" x14ac:dyDescent="0.15">
      <c r="A31" s="99"/>
      <c r="B31" s="107"/>
      <c r="C31" s="56" t="s">
        <v>241</v>
      </c>
      <c r="D31" s="92">
        <v>4302597</v>
      </c>
      <c r="E31" s="92">
        <v>5432127</v>
      </c>
      <c r="F31" s="57"/>
      <c r="G31" s="52">
        <v>26.252284376157004</v>
      </c>
      <c r="H31" s="99"/>
    </row>
    <row r="32" spans="1:8" ht="23.25" customHeight="1" x14ac:dyDescent="0.15">
      <c r="A32" s="99"/>
      <c r="B32" s="108" t="s">
        <v>196</v>
      </c>
      <c r="C32" s="109"/>
      <c r="D32" s="110">
        <v>6130236</v>
      </c>
      <c r="E32" s="110">
        <v>8114812</v>
      </c>
      <c r="F32" s="111"/>
      <c r="G32" s="112">
        <v>32.373566042155637</v>
      </c>
      <c r="H32" s="99"/>
    </row>
    <row r="33" spans="1:8" ht="23.25" customHeight="1" x14ac:dyDescent="0.15">
      <c r="A33" s="99"/>
      <c r="B33" s="107" t="s">
        <v>9</v>
      </c>
      <c r="C33" s="56" t="s">
        <v>29</v>
      </c>
      <c r="D33" s="92">
        <v>621459</v>
      </c>
      <c r="E33" s="92">
        <v>219925</v>
      </c>
      <c r="F33" s="57"/>
      <c r="G33" s="52">
        <v>-64.611502931005901</v>
      </c>
      <c r="H33" s="99"/>
    </row>
    <row r="34" spans="1:8" ht="23.25" customHeight="1" x14ac:dyDescent="0.15">
      <c r="A34" s="99"/>
      <c r="B34" s="108" t="s">
        <v>197</v>
      </c>
      <c r="C34" s="109"/>
      <c r="D34" s="110">
        <v>621459</v>
      </c>
      <c r="E34" s="110">
        <v>219925</v>
      </c>
      <c r="F34" s="111"/>
      <c r="G34" s="112">
        <v>-64.611502931005901</v>
      </c>
      <c r="H34" s="99"/>
    </row>
    <row r="35" spans="1:8" ht="23.25" customHeight="1" x14ac:dyDescent="0.15">
      <c r="A35" s="99"/>
      <c r="B35" s="113" t="s">
        <v>44</v>
      </c>
      <c r="C35" s="114"/>
      <c r="D35" s="115">
        <v>67245105</v>
      </c>
      <c r="E35" s="115">
        <v>69443381</v>
      </c>
      <c r="F35" s="116"/>
      <c r="G35" s="117">
        <v>3.269049843851088</v>
      </c>
      <c r="H35" s="99"/>
    </row>
    <row r="36" spans="1:8" ht="6" customHeight="1" x14ac:dyDescent="0.15">
      <c r="A36" s="99"/>
      <c r="B36" s="99"/>
      <c r="C36" s="99"/>
      <c r="D36" s="99"/>
      <c r="E36" s="99"/>
      <c r="F36" s="99"/>
      <c r="G36" s="118"/>
      <c r="H36" s="99"/>
    </row>
  </sheetData>
  <mergeCells count="3">
    <mergeCell ref="B24:B25"/>
    <mergeCell ref="A1:B1"/>
    <mergeCell ref="C1:D1"/>
  </mergeCells>
  <conditionalFormatting sqref="G19:G21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18 G22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H36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58" customWidth="1"/>
    <col min="2" max="2" width="33.5" style="58" customWidth="1"/>
    <col min="3" max="3" width="29" style="58" customWidth="1"/>
    <col min="4" max="5" width="16.5" style="58" customWidth="1"/>
    <col min="6" max="6" width="1.5" style="60" customWidth="1"/>
    <col min="7" max="7" width="10" style="59" customWidth="1"/>
    <col min="8" max="8" width="1.5" style="58" customWidth="1"/>
    <col min="9" max="9" width="8.5" style="58" customWidth="1"/>
    <col min="10" max="16384" width="9.5" style="58"/>
  </cols>
  <sheetData>
    <row r="1" spans="1:8" s="11" customFormat="1" ht="50" customHeight="1" x14ac:dyDescent="0.15">
      <c r="A1" s="513" t="s">
        <v>323</v>
      </c>
      <c r="B1" s="513"/>
      <c r="C1" s="506" t="s">
        <v>189</v>
      </c>
      <c r="D1" s="506"/>
      <c r="F1" s="12"/>
      <c r="G1" s="61"/>
    </row>
    <row r="2" spans="1:8" s="11" customFormat="1" ht="20" customHeight="1" x14ac:dyDescent="0.15">
      <c r="F2" s="12"/>
      <c r="G2" s="61"/>
    </row>
    <row r="3" spans="1:8" ht="45" customHeight="1" x14ac:dyDescent="0.15">
      <c r="A3" s="119"/>
      <c r="B3" s="120"/>
      <c r="C3" s="120"/>
      <c r="D3" s="120"/>
      <c r="E3" s="120"/>
      <c r="F3" s="121"/>
      <c r="G3" s="122"/>
      <c r="H3" s="119"/>
    </row>
    <row r="4" spans="1:8" ht="26.25" customHeight="1" x14ac:dyDescent="0.15">
      <c r="A4" s="119"/>
      <c r="B4" s="123" t="s">
        <v>190</v>
      </c>
      <c r="C4" s="123" t="s">
        <v>45</v>
      </c>
      <c r="D4" s="124">
        <v>2020</v>
      </c>
      <c r="E4" s="124">
        <v>2021</v>
      </c>
      <c r="F4" s="125"/>
      <c r="G4" s="126" t="s">
        <v>439</v>
      </c>
      <c r="H4" s="119"/>
    </row>
    <row r="5" spans="1:8" ht="23.25" customHeight="1" x14ac:dyDescent="0.15">
      <c r="A5" s="119"/>
      <c r="B5" s="127" t="s">
        <v>3</v>
      </c>
      <c r="C5" s="50" t="s">
        <v>11</v>
      </c>
      <c r="D5" s="89">
        <v>65096</v>
      </c>
      <c r="E5" s="89">
        <v>73407</v>
      </c>
      <c r="F5" s="51"/>
      <c r="G5" s="52">
        <v>12.767297529802137</v>
      </c>
      <c r="H5" s="119"/>
    </row>
    <row r="6" spans="1:8" ht="23.25" customHeight="1" x14ac:dyDescent="0.15">
      <c r="A6" s="119"/>
      <c r="B6" s="128" t="s">
        <v>191</v>
      </c>
      <c r="C6" s="129"/>
      <c r="D6" s="130">
        <v>65096</v>
      </c>
      <c r="E6" s="130">
        <v>73407</v>
      </c>
      <c r="F6" s="131"/>
      <c r="G6" s="132">
        <v>12.767297529802137</v>
      </c>
      <c r="H6" s="119"/>
    </row>
    <row r="7" spans="1:8" ht="23.25" customHeight="1" x14ac:dyDescent="0.15">
      <c r="A7" s="119"/>
      <c r="B7" s="127" t="s">
        <v>4</v>
      </c>
      <c r="C7" s="50" t="s">
        <v>30</v>
      </c>
      <c r="D7" s="89">
        <v>55679</v>
      </c>
      <c r="E7" s="89">
        <v>123121</v>
      </c>
      <c r="F7" s="57"/>
      <c r="G7" s="52">
        <v>121.12645701251819</v>
      </c>
      <c r="H7" s="119"/>
    </row>
    <row r="8" spans="1:8" ht="23.25" customHeight="1" x14ac:dyDescent="0.15">
      <c r="A8" s="119"/>
      <c r="B8" s="127"/>
      <c r="C8" s="50" t="s">
        <v>31</v>
      </c>
      <c r="D8" s="89">
        <v>1002</v>
      </c>
      <c r="E8" s="89">
        <v>130</v>
      </c>
      <c r="F8" s="57"/>
      <c r="G8" s="52">
        <v>-87.025948103792416</v>
      </c>
      <c r="H8" s="119"/>
    </row>
    <row r="9" spans="1:8" ht="23.25" customHeight="1" x14ac:dyDescent="0.15">
      <c r="A9" s="119"/>
      <c r="B9" s="127"/>
      <c r="C9" s="50" t="s">
        <v>32</v>
      </c>
      <c r="D9" s="89">
        <v>600</v>
      </c>
      <c r="E9" s="89">
        <v>986</v>
      </c>
      <c r="F9" s="57"/>
      <c r="G9" s="52">
        <v>64.333333333333329</v>
      </c>
      <c r="H9" s="119"/>
    </row>
    <row r="10" spans="1:8" ht="23.25" customHeight="1" x14ac:dyDescent="0.15">
      <c r="A10" s="119"/>
      <c r="B10" s="127"/>
      <c r="C10" s="50" t="s">
        <v>33</v>
      </c>
      <c r="D10" s="89">
        <v>7914</v>
      </c>
      <c r="E10" s="89">
        <v>19135</v>
      </c>
      <c r="F10" s="57"/>
      <c r="G10" s="52">
        <v>141.7867071013394</v>
      </c>
      <c r="H10" s="119"/>
    </row>
    <row r="11" spans="1:8" ht="23.25" customHeight="1" x14ac:dyDescent="0.15">
      <c r="A11" s="119"/>
      <c r="B11" s="127"/>
      <c r="C11" s="50" t="s">
        <v>34</v>
      </c>
      <c r="D11" s="89">
        <v>1637</v>
      </c>
      <c r="E11" s="89">
        <v>4474</v>
      </c>
      <c r="F11" s="57"/>
      <c r="G11" s="52">
        <v>173.3048259010385</v>
      </c>
      <c r="H11" s="119"/>
    </row>
    <row r="12" spans="1:8" ht="23.25" customHeight="1" x14ac:dyDescent="0.15">
      <c r="A12" s="119"/>
      <c r="B12" s="127"/>
      <c r="C12" s="50" t="s">
        <v>35</v>
      </c>
      <c r="D12" s="89">
        <v>361201</v>
      </c>
      <c r="E12" s="89">
        <v>159966</v>
      </c>
      <c r="F12" s="57"/>
      <c r="G12" s="52">
        <v>-55.712747196159484</v>
      </c>
      <c r="H12" s="119"/>
    </row>
    <row r="13" spans="1:8" ht="23.25" customHeight="1" x14ac:dyDescent="0.15">
      <c r="A13" s="119"/>
      <c r="B13" s="127"/>
      <c r="C13" s="50" t="s">
        <v>26</v>
      </c>
      <c r="D13" s="89">
        <v>3607</v>
      </c>
      <c r="E13" s="89">
        <v>31840</v>
      </c>
      <c r="F13" s="57"/>
      <c r="G13" s="52">
        <v>782.72802883282498</v>
      </c>
      <c r="H13" s="119"/>
    </row>
    <row r="14" spans="1:8" ht="23.25" customHeight="1" x14ac:dyDescent="0.15">
      <c r="A14" s="119"/>
      <c r="B14" s="128" t="s">
        <v>192</v>
      </c>
      <c r="C14" s="129"/>
      <c r="D14" s="130">
        <v>431640</v>
      </c>
      <c r="E14" s="130">
        <v>339652</v>
      </c>
      <c r="F14" s="131"/>
      <c r="G14" s="132">
        <v>-21.311277916782505</v>
      </c>
      <c r="H14" s="119"/>
    </row>
    <row r="15" spans="1:8" ht="23.25" customHeight="1" x14ac:dyDescent="0.15">
      <c r="A15" s="119"/>
      <c r="B15" s="127" t="s">
        <v>5</v>
      </c>
      <c r="C15" s="50" t="s">
        <v>36</v>
      </c>
      <c r="D15" s="89">
        <v>7075</v>
      </c>
      <c r="E15" s="89">
        <v>40175</v>
      </c>
      <c r="F15" s="57"/>
      <c r="G15" s="52">
        <v>467.84452296819791</v>
      </c>
      <c r="H15" s="119"/>
    </row>
    <row r="16" spans="1:8" ht="23.25" customHeight="1" x14ac:dyDescent="0.15">
      <c r="A16" s="119"/>
      <c r="B16" s="127"/>
      <c r="C16" s="50" t="s">
        <v>37</v>
      </c>
      <c r="D16" s="89">
        <v>97988</v>
      </c>
      <c r="E16" s="89">
        <v>253132</v>
      </c>
      <c r="F16" s="57"/>
      <c r="G16" s="52">
        <v>158.32959137853615</v>
      </c>
      <c r="H16" s="119"/>
    </row>
    <row r="17" spans="1:8" ht="23.25" customHeight="1" x14ac:dyDescent="0.15">
      <c r="A17" s="119"/>
      <c r="B17" s="127"/>
      <c r="C17" s="50" t="s">
        <v>27</v>
      </c>
      <c r="D17" s="89">
        <v>15643</v>
      </c>
      <c r="E17" s="89">
        <v>46753</v>
      </c>
      <c r="F17" s="57"/>
      <c r="G17" s="52">
        <v>198.87489611967013</v>
      </c>
      <c r="H17" s="119"/>
    </row>
    <row r="18" spans="1:8" ht="23.25" customHeight="1" x14ac:dyDescent="0.15">
      <c r="A18" s="119"/>
      <c r="B18" s="128" t="s">
        <v>193</v>
      </c>
      <c r="C18" s="129"/>
      <c r="D18" s="130">
        <v>120706</v>
      </c>
      <c r="E18" s="130">
        <v>340060</v>
      </c>
      <c r="F18" s="131"/>
      <c r="G18" s="132">
        <v>181.72584627110498</v>
      </c>
      <c r="H18" s="119"/>
    </row>
    <row r="19" spans="1:8" ht="23.25" customHeight="1" x14ac:dyDescent="0.15">
      <c r="A19" s="119"/>
      <c r="B19" s="127" t="s">
        <v>6</v>
      </c>
      <c r="C19" s="50" t="s">
        <v>38</v>
      </c>
      <c r="D19" s="89">
        <v>8784</v>
      </c>
      <c r="E19" s="89">
        <v>18677</v>
      </c>
      <c r="F19" s="57"/>
      <c r="G19" s="52">
        <v>112.62522768670308</v>
      </c>
      <c r="H19" s="119"/>
    </row>
    <row r="20" spans="1:8" ht="23.25" customHeight="1" x14ac:dyDescent="0.15">
      <c r="A20" s="119"/>
      <c r="B20" s="127"/>
      <c r="C20" s="50" t="s">
        <v>39</v>
      </c>
      <c r="D20" s="89">
        <v>163</v>
      </c>
      <c r="E20" s="89">
        <v>4368</v>
      </c>
      <c r="F20" s="57"/>
      <c r="G20" s="52">
        <v>2579.7546012269941</v>
      </c>
      <c r="H20" s="119"/>
    </row>
    <row r="21" spans="1:8" ht="23.25" customHeight="1" x14ac:dyDescent="0.15">
      <c r="A21" s="119"/>
      <c r="B21" s="127"/>
      <c r="C21" s="50" t="s">
        <v>40</v>
      </c>
      <c r="D21" s="89">
        <v>4970</v>
      </c>
      <c r="E21" s="89">
        <v>8066</v>
      </c>
      <c r="F21" s="57"/>
      <c r="G21" s="52">
        <v>62.293762575452718</v>
      </c>
      <c r="H21" s="119"/>
    </row>
    <row r="22" spans="1:8" ht="23.25" customHeight="1" x14ac:dyDescent="0.15">
      <c r="A22" s="119"/>
      <c r="B22" s="127"/>
      <c r="C22" s="56" t="s">
        <v>41</v>
      </c>
      <c r="D22" s="92">
        <v>9127</v>
      </c>
      <c r="E22" s="92">
        <v>9206</v>
      </c>
      <c r="F22" s="57"/>
      <c r="G22" s="52">
        <v>0.86556371206310945</v>
      </c>
      <c r="H22" s="119"/>
    </row>
    <row r="23" spans="1:8" ht="23.25" customHeight="1" x14ac:dyDescent="0.15">
      <c r="A23" s="119"/>
      <c r="B23" s="128" t="s">
        <v>194</v>
      </c>
      <c r="C23" s="129"/>
      <c r="D23" s="130">
        <v>23044</v>
      </c>
      <c r="E23" s="130">
        <v>40317</v>
      </c>
      <c r="F23" s="131"/>
      <c r="G23" s="132">
        <v>74.956604756118722</v>
      </c>
      <c r="H23" s="119"/>
    </row>
    <row r="24" spans="1:8" ht="23.25" customHeight="1" x14ac:dyDescent="0.15">
      <c r="A24" s="119"/>
      <c r="B24" s="512" t="s">
        <v>355</v>
      </c>
      <c r="C24" s="50" t="s">
        <v>42</v>
      </c>
      <c r="D24" s="89">
        <v>2988855</v>
      </c>
      <c r="E24" s="89">
        <v>1014064</v>
      </c>
      <c r="F24" s="57"/>
      <c r="G24" s="52">
        <v>-66.071823490935486</v>
      </c>
      <c r="H24" s="119"/>
    </row>
    <row r="25" spans="1:8" ht="23.25" customHeight="1" x14ac:dyDescent="0.15">
      <c r="A25" s="119"/>
      <c r="B25" s="512"/>
      <c r="C25" s="50" t="s">
        <v>356</v>
      </c>
      <c r="D25" s="89">
        <v>8335275</v>
      </c>
      <c r="E25" s="89">
        <v>10646587</v>
      </c>
      <c r="F25" s="57"/>
      <c r="G25" s="52">
        <v>27.72928307704305</v>
      </c>
      <c r="H25" s="119"/>
    </row>
    <row r="26" spans="1:8" ht="23.25" customHeight="1" x14ac:dyDescent="0.15">
      <c r="A26" s="119"/>
      <c r="B26" s="128" t="s">
        <v>367</v>
      </c>
      <c r="C26" s="129"/>
      <c r="D26" s="130">
        <v>11324130</v>
      </c>
      <c r="E26" s="130">
        <v>11660651</v>
      </c>
      <c r="F26" s="131"/>
      <c r="G26" s="132">
        <v>2.9717161494966939</v>
      </c>
      <c r="H26" s="119"/>
    </row>
    <row r="27" spans="1:8" ht="23.25" customHeight="1" x14ac:dyDescent="0.15">
      <c r="A27" s="119"/>
      <c r="B27" s="127" t="s">
        <v>7</v>
      </c>
      <c r="C27" s="56" t="s">
        <v>28</v>
      </c>
      <c r="D27" s="92">
        <v>30312</v>
      </c>
      <c r="E27" s="92">
        <v>42101</v>
      </c>
      <c r="F27" s="57"/>
      <c r="G27" s="52">
        <v>38.892187912377935</v>
      </c>
      <c r="H27" s="119"/>
    </row>
    <row r="28" spans="1:8" ht="23.25" customHeight="1" x14ac:dyDescent="0.15">
      <c r="A28" s="119"/>
      <c r="B28" s="127"/>
      <c r="C28" s="56" t="s">
        <v>43</v>
      </c>
      <c r="D28" s="92">
        <v>33943</v>
      </c>
      <c r="E28" s="92">
        <v>311080</v>
      </c>
      <c r="F28" s="57"/>
      <c r="G28" s="52">
        <v>816.4776242524232</v>
      </c>
      <c r="H28" s="119"/>
    </row>
    <row r="29" spans="1:8" ht="23.25" customHeight="1" x14ac:dyDescent="0.15">
      <c r="A29" s="119"/>
      <c r="B29" s="128" t="s">
        <v>195</v>
      </c>
      <c r="C29" s="129"/>
      <c r="D29" s="130">
        <v>64255</v>
      </c>
      <c r="E29" s="130">
        <v>353181</v>
      </c>
      <c r="F29" s="131"/>
      <c r="G29" s="132">
        <v>449.65527974476691</v>
      </c>
      <c r="H29" s="119"/>
    </row>
    <row r="30" spans="1:8" ht="23.25" customHeight="1" x14ac:dyDescent="0.15">
      <c r="A30" s="119"/>
      <c r="B30" s="127" t="s">
        <v>8</v>
      </c>
      <c r="C30" s="56" t="s">
        <v>240</v>
      </c>
      <c r="D30" s="92">
        <v>10439</v>
      </c>
      <c r="E30" s="92">
        <v>7197</v>
      </c>
      <c r="F30" s="57"/>
      <c r="G30" s="52">
        <v>-31.056614618258454</v>
      </c>
      <c r="H30" s="119"/>
    </row>
    <row r="31" spans="1:8" ht="17.25" customHeight="1" x14ac:dyDescent="0.15">
      <c r="A31" s="119"/>
      <c r="B31" s="127"/>
      <c r="C31" s="56" t="s">
        <v>241</v>
      </c>
      <c r="D31" s="92">
        <v>110055</v>
      </c>
      <c r="E31" s="92">
        <v>135704</v>
      </c>
      <c r="F31" s="57"/>
      <c r="G31" s="52">
        <v>23.305619917314072</v>
      </c>
      <c r="H31" s="119"/>
    </row>
    <row r="32" spans="1:8" ht="23.25" customHeight="1" x14ac:dyDescent="0.15">
      <c r="A32" s="119"/>
      <c r="B32" s="128" t="s">
        <v>196</v>
      </c>
      <c r="C32" s="129"/>
      <c r="D32" s="130">
        <v>120494</v>
      </c>
      <c r="E32" s="130">
        <v>142901</v>
      </c>
      <c r="F32" s="131"/>
      <c r="G32" s="132">
        <v>18.595946686142049</v>
      </c>
      <c r="H32" s="119"/>
    </row>
    <row r="33" spans="1:8" ht="23.25" customHeight="1" x14ac:dyDescent="0.15">
      <c r="A33" s="119"/>
      <c r="B33" s="127" t="s">
        <v>9</v>
      </c>
      <c r="C33" s="56" t="s">
        <v>29</v>
      </c>
      <c r="D33" s="92">
        <v>1101002</v>
      </c>
      <c r="E33" s="92">
        <v>1734390</v>
      </c>
      <c r="F33" s="57"/>
      <c r="G33" s="52">
        <v>57.528324199229431</v>
      </c>
      <c r="H33" s="119"/>
    </row>
    <row r="34" spans="1:8" ht="23.25" customHeight="1" x14ac:dyDescent="0.15">
      <c r="A34" s="119"/>
      <c r="B34" s="128" t="s">
        <v>197</v>
      </c>
      <c r="C34" s="129"/>
      <c r="D34" s="130">
        <v>1101002</v>
      </c>
      <c r="E34" s="130">
        <v>1734390</v>
      </c>
      <c r="F34" s="131"/>
      <c r="G34" s="132">
        <v>57.528324199229431</v>
      </c>
      <c r="H34" s="119"/>
    </row>
    <row r="35" spans="1:8" ht="23.25" customHeight="1" x14ac:dyDescent="0.15">
      <c r="A35" s="119"/>
      <c r="B35" s="133" t="s">
        <v>44</v>
      </c>
      <c r="C35" s="134"/>
      <c r="D35" s="135">
        <v>13250367</v>
      </c>
      <c r="E35" s="135">
        <v>14684559</v>
      </c>
      <c r="F35" s="136"/>
      <c r="G35" s="137">
        <v>10.823790767455725</v>
      </c>
      <c r="H35" s="119"/>
    </row>
    <row r="36" spans="1:8" ht="6" customHeight="1" x14ac:dyDescent="0.15">
      <c r="A36" s="119"/>
      <c r="B36" s="119"/>
      <c r="C36" s="119"/>
      <c r="D36" s="119"/>
      <c r="E36" s="119"/>
      <c r="F36" s="119"/>
      <c r="G36" s="138"/>
      <c r="H36" s="119"/>
    </row>
  </sheetData>
  <mergeCells count="3">
    <mergeCell ref="B24:B25"/>
    <mergeCell ref="A1:B1"/>
    <mergeCell ref="C1:D1"/>
  </mergeCells>
  <conditionalFormatting sqref="G19:G21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18 G22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H36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58" customWidth="1"/>
    <col min="2" max="2" width="33.5" style="58" customWidth="1"/>
    <col min="3" max="3" width="29" style="58" customWidth="1"/>
    <col min="4" max="5" width="16.5" style="58" customWidth="1"/>
    <col min="6" max="6" width="1.5" style="60" customWidth="1"/>
    <col min="7" max="7" width="10" style="59" customWidth="1"/>
    <col min="8" max="8" width="1.5" style="58" customWidth="1"/>
    <col min="9" max="9" width="8.5" style="58" customWidth="1"/>
    <col min="10" max="16384" width="9.5" style="58"/>
  </cols>
  <sheetData>
    <row r="1" spans="1:8" s="62" customFormat="1" ht="50" customHeight="1" x14ac:dyDescent="0.15">
      <c r="A1" s="515" t="s">
        <v>322</v>
      </c>
      <c r="B1" s="515"/>
      <c r="C1" s="506" t="s">
        <v>189</v>
      </c>
      <c r="D1" s="506"/>
      <c r="F1" s="64"/>
      <c r="G1" s="63"/>
    </row>
    <row r="2" spans="1:8" s="62" customFormat="1" ht="20" customHeight="1" x14ac:dyDescent="0.15">
      <c r="F2" s="64"/>
      <c r="G2" s="63"/>
    </row>
    <row r="3" spans="1:8" ht="45" customHeight="1" x14ac:dyDescent="0.15">
      <c r="A3" s="139"/>
      <c r="B3" s="140"/>
      <c r="C3" s="140"/>
      <c r="D3" s="140"/>
      <c r="E3" s="140"/>
      <c r="F3" s="141"/>
      <c r="G3" s="142"/>
      <c r="H3" s="139"/>
    </row>
    <row r="4" spans="1:8" ht="26.25" customHeight="1" x14ac:dyDescent="0.15">
      <c r="A4" s="139"/>
      <c r="B4" s="143" t="s">
        <v>190</v>
      </c>
      <c r="C4" s="143" t="s">
        <v>45</v>
      </c>
      <c r="D4" s="144">
        <v>2020</v>
      </c>
      <c r="E4" s="144">
        <v>2021</v>
      </c>
      <c r="F4" s="145"/>
      <c r="G4" s="146" t="s">
        <v>439</v>
      </c>
      <c r="H4" s="139"/>
    </row>
    <row r="5" spans="1:8" ht="23.25" customHeight="1" x14ac:dyDescent="0.15">
      <c r="A5" s="139"/>
      <c r="B5" s="147" t="s">
        <v>3</v>
      </c>
      <c r="C5" s="50" t="s">
        <v>11</v>
      </c>
      <c r="D5" s="148">
        <v>189537983.03000003</v>
      </c>
      <c r="E5" s="148">
        <v>177149872.78999981</v>
      </c>
      <c r="F5" s="51"/>
      <c r="G5" s="52">
        <v>-6.5359512863653464</v>
      </c>
      <c r="H5" s="139"/>
    </row>
    <row r="6" spans="1:8" ht="23.25" customHeight="1" x14ac:dyDescent="0.15">
      <c r="A6" s="139"/>
      <c r="B6" s="149" t="s">
        <v>191</v>
      </c>
      <c r="C6" s="150"/>
      <c r="D6" s="151">
        <v>189537983.03000003</v>
      </c>
      <c r="E6" s="151">
        <v>177149872.78999981</v>
      </c>
      <c r="F6" s="65"/>
      <c r="G6" s="66">
        <v>-6.5359512863653464</v>
      </c>
      <c r="H6" s="139"/>
    </row>
    <row r="7" spans="1:8" ht="23.25" customHeight="1" x14ac:dyDescent="0.15">
      <c r="A7" s="139"/>
      <c r="B7" s="147" t="s">
        <v>4</v>
      </c>
      <c r="C7" s="50" t="s">
        <v>30</v>
      </c>
      <c r="D7" s="148">
        <v>50506791.110000007</v>
      </c>
      <c r="E7" s="148">
        <v>60133474.640000015</v>
      </c>
      <c r="F7" s="57"/>
      <c r="G7" s="52">
        <v>19.060176499896446</v>
      </c>
      <c r="H7" s="139"/>
    </row>
    <row r="8" spans="1:8" ht="23.25" customHeight="1" x14ac:dyDescent="0.15">
      <c r="A8" s="139"/>
      <c r="B8" s="147"/>
      <c r="C8" s="50" t="s">
        <v>31</v>
      </c>
      <c r="D8" s="148">
        <v>16467328.020000001</v>
      </c>
      <c r="E8" s="148">
        <v>41252820.489999995</v>
      </c>
      <c r="F8" s="57"/>
      <c r="G8" s="52">
        <v>150.5131399574804</v>
      </c>
      <c r="H8" s="139"/>
    </row>
    <row r="9" spans="1:8" ht="23.25" customHeight="1" x14ac:dyDescent="0.15">
      <c r="A9" s="139"/>
      <c r="B9" s="147"/>
      <c r="C9" s="50" t="s">
        <v>32</v>
      </c>
      <c r="D9" s="148">
        <v>12400047.720000001</v>
      </c>
      <c r="E9" s="148">
        <v>4858869.0200000005</v>
      </c>
      <c r="F9" s="57"/>
      <c r="G9" s="52">
        <v>-60.815723215620011</v>
      </c>
      <c r="H9" s="139"/>
    </row>
    <row r="10" spans="1:8" ht="23.25" customHeight="1" x14ac:dyDescent="0.15">
      <c r="A10" s="139"/>
      <c r="B10" s="147"/>
      <c r="C10" s="50" t="s">
        <v>33</v>
      </c>
      <c r="D10" s="148">
        <v>8866608.8099999987</v>
      </c>
      <c r="E10" s="148">
        <v>9047534.2199999988</v>
      </c>
      <c r="F10" s="57"/>
      <c r="G10" s="52">
        <v>2.0405254576693137</v>
      </c>
      <c r="H10" s="139"/>
    </row>
    <row r="11" spans="1:8" ht="23.25" customHeight="1" x14ac:dyDescent="0.15">
      <c r="A11" s="139"/>
      <c r="B11" s="147"/>
      <c r="C11" s="50" t="s">
        <v>34</v>
      </c>
      <c r="D11" s="148">
        <v>317778</v>
      </c>
      <c r="E11" s="148">
        <v>421200.3</v>
      </c>
      <c r="F11" s="57"/>
      <c r="G11" s="52">
        <v>32.545456261918694</v>
      </c>
      <c r="H11" s="139"/>
    </row>
    <row r="12" spans="1:8" ht="23.25" customHeight="1" x14ac:dyDescent="0.15">
      <c r="A12" s="139"/>
      <c r="B12" s="147"/>
      <c r="C12" s="50" t="s">
        <v>35</v>
      </c>
      <c r="D12" s="148">
        <v>4260770.5599999996</v>
      </c>
      <c r="E12" s="148">
        <v>3490722.38</v>
      </c>
      <c r="F12" s="57"/>
      <c r="G12" s="52">
        <v>-18.07297926880155</v>
      </c>
      <c r="H12" s="139"/>
    </row>
    <row r="13" spans="1:8" ht="23.25" customHeight="1" x14ac:dyDescent="0.15">
      <c r="A13" s="139"/>
      <c r="B13" s="147"/>
      <c r="C13" s="50" t="s">
        <v>26</v>
      </c>
      <c r="D13" s="148">
        <v>1830669.48</v>
      </c>
      <c r="E13" s="148">
        <v>2486034.2199999997</v>
      </c>
      <c r="F13" s="57"/>
      <c r="G13" s="52">
        <v>35.799184241603228</v>
      </c>
      <c r="H13" s="139"/>
    </row>
    <row r="14" spans="1:8" ht="23.25" customHeight="1" x14ac:dyDescent="0.15">
      <c r="A14" s="139"/>
      <c r="B14" s="149" t="s">
        <v>192</v>
      </c>
      <c r="C14" s="150"/>
      <c r="D14" s="151">
        <v>94649993.700000018</v>
      </c>
      <c r="E14" s="151">
        <v>121690655.27</v>
      </c>
      <c r="F14" s="65"/>
      <c r="G14" s="66">
        <v>28.569110797521347</v>
      </c>
      <c r="H14" s="139"/>
    </row>
    <row r="15" spans="1:8" ht="23.25" customHeight="1" x14ac:dyDescent="0.15">
      <c r="A15" s="139"/>
      <c r="B15" s="147" t="s">
        <v>5</v>
      </c>
      <c r="C15" s="50" t="s">
        <v>36</v>
      </c>
      <c r="D15" s="148">
        <v>14940090.220000001</v>
      </c>
      <c r="E15" s="148">
        <v>19416456.609999996</v>
      </c>
      <c r="F15" s="57"/>
      <c r="G15" s="52">
        <v>29.962110831215551</v>
      </c>
      <c r="H15" s="139"/>
    </row>
    <row r="16" spans="1:8" ht="23.25" customHeight="1" x14ac:dyDescent="0.15">
      <c r="A16" s="139"/>
      <c r="B16" s="147"/>
      <c r="C16" s="50" t="s">
        <v>37</v>
      </c>
      <c r="D16" s="148">
        <v>30738721.150000002</v>
      </c>
      <c r="E16" s="148">
        <v>75730016.070000008</v>
      </c>
      <c r="F16" s="57"/>
      <c r="G16" s="52">
        <v>146.36684037845862</v>
      </c>
      <c r="H16" s="139"/>
    </row>
    <row r="17" spans="1:8" ht="23.25" customHeight="1" x14ac:dyDescent="0.15">
      <c r="A17" s="139"/>
      <c r="B17" s="147"/>
      <c r="C17" s="50" t="s">
        <v>27</v>
      </c>
      <c r="D17" s="148">
        <v>2509857.06</v>
      </c>
      <c r="E17" s="148">
        <v>5551876.370000001</v>
      </c>
      <c r="F17" s="57"/>
      <c r="G17" s="52">
        <v>121.20289073354644</v>
      </c>
      <c r="H17" s="139"/>
    </row>
    <row r="18" spans="1:8" ht="23.25" customHeight="1" x14ac:dyDescent="0.15">
      <c r="A18" s="139"/>
      <c r="B18" s="149" t="s">
        <v>193</v>
      </c>
      <c r="C18" s="150"/>
      <c r="D18" s="151">
        <v>48188668.430000007</v>
      </c>
      <c r="E18" s="151">
        <v>100698349.05000001</v>
      </c>
      <c r="F18" s="65"/>
      <c r="G18" s="66">
        <v>108.96686364404695</v>
      </c>
      <c r="H18" s="139"/>
    </row>
    <row r="19" spans="1:8" ht="23.25" customHeight="1" x14ac:dyDescent="0.15">
      <c r="A19" s="139"/>
      <c r="B19" s="147" t="s">
        <v>6</v>
      </c>
      <c r="C19" s="50" t="s">
        <v>38</v>
      </c>
      <c r="D19" s="148">
        <v>58640639.890000015</v>
      </c>
      <c r="E19" s="148">
        <v>134675907.75</v>
      </c>
      <c r="F19" s="57"/>
      <c r="G19" s="52">
        <v>129.66309372242421</v>
      </c>
      <c r="H19" s="139"/>
    </row>
    <row r="20" spans="1:8" ht="23.25" customHeight="1" x14ac:dyDescent="0.15">
      <c r="A20" s="139"/>
      <c r="B20" s="147"/>
      <c r="C20" s="50" t="s">
        <v>39</v>
      </c>
      <c r="D20" s="148">
        <v>8311695.0500000007</v>
      </c>
      <c r="E20" s="148">
        <v>10876491.66</v>
      </c>
      <c r="F20" s="57"/>
      <c r="G20" s="52">
        <v>30.857684197641483</v>
      </c>
      <c r="H20" s="139"/>
    </row>
    <row r="21" spans="1:8" ht="23.25" customHeight="1" x14ac:dyDescent="0.15">
      <c r="A21" s="139"/>
      <c r="B21" s="147"/>
      <c r="C21" s="50" t="s">
        <v>40</v>
      </c>
      <c r="D21" s="148">
        <v>9748192.9199999999</v>
      </c>
      <c r="E21" s="148">
        <v>25813405.150000002</v>
      </c>
      <c r="F21" s="57"/>
      <c r="G21" s="52">
        <v>164.80195213452959</v>
      </c>
      <c r="H21" s="139"/>
    </row>
    <row r="22" spans="1:8" ht="23.25" customHeight="1" x14ac:dyDescent="0.15">
      <c r="A22" s="139"/>
      <c r="B22" s="147"/>
      <c r="C22" s="56" t="s">
        <v>41</v>
      </c>
      <c r="D22" s="152">
        <v>3941868.0300000003</v>
      </c>
      <c r="E22" s="152">
        <v>4208576.43</v>
      </c>
      <c r="F22" s="57"/>
      <c r="G22" s="52">
        <v>6.7660408204989917</v>
      </c>
      <c r="H22" s="139"/>
    </row>
    <row r="23" spans="1:8" ht="23.25" customHeight="1" x14ac:dyDescent="0.15">
      <c r="A23" s="139"/>
      <c r="B23" s="149" t="s">
        <v>194</v>
      </c>
      <c r="C23" s="150"/>
      <c r="D23" s="151">
        <v>80642395.890000015</v>
      </c>
      <c r="E23" s="151">
        <v>175574380.99000001</v>
      </c>
      <c r="F23" s="65"/>
      <c r="G23" s="66">
        <v>117.71969824593462</v>
      </c>
      <c r="H23" s="139"/>
    </row>
    <row r="24" spans="1:8" ht="23.25" customHeight="1" x14ac:dyDescent="0.15">
      <c r="A24" s="139"/>
      <c r="B24" s="514" t="s">
        <v>355</v>
      </c>
      <c r="C24" s="50" t="s">
        <v>42</v>
      </c>
      <c r="D24" s="148">
        <v>52029889.950000003</v>
      </c>
      <c r="E24" s="148">
        <v>31002759.089999992</v>
      </c>
      <c r="F24" s="57"/>
      <c r="G24" s="52">
        <v>-40.413560129008133</v>
      </c>
      <c r="H24" s="139"/>
    </row>
    <row r="25" spans="1:8" ht="23.25" customHeight="1" x14ac:dyDescent="0.15">
      <c r="A25" s="139"/>
      <c r="B25" s="514"/>
      <c r="C25" s="50" t="s">
        <v>356</v>
      </c>
      <c r="D25" s="148">
        <v>2728049.22</v>
      </c>
      <c r="E25" s="148">
        <v>13193898.939999999</v>
      </c>
      <c r="F25" s="57"/>
      <c r="G25" s="52">
        <v>383.63859578750555</v>
      </c>
      <c r="H25" s="139"/>
    </row>
    <row r="26" spans="1:8" ht="23.25" customHeight="1" x14ac:dyDescent="0.15">
      <c r="A26" s="139"/>
      <c r="B26" s="149" t="s">
        <v>367</v>
      </c>
      <c r="C26" s="150"/>
      <c r="D26" s="151">
        <v>54757939.170000002</v>
      </c>
      <c r="E26" s="151">
        <v>44196658.029999994</v>
      </c>
      <c r="F26" s="65"/>
      <c r="G26" s="66">
        <v>-19.28721442056419</v>
      </c>
      <c r="H26" s="139"/>
    </row>
    <row r="27" spans="1:8" ht="23.25" customHeight="1" x14ac:dyDescent="0.15">
      <c r="A27" s="139"/>
      <c r="B27" s="147" t="s">
        <v>7</v>
      </c>
      <c r="C27" s="56" t="s">
        <v>28</v>
      </c>
      <c r="D27" s="152">
        <v>8641938.4100000001</v>
      </c>
      <c r="E27" s="152">
        <v>15016734.140000001</v>
      </c>
      <c r="F27" s="57"/>
      <c r="G27" s="52">
        <v>73.765808405015008</v>
      </c>
      <c r="H27" s="139"/>
    </row>
    <row r="28" spans="1:8" ht="23.25" customHeight="1" x14ac:dyDescent="0.15">
      <c r="A28" s="139"/>
      <c r="B28" s="147"/>
      <c r="C28" s="56" t="s">
        <v>43</v>
      </c>
      <c r="D28" s="152">
        <v>100342608.93000001</v>
      </c>
      <c r="E28" s="152">
        <v>167729370.28999999</v>
      </c>
      <c r="F28" s="57"/>
      <c r="G28" s="52">
        <v>67.156676588915133</v>
      </c>
      <c r="H28" s="139"/>
    </row>
    <row r="29" spans="1:8" ht="23.25" customHeight="1" x14ac:dyDescent="0.15">
      <c r="A29" s="139"/>
      <c r="B29" s="149" t="s">
        <v>195</v>
      </c>
      <c r="C29" s="150"/>
      <c r="D29" s="151">
        <v>108984547.34</v>
      </c>
      <c r="E29" s="151">
        <v>182746104.43000001</v>
      </c>
      <c r="F29" s="65"/>
      <c r="G29" s="66">
        <v>67.680748225604376</v>
      </c>
      <c r="H29" s="139"/>
    </row>
    <row r="30" spans="1:8" ht="23.25" customHeight="1" x14ac:dyDescent="0.15">
      <c r="A30" s="139"/>
      <c r="B30" s="147" t="s">
        <v>8</v>
      </c>
      <c r="C30" s="56" t="s">
        <v>240</v>
      </c>
      <c r="D30" s="152">
        <v>12729992.629999999</v>
      </c>
      <c r="E30" s="152">
        <v>18658632.449999999</v>
      </c>
      <c r="F30" s="57"/>
      <c r="G30" s="52">
        <v>46.572217222092775</v>
      </c>
      <c r="H30" s="139"/>
    </row>
    <row r="31" spans="1:8" ht="17.25" customHeight="1" x14ac:dyDescent="0.15">
      <c r="A31" s="139"/>
      <c r="B31" s="147"/>
      <c r="C31" s="56" t="s">
        <v>241</v>
      </c>
      <c r="D31" s="152">
        <v>34859103.890000001</v>
      </c>
      <c r="E31" s="152">
        <v>46900132.739999995</v>
      </c>
      <c r="F31" s="57"/>
      <c r="G31" s="52">
        <v>34.541991922673013</v>
      </c>
      <c r="H31" s="139"/>
    </row>
    <row r="32" spans="1:8" ht="23.25" customHeight="1" x14ac:dyDescent="0.15">
      <c r="A32" s="139"/>
      <c r="B32" s="149" t="s">
        <v>196</v>
      </c>
      <c r="C32" s="150"/>
      <c r="D32" s="151">
        <v>47589096.519999996</v>
      </c>
      <c r="E32" s="151">
        <v>65558765.189999998</v>
      </c>
      <c r="F32" s="65"/>
      <c r="G32" s="66">
        <v>37.760054264631798</v>
      </c>
      <c r="H32" s="139"/>
    </row>
    <row r="33" spans="1:8" ht="23.25" customHeight="1" x14ac:dyDescent="0.15">
      <c r="A33" s="139"/>
      <c r="B33" s="147" t="s">
        <v>9</v>
      </c>
      <c r="C33" s="56" t="s">
        <v>29</v>
      </c>
      <c r="D33" s="152">
        <v>4363643.1400000006</v>
      </c>
      <c r="E33" s="152">
        <v>2419295.9300000002</v>
      </c>
      <c r="F33" s="57"/>
      <c r="G33" s="52">
        <v>-44.557887701146889</v>
      </c>
      <c r="H33" s="139"/>
    </row>
    <row r="34" spans="1:8" ht="23.25" customHeight="1" x14ac:dyDescent="0.15">
      <c r="A34" s="139"/>
      <c r="B34" s="149" t="s">
        <v>197</v>
      </c>
      <c r="C34" s="150"/>
      <c r="D34" s="151">
        <v>4363643.1400000006</v>
      </c>
      <c r="E34" s="151">
        <v>2419295.9300000002</v>
      </c>
      <c r="F34" s="65"/>
      <c r="G34" s="66">
        <v>-44.557887701146889</v>
      </c>
      <c r="H34" s="139"/>
    </row>
    <row r="35" spans="1:8" ht="23.25" customHeight="1" x14ac:dyDescent="0.15">
      <c r="A35" s="139"/>
      <c r="B35" s="153" t="s">
        <v>44</v>
      </c>
      <c r="C35" s="154"/>
      <c r="D35" s="155">
        <v>628714267.22000015</v>
      </c>
      <c r="E35" s="155">
        <v>870034081.67999983</v>
      </c>
      <c r="F35" s="156"/>
      <c r="G35" s="157">
        <v>38.383066369250514</v>
      </c>
      <c r="H35" s="139"/>
    </row>
    <row r="36" spans="1:8" ht="6" customHeight="1" x14ac:dyDescent="0.15">
      <c r="A36" s="139"/>
      <c r="B36" s="139"/>
      <c r="C36" s="139"/>
      <c r="D36" s="139"/>
      <c r="E36" s="139"/>
      <c r="F36" s="139"/>
      <c r="G36" s="158"/>
      <c r="H36" s="139"/>
    </row>
  </sheetData>
  <mergeCells count="3">
    <mergeCell ref="B24:B25"/>
    <mergeCell ref="A1:B1"/>
    <mergeCell ref="C1:D1"/>
  </mergeCells>
  <conditionalFormatting sqref="G19:G21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18 G22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zoomScaleNormal="100" workbookViewId="0">
      <selection sqref="A1:B1"/>
    </sheetView>
  </sheetViews>
  <sheetFormatPr baseColWidth="10" defaultColWidth="9.5" defaultRowHeight="18.75" customHeight="1" x14ac:dyDescent="0.15"/>
  <cols>
    <col min="1" max="1" width="24.5" style="386" bestFit="1" customWidth="1"/>
    <col min="2" max="6" width="15.5" style="386" customWidth="1"/>
    <col min="7" max="16384" width="9.5" style="386"/>
  </cols>
  <sheetData>
    <row r="1" spans="1:6" ht="50" customHeight="1" x14ac:dyDescent="0.15">
      <c r="A1" s="478" t="s">
        <v>446</v>
      </c>
      <c r="B1" s="479"/>
      <c r="C1" s="475" t="s">
        <v>357</v>
      </c>
      <c r="D1" s="475"/>
      <c r="E1" s="475"/>
      <c r="F1" s="475"/>
    </row>
    <row r="2" spans="1:6" ht="30" customHeight="1" x14ac:dyDescent="0.15"/>
    <row r="3" spans="1:6" ht="21" customHeight="1" x14ac:dyDescent="0.15">
      <c r="A3" s="382" t="s">
        <v>30</v>
      </c>
      <c r="F3" s="382" t="s">
        <v>447</v>
      </c>
    </row>
    <row r="4" spans="1:6" ht="21" customHeight="1" x14ac:dyDescent="0.15">
      <c r="A4" s="384" t="s">
        <v>13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1" customHeight="1" x14ac:dyDescent="0.15">
      <c r="A5" s="387" t="s">
        <v>14</v>
      </c>
      <c r="B5" s="442">
        <v>0</v>
      </c>
      <c r="C5" s="442">
        <v>0</v>
      </c>
      <c r="D5" s="442">
        <v>0</v>
      </c>
      <c r="E5" s="441">
        <v>43676.200000000004</v>
      </c>
      <c r="F5" s="441">
        <v>54072.3</v>
      </c>
    </row>
    <row r="6" spans="1:6" ht="21" customHeight="1" x14ac:dyDescent="0.15">
      <c r="A6" s="387" t="s">
        <v>15</v>
      </c>
      <c r="B6" s="442">
        <v>0</v>
      </c>
      <c r="C6" s="442">
        <v>0</v>
      </c>
      <c r="D6" s="442">
        <v>0</v>
      </c>
      <c r="E6" s="441">
        <v>691</v>
      </c>
      <c r="F6" s="441">
        <v>2141</v>
      </c>
    </row>
    <row r="7" spans="1:6" ht="21" customHeight="1" x14ac:dyDescent="0.15">
      <c r="A7" s="387" t="s">
        <v>16</v>
      </c>
      <c r="B7" s="442">
        <v>0</v>
      </c>
      <c r="C7" s="442">
        <v>0</v>
      </c>
      <c r="D7" s="442">
        <v>0</v>
      </c>
      <c r="E7" s="441">
        <v>44822</v>
      </c>
      <c r="F7" s="441">
        <v>45652</v>
      </c>
    </row>
    <row r="8" spans="1:6" ht="21" customHeight="1" x14ac:dyDescent="0.15">
      <c r="A8" s="387" t="s">
        <v>17</v>
      </c>
      <c r="B8" s="442">
        <v>50</v>
      </c>
      <c r="C8" s="442">
        <v>2772</v>
      </c>
      <c r="D8" s="442">
        <v>0</v>
      </c>
      <c r="E8" s="441">
        <v>35576.129999999997</v>
      </c>
      <c r="F8" s="441">
        <v>38185.050000000003</v>
      </c>
    </row>
    <row r="9" spans="1:6" ht="21" customHeight="1" x14ac:dyDescent="0.15">
      <c r="A9" s="387" t="s">
        <v>18</v>
      </c>
      <c r="B9" s="442">
        <v>2844</v>
      </c>
      <c r="C9" s="442">
        <v>194965</v>
      </c>
      <c r="D9" s="442">
        <v>733</v>
      </c>
      <c r="E9" s="441">
        <v>1787570.9999999998</v>
      </c>
      <c r="F9" s="441">
        <v>1833968.25</v>
      </c>
    </row>
    <row r="10" spans="1:6" ht="21" customHeight="1" x14ac:dyDescent="0.15">
      <c r="A10" s="387" t="s">
        <v>19</v>
      </c>
      <c r="B10" s="442">
        <v>4868</v>
      </c>
      <c r="C10" s="442">
        <v>320051</v>
      </c>
      <c r="D10" s="442">
        <v>10416</v>
      </c>
      <c r="E10" s="441">
        <v>3021321.3599999994</v>
      </c>
      <c r="F10" s="441">
        <v>3151184.169999999</v>
      </c>
    </row>
    <row r="11" spans="1:6" ht="21" customHeight="1" x14ac:dyDescent="0.15">
      <c r="A11" s="387" t="s">
        <v>20</v>
      </c>
      <c r="B11" s="442">
        <v>6341</v>
      </c>
      <c r="C11" s="442">
        <v>525194</v>
      </c>
      <c r="D11" s="442">
        <v>25153</v>
      </c>
      <c r="E11" s="441">
        <v>6470408.4999999991</v>
      </c>
      <c r="F11" s="441">
        <v>6922061.0599999996</v>
      </c>
    </row>
    <row r="12" spans="1:6" ht="21" customHeight="1" x14ac:dyDescent="0.15">
      <c r="A12" s="387" t="s">
        <v>21</v>
      </c>
      <c r="B12" s="442">
        <v>3991</v>
      </c>
      <c r="C12" s="442">
        <v>411599</v>
      </c>
      <c r="D12" s="442">
        <v>21457</v>
      </c>
      <c r="E12" s="441">
        <v>5696199.0200000014</v>
      </c>
      <c r="F12" s="441">
        <v>6094571.620000002</v>
      </c>
    </row>
    <row r="13" spans="1:6" ht="21" customHeight="1" x14ac:dyDescent="0.15">
      <c r="A13" s="387" t="s">
        <v>22</v>
      </c>
      <c r="B13" s="442">
        <v>4554</v>
      </c>
      <c r="C13" s="442">
        <v>345134</v>
      </c>
      <c r="D13" s="442">
        <v>21344</v>
      </c>
      <c r="E13" s="441">
        <v>7270918.6100000013</v>
      </c>
      <c r="F13" s="441">
        <v>7762095.4700000007</v>
      </c>
    </row>
    <row r="14" spans="1:6" ht="21" customHeight="1" x14ac:dyDescent="0.15">
      <c r="A14" s="387" t="s">
        <v>23</v>
      </c>
      <c r="B14" s="442">
        <v>5852</v>
      </c>
      <c r="C14" s="442">
        <v>552134</v>
      </c>
      <c r="D14" s="442">
        <v>10548</v>
      </c>
      <c r="E14" s="441">
        <v>9626977.0600000005</v>
      </c>
      <c r="F14" s="441">
        <v>10128285.109999998</v>
      </c>
    </row>
    <row r="15" spans="1:6" ht="21" customHeight="1" x14ac:dyDescent="0.15">
      <c r="A15" s="387" t="s">
        <v>24</v>
      </c>
      <c r="B15" s="442">
        <v>7494</v>
      </c>
      <c r="C15" s="442">
        <v>902933</v>
      </c>
      <c r="D15" s="442">
        <v>24011</v>
      </c>
      <c r="E15" s="441">
        <v>13327388.170000002</v>
      </c>
      <c r="F15" s="441">
        <v>14007546.100000001</v>
      </c>
    </row>
    <row r="16" spans="1:6" ht="21" customHeight="1" x14ac:dyDescent="0.15">
      <c r="A16" s="387" t="s">
        <v>25</v>
      </c>
      <c r="B16" s="442">
        <v>7785</v>
      </c>
      <c r="C16" s="442">
        <v>883770</v>
      </c>
      <c r="D16" s="442">
        <v>9459</v>
      </c>
      <c r="E16" s="441">
        <v>12807925.589999998</v>
      </c>
      <c r="F16" s="441">
        <v>13816270.740000006</v>
      </c>
    </row>
    <row r="17" spans="1:6" ht="21" customHeight="1" x14ac:dyDescent="0.15">
      <c r="A17" s="390" t="s">
        <v>12</v>
      </c>
      <c r="B17" s="444">
        <f>SUM(B5:B16)</f>
        <v>43779</v>
      </c>
      <c r="C17" s="444">
        <f>SUM(C5:C16)</f>
        <v>4138552</v>
      </c>
      <c r="D17" s="444">
        <f>SUM(D5:D16)</f>
        <v>123121</v>
      </c>
      <c r="E17" s="443">
        <f>SUM(E5:E16)</f>
        <v>60133474.640000001</v>
      </c>
      <c r="F17" s="443">
        <f>SUM(F5:F16)</f>
        <v>63856032.870000005</v>
      </c>
    </row>
    <row r="18" spans="1:6" ht="21" customHeight="1" x14ac:dyDescent="0.15"/>
    <row r="19" spans="1:6" ht="21" customHeight="1" x14ac:dyDescent="0.15">
      <c r="A19" s="414" t="s">
        <v>31</v>
      </c>
      <c r="C19" s="414"/>
      <c r="D19" s="414"/>
      <c r="F19" s="382" t="s">
        <v>448</v>
      </c>
    </row>
    <row r="20" spans="1:6" ht="21" customHeight="1" x14ac:dyDescent="0.15">
      <c r="A20" s="384" t="s">
        <v>13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1" customHeight="1" x14ac:dyDescent="0.15">
      <c r="A21" s="387" t="s">
        <v>14</v>
      </c>
      <c r="B21" s="442">
        <v>0</v>
      </c>
      <c r="C21" s="442">
        <v>0</v>
      </c>
      <c r="D21" s="442">
        <v>0</v>
      </c>
      <c r="E21" s="441">
        <v>7062.38</v>
      </c>
      <c r="F21" s="441">
        <v>7062.38</v>
      </c>
    </row>
    <row r="22" spans="1:6" ht="21" customHeight="1" x14ac:dyDescent="0.15">
      <c r="A22" s="387" t="s">
        <v>15</v>
      </c>
      <c r="B22" s="442">
        <v>0</v>
      </c>
      <c r="C22" s="442">
        <v>0</v>
      </c>
      <c r="D22" s="442">
        <v>0</v>
      </c>
      <c r="E22" s="441">
        <v>2949.04</v>
      </c>
      <c r="F22" s="441">
        <v>2949.04</v>
      </c>
    </row>
    <row r="23" spans="1:6" ht="21" customHeight="1" x14ac:dyDescent="0.15">
      <c r="A23" s="387" t="s">
        <v>16</v>
      </c>
      <c r="B23" s="442">
        <v>0</v>
      </c>
      <c r="C23" s="442">
        <v>0</v>
      </c>
      <c r="D23" s="442">
        <v>0</v>
      </c>
      <c r="E23" s="441">
        <v>3672.96</v>
      </c>
      <c r="F23" s="441">
        <v>3672.96</v>
      </c>
    </row>
    <row r="24" spans="1:6" ht="21" customHeight="1" x14ac:dyDescent="0.15">
      <c r="A24" s="387" t="s">
        <v>17</v>
      </c>
      <c r="B24" s="442">
        <v>3</v>
      </c>
      <c r="C24" s="442">
        <v>961</v>
      </c>
      <c r="D24" s="442">
        <v>0</v>
      </c>
      <c r="E24" s="441">
        <v>39599.410000000003</v>
      </c>
      <c r="F24" s="441">
        <v>40067.409999999996</v>
      </c>
    </row>
    <row r="25" spans="1:6" ht="21" customHeight="1" x14ac:dyDescent="0.15">
      <c r="A25" s="387" t="s">
        <v>18</v>
      </c>
      <c r="B25" s="442">
        <v>42</v>
      </c>
      <c r="C25" s="442">
        <v>14029</v>
      </c>
      <c r="D25" s="442">
        <v>0</v>
      </c>
      <c r="E25" s="441">
        <v>353212.1</v>
      </c>
      <c r="F25" s="441">
        <v>359344.1</v>
      </c>
    </row>
    <row r="26" spans="1:6" ht="21" customHeight="1" x14ac:dyDescent="0.15">
      <c r="A26" s="387" t="s">
        <v>19</v>
      </c>
      <c r="B26" s="442">
        <v>104</v>
      </c>
      <c r="C26" s="442">
        <v>43995</v>
      </c>
      <c r="D26" s="442">
        <v>0</v>
      </c>
      <c r="E26" s="441">
        <v>1903356.55</v>
      </c>
      <c r="F26" s="441">
        <v>1933041.0100000002</v>
      </c>
    </row>
    <row r="27" spans="1:6" ht="21" customHeight="1" x14ac:dyDescent="0.15">
      <c r="A27" s="387" t="s">
        <v>20</v>
      </c>
      <c r="B27" s="442">
        <v>165</v>
      </c>
      <c r="C27" s="442">
        <v>107095</v>
      </c>
      <c r="D27" s="442">
        <v>0</v>
      </c>
      <c r="E27" s="441">
        <v>8075640.3999999994</v>
      </c>
      <c r="F27" s="441">
        <v>8124087.6000000006</v>
      </c>
    </row>
    <row r="28" spans="1:6" ht="21" customHeight="1" x14ac:dyDescent="0.15">
      <c r="A28" s="387" t="s">
        <v>21</v>
      </c>
      <c r="B28" s="442">
        <v>160</v>
      </c>
      <c r="C28" s="442">
        <v>122833</v>
      </c>
      <c r="D28" s="442">
        <v>0</v>
      </c>
      <c r="E28" s="441">
        <v>8524147.3000000007</v>
      </c>
      <c r="F28" s="441">
        <v>8628770.3000000007</v>
      </c>
    </row>
    <row r="29" spans="1:6" ht="21" customHeight="1" x14ac:dyDescent="0.15">
      <c r="A29" s="387" t="s">
        <v>22</v>
      </c>
      <c r="B29" s="442">
        <v>166</v>
      </c>
      <c r="C29" s="442">
        <v>61149</v>
      </c>
      <c r="D29" s="442">
        <v>0</v>
      </c>
      <c r="E29" s="441">
        <v>6340948.8499999996</v>
      </c>
      <c r="F29" s="441">
        <v>6434188.0999999996</v>
      </c>
    </row>
    <row r="30" spans="1:6" ht="21" customHeight="1" x14ac:dyDescent="0.15">
      <c r="A30" s="387" t="s">
        <v>23</v>
      </c>
      <c r="B30" s="442">
        <v>236</v>
      </c>
      <c r="C30" s="442">
        <v>113146</v>
      </c>
      <c r="D30" s="442">
        <v>0</v>
      </c>
      <c r="E30" s="441">
        <v>5522197.2599999998</v>
      </c>
      <c r="F30" s="441">
        <v>5812525.7000000002</v>
      </c>
    </row>
    <row r="31" spans="1:6" ht="21" customHeight="1" x14ac:dyDescent="0.15">
      <c r="A31" s="387" t="s">
        <v>24</v>
      </c>
      <c r="B31" s="442">
        <v>231</v>
      </c>
      <c r="C31" s="442">
        <v>89586</v>
      </c>
      <c r="D31" s="442">
        <v>130</v>
      </c>
      <c r="E31" s="441">
        <v>4585628.0600000005</v>
      </c>
      <c r="F31" s="441">
        <v>4787585.9099999992</v>
      </c>
    </row>
    <row r="32" spans="1:6" ht="21" customHeight="1" x14ac:dyDescent="0.15">
      <c r="A32" s="387" t="s">
        <v>25</v>
      </c>
      <c r="B32" s="442">
        <v>214</v>
      </c>
      <c r="C32" s="442">
        <v>102289</v>
      </c>
      <c r="D32" s="442">
        <v>0</v>
      </c>
      <c r="E32" s="441">
        <v>5894406.1799999997</v>
      </c>
      <c r="F32" s="441">
        <v>6492390.2899999991</v>
      </c>
    </row>
    <row r="33" spans="1:6" ht="21" customHeight="1" x14ac:dyDescent="0.15">
      <c r="A33" s="390" t="s">
        <v>12</v>
      </c>
      <c r="B33" s="444">
        <f>SUM(B21:B32)</f>
        <v>1321</v>
      </c>
      <c r="C33" s="444">
        <f>SUM(C21:C32)</f>
        <v>655083</v>
      </c>
      <c r="D33" s="444">
        <f>SUM(D21:D32)</f>
        <v>130</v>
      </c>
      <c r="E33" s="443">
        <f>SUM(E21:E32)</f>
        <v>41252820.490000002</v>
      </c>
      <c r="F33" s="443">
        <f>SUM(F21:F32)</f>
        <v>42625684.799999997</v>
      </c>
    </row>
    <row r="34" spans="1:6" ht="21" customHeight="1" x14ac:dyDescent="0.15"/>
    <row r="35" spans="1:6" ht="21" customHeight="1" x14ac:dyDescent="0.15">
      <c r="A35" s="414" t="s">
        <v>32</v>
      </c>
      <c r="F35" s="382" t="s">
        <v>449</v>
      </c>
    </row>
    <row r="36" spans="1:6" ht="21" customHeight="1" x14ac:dyDescent="0.15">
      <c r="A36" s="384" t="s">
        <v>13</v>
      </c>
      <c r="B36" s="385" t="s">
        <v>10</v>
      </c>
      <c r="C36" s="385" t="s">
        <v>2</v>
      </c>
      <c r="D36" s="385" t="s">
        <v>184</v>
      </c>
      <c r="E36" s="385" t="s">
        <v>1</v>
      </c>
      <c r="F36" s="385" t="s">
        <v>0</v>
      </c>
    </row>
    <row r="37" spans="1:6" ht="21" customHeight="1" x14ac:dyDescent="0.15">
      <c r="A37" s="387" t="s">
        <v>14</v>
      </c>
      <c r="B37" s="442">
        <v>0</v>
      </c>
      <c r="C37" s="442">
        <v>0</v>
      </c>
      <c r="D37" s="442">
        <v>0</v>
      </c>
      <c r="E37" s="441">
        <v>0</v>
      </c>
      <c r="F37" s="441">
        <v>0</v>
      </c>
    </row>
    <row r="38" spans="1:6" ht="21" customHeight="1" x14ac:dyDescent="0.15">
      <c r="A38" s="387" t="s">
        <v>15</v>
      </c>
      <c r="B38" s="442">
        <v>0</v>
      </c>
      <c r="C38" s="442">
        <v>0</v>
      </c>
      <c r="D38" s="442">
        <v>0</v>
      </c>
      <c r="E38" s="441">
        <v>0</v>
      </c>
      <c r="F38" s="441">
        <v>0</v>
      </c>
    </row>
    <row r="39" spans="1:6" ht="21" customHeight="1" x14ac:dyDescent="0.15">
      <c r="A39" s="387" t="s">
        <v>16</v>
      </c>
      <c r="B39" s="442">
        <v>0</v>
      </c>
      <c r="C39" s="442">
        <v>0</v>
      </c>
      <c r="D39" s="442">
        <v>0</v>
      </c>
      <c r="E39" s="441">
        <v>0</v>
      </c>
      <c r="F39" s="441">
        <v>0</v>
      </c>
    </row>
    <row r="40" spans="1:6" ht="21" customHeight="1" x14ac:dyDescent="0.15">
      <c r="A40" s="387" t="s">
        <v>17</v>
      </c>
      <c r="B40" s="442">
        <v>0</v>
      </c>
      <c r="C40" s="442">
        <v>0</v>
      </c>
      <c r="D40" s="442">
        <v>0</v>
      </c>
      <c r="E40" s="441">
        <v>0</v>
      </c>
      <c r="F40" s="441">
        <v>0</v>
      </c>
    </row>
    <row r="41" spans="1:6" ht="21" customHeight="1" x14ac:dyDescent="0.15">
      <c r="A41" s="387" t="s">
        <v>18</v>
      </c>
      <c r="B41" s="442">
        <v>19</v>
      </c>
      <c r="C41" s="442">
        <v>2868</v>
      </c>
      <c r="D41" s="442">
        <v>0</v>
      </c>
      <c r="E41" s="441">
        <v>35771.5</v>
      </c>
      <c r="F41" s="441">
        <v>37717.56</v>
      </c>
    </row>
    <row r="42" spans="1:6" ht="21" customHeight="1" x14ac:dyDescent="0.15">
      <c r="A42" s="387" t="s">
        <v>19</v>
      </c>
      <c r="B42" s="442">
        <v>39</v>
      </c>
      <c r="C42" s="442">
        <v>5200</v>
      </c>
      <c r="D42" s="442">
        <v>0</v>
      </c>
      <c r="E42" s="441">
        <v>67749.5</v>
      </c>
      <c r="F42" s="441">
        <v>69524.72</v>
      </c>
    </row>
    <row r="43" spans="1:6" ht="21" customHeight="1" x14ac:dyDescent="0.15">
      <c r="A43" s="387" t="s">
        <v>20</v>
      </c>
      <c r="B43" s="442">
        <v>35</v>
      </c>
      <c r="C43" s="442">
        <v>5205</v>
      </c>
      <c r="D43" s="442">
        <v>0</v>
      </c>
      <c r="E43" s="441">
        <v>59025.5</v>
      </c>
      <c r="F43" s="441">
        <v>60451.05</v>
      </c>
    </row>
    <row r="44" spans="1:6" ht="21" customHeight="1" x14ac:dyDescent="0.15">
      <c r="A44" s="387" t="s">
        <v>21</v>
      </c>
      <c r="B44" s="442">
        <v>33</v>
      </c>
      <c r="C44" s="442">
        <v>4188</v>
      </c>
      <c r="D44" s="442">
        <v>0</v>
      </c>
      <c r="E44" s="441">
        <v>51239.070000000007</v>
      </c>
      <c r="F44" s="441">
        <v>53764.049999999996</v>
      </c>
    </row>
    <row r="45" spans="1:6" ht="21" customHeight="1" x14ac:dyDescent="0.15">
      <c r="A45" s="387" t="s">
        <v>22</v>
      </c>
      <c r="B45" s="442">
        <v>44</v>
      </c>
      <c r="C45" s="442">
        <v>6849</v>
      </c>
      <c r="D45" s="442">
        <v>134</v>
      </c>
      <c r="E45" s="441">
        <v>113160.06</v>
      </c>
      <c r="F45" s="441">
        <v>120366.11</v>
      </c>
    </row>
    <row r="46" spans="1:6" ht="21" customHeight="1" x14ac:dyDescent="0.15">
      <c r="A46" s="387" t="s">
        <v>23</v>
      </c>
      <c r="B46" s="442">
        <v>122</v>
      </c>
      <c r="C46" s="442">
        <v>33673</v>
      </c>
      <c r="D46" s="442">
        <v>454</v>
      </c>
      <c r="E46" s="441">
        <v>953505.95000000007</v>
      </c>
      <c r="F46" s="441">
        <v>1063984.1599999999</v>
      </c>
    </row>
    <row r="47" spans="1:6" ht="21" customHeight="1" x14ac:dyDescent="0.15">
      <c r="A47" s="387" t="s">
        <v>24</v>
      </c>
      <c r="B47" s="442">
        <v>106</v>
      </c>
      <c r="C47" s="442">
        <v>45795</v>
      </c>
      <c r="D47" s="442">
        <v>0</v>
      </c>
      <c r="E47" s="441">
        <v>1176399.54</v>
      </c>
      <c r="F47" s="441">
        <v>1318782.01</v>
      </c>
    </row>
    <row r="48" spans="1:6" ht="21" customHeight="1" x14ac:dyDescent="0.15">
      <c r="A48" s="387" t="s">
        <v>25</v>
      </c>
      <c r="B48" s="442">
        <v>206</v>
      </c>
      <c r="C48" s="442">
        <v>83938</v>
      </c>
      <c r="D48" s="442">
        <v>398</v>
      </c>
      <c r="E48" s="441">
        <v>2402017.9000000004</v>
      </c>
      <c r="F48" s="441">
        <v>2686045.95</v>
      </c>
    </row>
    <row r="49" spans="1:6" ht="21" customHeight="1" x14ac:dyDescent="0.15">
      <c r="A49" s="390" t="s">
        <v>12</v>
      </c>
      <c r="B49" s="444">
        <f>SUM(B37:B48)</f>
        <v>604</v>
      </c>
      <c r="C49" s="444">
        <f>SUM(C37:C48)</f>
        <v>187716</v>
      </c>
      <c r="D49" s="444">
        <f>SUM(D37:D48)</f>
        <v>986</v>
      </c>
      <c r="E49" s="443">
        <f>SUM(E37:E48)</f>
        <v>4858869.0200000005</v>
      </c>
      <c r="F49" s="443">
        <f>SUM(F37:F48)</f>
        <v>5410635.6100000003</v>
      </c>
    </row>
    <row r="50" spans="1:6" ht="21" customHeight="1" x14ac:dyDescent="0.15"/>
    <row r="51" spans="1:6" ht="21" customHeight="1" x14ac:dyDescent="0.15">
      <c r="A51" s="414" t="s">
        <v>33</v>
      </c>
      <c r="B51" s="414"/>
      <c r="C51" s="414"/>
      <c r="D51" s="414"/>
      <c r="F51" s="382" t="s">
        <v>450</v>
      </c>
    </row>
    <row r="52" spans="1:6" ht="21" customHeight="1" x14ac:dyDescent="0.15">
      <c r="A52" s="384" t="s">
        <v>13</v>
      </c>
      <c r="B52" s="385" t="s">
        <v>10</v>
      </c>
      <c r="C52" s="385" t="s">
        <v>2</v>
      </c>
      <c r="D52" s="385" t="s">
        <v>184</v>
      </c>
      <c r="E52" s="385" t="s">
        <v>1</v>
      </c>
      <c r="F52" s="385" t="s">
        <v>0</v>
      </c>
    </row>
    <row r="53" spans="1:6" ht="21" customHeight="1" x14ac:dyDescent="0.15">
      <c r="A53" s="387" t="s">
        <v>14</v>
      </c>
      <c r="B53" s="442">
        <v>0</v>
      </c>
      <c r="C53" s="442">
        <v>0</v>
      </c>
      <c r="D53" s="442">
        <v>0</v>
      </c>
      <c r="E53" s="441">
        <v>2728.5</v>
      </c>
      <c r="F53" s="441">
        <v>4271.5</v>
      </c>
    </row>
    <row r="54" spans="1:6" ht="21" customHeight="1" x14ac:dyDescent="0.15">
      <c r="A54" s="387" t="s">
        <v>15</v>
      </c>
      <c r="B54" s="442">
        <v>0</v>
      </c>
      <c r="C54" s="442">
        <v>0</v>
      </c>
      <c r="D54" s="442">
        <v>0</v>
      </c>
      <c r="E54" s="441">
        <v>0</v>
      </c>
      <c r="F54" s="441">
        <v>0</v>
      </c>
    </row>
    <row r="55" spans="1:6" ht="21" customHeight="1" x14ac:dyDescent="0.15">
      <c r="A55" s="387" t="s">
        <v>16</v>
      </c>
      <c r="B55" s="442">
        <v>0</v>
      </c>
      <c r="C55" s="442">
        <v>0</v>
      </c>
      <c r="D55" s="442">
        <v>0</v>
      </c>
      <c r="E55" s="441">
        <v>0</v>
      </c>
      <c r="F55" s="441">
        <v>0</v>
      </c>
    </row>
    <row r="56" spans="1:6" ht="21" customHeight="1" x14ac:dyDescent="0.15">
      <c r="A56" s="387" t="s">
        <v>17</v>
      </c>
      <c r="B56" s="442">
        <v>1</v>
      </c>
      <c r="C56" s="442">
        <v>19</v>
      </c>
      <c r="D56" s="442">
        <v>0</v>
      </c>
      <c r="E56" s="441">
        <v>57</v>
      </c>
      <c r="F56" s="441">
        <v>7484.25</v>
      </c>
    </row>
    <row r="57" spans="1:6" ht="21" customHeight="1" x14ac:dyDescent="0.15">
      <c r="A57" s="387" t="s">
        <v>18</v>
      </c>
      <c r="B57" s="442">
        <v>159</v>
      </c>
      <c r="C57" s="442">
        <v>10867</v>
      </c>
      <c r="D57" s="442">
        <v>82</v>
      </c>
      <c r="E57" s="441">
        <v>95264.85</v>
      </c>
      <c r="F57" s="441">
        <v>98024.05</v>
      </c>
    </row>
    <row r="58" spans="1:6" ht="21" customHeight="1" x14ac:dyDescent="0.15">
      <c r="A58" s="387" t="s">
        <v>19</v>
      </c>
      <c r="B58" s="442">
        <v>820</v>
      </c>
      <c r="C58" s="442">
        <v>72047</v>
      </c>
      <c r="D58" s="442">
        <v>3973</v>
      </c>
      <c r="E58" s="441">
        <v>932245.37</v>
      </c>
      <c r="F58" s="441">
        <v>980371.18</v>
      </c>
    </row>
    <row r="59" spans="1:6" ht="21" customHeight="1" x14ac:dyDescent="0.15">
      <c r="A59" s="387" t="s">
        <v>20</v>
      </c>
      <c r="B59" s="442">
        <v>975</v>
      </c>
      <c r="C59" s="442">
        <v>94802</v>
      </c>
      <c r="D59" s="442">
        <v>4049</v>
      </c>
      <c r="E59" s="441">
        <v>1539245.03</v>
      </c>
      <c r="F59" s="441">
        <v>1650855.4000000001</v>
      </c>
    </row>
    <row r="60" spans="1:6" ht="21" customHeight="1" x14ac:dyDescent="0.15">
      <c r="A60" s="387" t="s">
        <v>21</v>
      </c>
      <c r="B60" s="442">
        <v>377</v>
      </c>
      <c r="C60" s="442">
        <v>41295</v>
      </c>
      <c r="D60" s="442">
        <v>829</v>
      </c>
      <c r="E60" s="441">
        <v>997055.5199999999</v>
      </c>
      <c r="F60" s="441">
        <v>1010032.39</v>
      </c>
    </row>
    <row r="61" spans="1:6" ht="21" customHeight="1" x14ac:dyDescent="0.15">
      <c r="A61" s="387" t="s">
        <v>22</v>
      </c>
      <c r="B61" s="442">
        <v>929</v>
      </c>
      <c r="C61" s="442">
        <v>61042</v>
      </c>
      <c r="D61" s="442">
        <v>1968</v>
      </c>
      <c r="E61" s="441">
        <v>660885.4</v>
      </c>
      <c r="F61" s="441">
        <v>686074.22</v>
      </c>
    </row>
    <row r="62" spans="1:6" ht="21" customHeight="1" x14ac:dyDescent="0.15">
      <c r="A62" s="387" t="s">
        <v>23</v>
      </c>
      <c r="B62" s="442">
        <v>646</v>
      </c>
      <c r="C62" s="442">
        <v>55350</v>
      </c>
      <c r="D62" s="442">
        <v>1601</v>
      </c>
      <c r="E62" s="441">
        <v>675931.55</v>
      </c>
      <c r="F62" s="441">
        <v>732247.49000000011</v>
      </c>
    </row>
    <row r="63" spans="1:6" ht="21" customHeight="1" x14ac:dyDescent="0.15">
      <c r="A63" s="387" t="s">
        <v>24</v>
      </c>
      <c r="B63" s="442">
        <v>568</v>
      </c>
      <c r="C63" s="442">
        <v>65748</v>
      </c>
      <c r="D63" s="442">
        <v>1222</v>
      </c>
      <c r="E63" s="441">
        <v>892547.49000000011</v>
      </c>
      <c r="F63" s="441">
        <v>933399.33000000007</v>
      </c>
    </row>
    <row r="64" spans="1:6" ht="21" customHeight="1" x14ac:dyDescent="0.15">
      <c r="A64" s="387" t="s">
        <v>25</v>
      </c>
      <c r="B64" s="442">
        <v>910</v>
      </c>
      <c r="C64" s="442">
        <v>166569</v>
      </c>
      <c r="D64" s="442">
        <v>5411</v>
      </c>
      <c r="E64" s="441">
        <v>3251573.51</v>
      </c>
      <c r="F64" s="441">
        <v>3478331.04</v>
      </c>
    </row>
    <row r="65" spans="1:6" ht="21" customHeight="1" x14ac:dyDescent="0.15">
      <c r="A65" s="390" t="s">
        <v>12</v>
      </c>
      <c r="B65" s="444">
        <f>SUM(B53:B64)</f>
        <v>5385</v>
      </c>
      <c r="C65" s="444">
        <f>SUM(C53:C64)</f>
        <v>567739</v>
      </c>
      <c r="D65" s="444">
        <f>SUM(D53:D64)</f>
        <v>19135</v>
      </c>
      <c r="E65" s="443">
        <f>SUM(E53:E64)</f>
        <v>9047534.2199999988</v>
      </c>
      <c r="F65" s="443">
        <f>SUM(F53:F64)</f>
        <v>9581090.8500000015</v>
      </c>
    </row>
    <row r="66" spans="1:6" ht="21" customHeight="1" x14ac:dyDescent="0.15"/>
    <row r="67" spans="1:6" ht="21" customHeight="1" x14ac:dyDescent="0.15">
      <c r="A67" s="480" t="s">
        <v>34</v>
      </c>
      <c r="B67" s="481"/>
      <c r="C67" s="481"/>
      <c r="D67" s="481"/>
      <c r="F67" s="382" t="s">
        <v>451</v>
      </c>
    </row>
    <row r="68" spans="1:6" ht="21" customHeight="1" x14ac:dyDescent="0.15">
      <c r="A68" s="384" t="s">
        <v>13</v>
      </c>
      <c r="B68" s="385" t="s">
        <v>10</v>
      </c>
      <c r="C68" s="385" t="s">
        <v>2</v>
      </c>
      <c r="D68" s="385" t="s">
        <v>184</v>
      </c>
      <c r="E68" s="385" t="s">
        <v>1</v>
      </c>
      <c r="F68" s="385" t="s">
        <v>0</v>
      </c>
    </row>
    <row r="69" spans="1:6" ht="21" customHeight="1" x14ac:dyDescent="0.15">
      <c r="A69" s="387" t="s">
        <v>14</v>
      </c>
      <c r="B69" s="442">
        <v>0</v>
      </c>
      <c r="C69" s="442">
        <v>0</v>
      </c>
      <c r="D69" s="442">
        <v>0</v>
      </c>
      <c r="E69" s="441">
        <v>0</v>
      </c>
      <c r="F69" s="441">
        <v>0</v>
      </c>
    </row>
    <row r="70" spans="1:6" ht="21" customHeight="1" x14ac:dyDescent="0.15">
      <c r="A70" s="387" t="s">
        <v>15</v>
      </c>
      <c r="B70" s="442">
        <v>0</v>
      </c>
      <c r="C70" s="442">
        <v>0</v>
      </c>
      <c r="D70" s="442">
        <v>0</v>
      </c>
      <c r="E70" s="441">
        <v>0</v>
      </c>
      <c r="F70" s="441">
        <v>0</v>
      </c>
    </row>
    <row r="71" spans="1:6" ht="21" customHeight="1" x14ac:dyDescent="0.15">
      <c r="A71" s="387" t="s">
        <v>16</v>
      </c>
      <c r="B71" s="442">
        <v>0</v>
      </c>
      <c r="C71" s="442">
        <v>0</v>
      </c>
      <c r="D71" s="442">
        <v>0</v>
      </c>
      <c r="E71" s="441">
        <v>0</v>
      </c>
      <c r="F71" s="441">
        <v>0</v>
      </c>
    </row>
    <row r="72" spans="1:6" ht="21" customHeight="1" x14ac:dyDescent="0.15">
      <c r="A72" s="387" t="s">
        <v>17</v>
      </c>
      <c r="B72" s="442">
        <v>0</v>
      </c>
      <c r="C72" s="442">
        <v>0</v>
      </c>
      <c r="D72" s="442">
        <v>0</v>
      </c>
      <c r="E72" s="441">
        <v>0</v>
      </c>
      <c r="F72" s="441">
        <v>0</v>
      </c>
    </row>
    <row r="73" spans="1:6" ht="21" customHeight="1" x14ac:dyDescent="0.15">
      <c r="A73" s="387" t="s">
        <v>18</v>
      </c>
      <c r="B73" s="442">
        <v>76</v>
      </c>
      <c r="C73" s="442">
        <v>4012</v>
      </c>
      <c r="D73" s="442">
        <v>0</v>
      </c>
      <c r="E73" s="441">
        <v>25700.5</v>
      </c>
      <c r="F73" s="441">
        <v>26135</v>
      </c>
    </row>
    <row r="74" spans="1:6" ht="21" customHeight="1" x14ac:dyDescent="0.15">
      <c r="A74" s="387" t="s">
        <v>19</v>
      </c>
      <c r="B74" s="442">
        <v>112</v>
      </c>
      <c r="C74" s="442">
        <v>4222</v>
      </c>
      <c r="D74" s="442">
        <v>220</v>
      </c>
      <c r="E74" s="441">
        <v>31654.5</v>
      </c>
      <c r="F74" s="441">
        <v>32538.55</v>
      </c>
    </row>
    <row r="75" spans="1:6" ht="21" customHeight="1" x14ac:dyDescent="0.15">
      <c r="A75" s="387" t="s">
        <v>20</v>
      </c>
      <c r="B75" s="442">
        <v>210</v>
      </c>
      <c r="C75" s="442">
        <v>11316</v>
      </c>
      <c r="D75" s="442">
        <v>633</v>
      </c>
      <c r="E75" s="441">
        <v>57305.5</v>
      </c>
      <c r="F75" s="441">
        <v>74431.8</v>
      </c>
    </row>
    <row r="76" spans="1:6" ht="21" customHeight="1" x14ac:dyDescent="0.15">
      <c r="A76" s="387" t="s">
        <v>21</v>
      </c>
      <c r="B76" s="442">
        <v>194</v>
      </c>
      <c r="C76" s="442">
        <v>15360</v>
      </c>
      <c r="D76" s="442">
        <v>1276</v>
      </c>
      <c r="E76" s="441">
        <v>32249.5</v>
      </c>
      <c r="F76" s="441">
        <v>36139.300000000003</v>
      </c>
    </row>
    <row r="77" spans="1:6" ht="21" customHeight="1" x14ac:dyDescent="0.15">
      <c r="A77" s="387" t="s">
        <v>22</v>
      </c>
      <c r="B77" s="442">
        <v>166</v>
      </c>
      <c r="C77" s="442">
        <v>6655</v>
      </c>
      <c r="D77" s="442">
        <v>752</v>
      </c>
      <c r="E77" s="441">
        <v>46500.700000000004</v>
      </c>
      <c r="F77" s="441">
        <v>48846.490000000005</v>
      </c>
    </row>
    <row r="78" spans="1:6" ht="21" customHeight="1" x14ac:dyDescent="0.15">
      <c r="A78" s="387" t="s">
        <v>23</v>
      </c>
      <c r="B78" s="442">
        <v>208</v>
      </c>
      <c r="C78" s="442">
        <v>9958</v>
      </c>
      <c r="D78" s="442">
        <v>357</v>
      </c>
      <c r="E78" s="441">
        <v>70854.5</v>
      </c>
      <c r="F78" s="441">
        <v>73420.75</v>
      </c>
    </row>
    <row r="79" spans="1:6" ht="21" customHeight="1" x14ac:dyDescent="0.15">
      <c r="A79" s="387" t="s">
        <v>24</v>
      </c>
      <c r="B79" s="442">
        <v>225</v>
      </c>
      <c r="C79" s="442">
        <v>13349</v>
      </c>
      <c r="D79" s="442">
        <v>910</v>
      </c>
      <c r="E79" s="441">
        <v>80668</v>
      </c>
      <c r="F79" s="441">
        <v>82114.8</v>
      </c>
    </row>
    <row r="80" spans="1:6" ht="21" customHeight="1" x14ac:dyDescent="0.15">
      <c r="A80" s="387" t="s">
        <v>25</v>
      </c>
      <c r="B80" s="442">
        <v>218</v>
      </c>
      <c r="C80" s="442">
        <v>12037</v>
      </c>
      <c r="D80" s="442">
        <v>326</v>
      </c>
      <c r="E80" s="441">
        <v>76267.100000000006</v>
      </c>
      <c r="F80" s="441">
        <v>77507.8</v>
      </c>
    </row>
    <row r="81" spans="1:6" ht="21" customHeight="1" x14ac:dyDescent="0.15">
      <c r="A81" s="390" t="s">
        <v>12</v>
      </c>
      <c r="B81" s="444">
        <f>SUM(B69:B80)</f>
        <v>1409</v>
      </c>
      <c r="C81" s="444">
        <f>SUM(C69:C80)</f>
        <v>76909</v>
      </c>
      <c r="D81" s="444">
        <f>SUM(D69:D80)</f>
        <v>4474</v>
      </c>
      <c r="E81" s="443">
        <f>SUM(E69:E80)</f>
        <v>421200.30000000005</v>
      </c>
      <c r="F81" s="443">
        <f>SUM(F69:F80)</f>
        <v>451134.49</v>
      </c>
    </row>
    <row r="82" spans="1:6" ht="21" customHeight="1" x14ac:dyDescent="0.15"/>
    <row r="83" spans="1:6" ht="21" customHeight="1" x14ac:dyDescent="0.15">
      <c r="A83" s="480" t="s">
        <v>35</v>
      </c>
      <c r="B83" s="481"/>
      <c r="C83" s="481"/>
      <c r="D83" s="481"/>
      <c r="F83" s="382" t="s">
        <v>452</v>
      </c>
    </row>
    <row r="84" spans="1:6" ht="21" customHeight="1" x14ac:dyDescent="0.15">
      <c r="A84" s="384" t="s">
        <v>13</v>
      </c>
      <c r="B84" s="385" t="s">
        <v>10</v>
      </c>
      <c r="C84" s="385" t="s">
        <v>2</v>
      </c>
      <c r="D84" s="385" t="s">
        <v>184</v>
      </c>
      <c r="E84" s="385" t="s">
        <v>1</v>
      </c>
      <c r="F84" s="385" t="s">
        <v>0</v>
      </c>
    </row>
    <row r="85" spans="1:6" ht="21" customHeight="1" x14ac:dyDescent="0.15">
      <c r="A85" s="387" t="s">
        <v>14</v>
      </c>
      <c r="B85" s="442">
        <v>0</v>
      </c>
      <c r="C85" s="442">
        <v>0</v>
      </c>
      <c r="D85" s="442">
        <v>0</v>
      </c>
      <c r="E85" s="441">
        <v>9844</v>
      </c>
      <c r="F85" s="441">
        <v>11326.8</v>
      </c>
    </row>
    <row r="86" spans="1:6" ht="21" customHeight="1" x14ac:dyDescent="0.15">
      <c r="A86" s="387" t="s">
        <v>15</v>
      </c>
      <c r="B86" s="442">
        <v>0</v>
      </c>
      <c r="C86" s="442">
        <v>0</v>
      </c>
      <c r="D86" s="442">
        <v>0</v>
      </c>
      <c r="E86" s="441">
        <v>0</v>
      </c>
      <c r="F86" s="441">
        <v>1196.5</v>
      </c>
    </row>
    <row r="87" spans="1:6" ht="21" customHeight="1" x14ac:dyDescent="0.15">
      <c r="A87" s="387" t="s">
        <v>16</v>
      </c>
      <c r="B87" s="442">
        <v>0</v>
      </c>
      <c r="C87" s="442">
        <v>0</v>
      </c>
      <c r="D87" s="442">
        <v>0</v>
      </c>
      <c r="E87" s="441">
        <v>0</v>
      </c>
      <c r="F87" s="441">
        <v>0</v>
      </c>
    </row>
    <row r="88" spans="1:6" ht="21" customHeight="1" x14ac:dyDescent="0.15">
      <c r="A88" s="387" t="s">
        <v>17</v>
      </c>
      <c r="B88" s="442">
        <v>6</v>
      </c>
      <c r="C88" s="442">
        <v>36</v>
      </c>
      <c r="D88" s="442">
        <v>0</v>
      </c>
      <c r="E88" s="441">
        <v>280</v>
      </c>
      <c r="F88" s="441">
        <v>280</v>
      </c>
    </row>
    <row r="89" spans="1:6" ht="21" customHeight="1" x14ac:dyDescent="0.15">
      <c r="A89" s="387" t="s">
        <v>18</v>
      </c>
      <c r="B89" s="442">
        <v>175</v>
      </c>
      <c r="C89" s="442">
        <v>2538</v>
      </c>
      <c r="D89" s="442">
        <v>2745</v>
      </c>
      <c r="E89" s="441">
        <v>17223.599999999999</v>
      </c>
      <c r="F89" s="441">
        <v>40141.280000000006</v>
      </c>
    </row>
    <row r="90" spans="1:6" ht="21" customHeight="1" x14ac:dyDescent="0.15">
      <c r="A90" s="387" t="s">
        <v>19</v>
      </c>
      <c r="B90" s="442">
        <v>645</v>
      </c>
      <c r="C90" s="442">
        <v>21765</v>
      </c>
      <c r="D90" s="442">
        <v>10633</v>
      </c>
      <c r="E90" s="441">
        <v>172089.19000000003</v>
      </c>
      <c r="F90" s="441">
        <v>442551.13999999996</v>
      </c>
    </row>
    <row r="91" spans="1:6" ht="21" customHeight="1" x14ac:dyDescent="0.15">
      <c r="A91" s="387" t="s">
        <v>20</v>
      </c>
      <c r="B91" s="442">
        <v>991</v>
      </c>
      <c r="C91" s="442">
        <v>51622</v>
      </c>
      <c r="D91" s="442">
        <v>42006</v>
      </c>
      <c r="E91" s="441">
        <v>353027.14999999997</v>
      </c>
      <c r="F91" s="441">
        <v>912368.2300000001</v>
      </c>
    </row>
    <row r="92" spans="1:6" ht="21" customHeight="1" x14ac:dyDescent="0.15">
      <c r="A92" s="387" t="s">
        <v>21</v>
      </c>
      <c r="B92" s="442">
        <v>990</v>
      </c>
      <c r="C92" s="442">
        <v>60046</v>
      </c>
      <c r="D92" s="442">
        <v>26817</v>
      </c>
      <c r="E92" s="441">
        <v>560841.6399999999</v>
      </c>
      <c r="F92" s="441">
        <v>1020660.1100000001</v>
      </c>
    </row>
    <row r="93" spans="1:6" ht="21" customHeight="1" x14ac:dyDescent="0.15">
      <c r="A93" s="387" t="s">
        <v>22</v>
      </c>
      <c r="B93" s="442">
        <v>911</v>
      </c>
      <c r="C93" s="442">
        <v>51349</v>
      </c>
      <c r="D93" s="442">
        <v>10813</v>
      </c>
      <c r="E93" s="441">
        <v>380829.5</v>
      </c>
      <c r="F93" s="441">
        <v>887453.71000000008</v>
      </c>
    </row>
    <row r="94" spans="1:6" ht="21" customHeight="1" x14ac:dyDescent="0.15">
      <c r="A94" s="387" t="s">
        <v>23</v>
      </c>
      <c r="B94" s="442">
        <v>937</v>
      </c>
      <c r="C94" s="442">
        <v>46787</v>
      </c>
      <c r="D94" s="442">
        <v>21121</v>
      </c>
      <c r="E94" s="441">
        <v>523928.85</v>
      </c>
      <c r="F94" s="441">
        <v>1374103.2999999998</v>
      </c>
    </row>
    <row r="95" spans="1:6" ht="21" customHeight="1" x14ac:dyDescent="0.15">
      <c r="A95" s="387" t="s">
        <v>24</v>
      </c>
      <c r="B95" s="442">
        <v>885</v>
      </c>
      <c r="C95" s="442">
        <v>43678</v>
      </c>
      <c r="D95" s="442">
        <v>20143</v>
      </c>
      <c r="E95" s="441">
        <v>415014.40000000002</v>
      </c>
      <c r="F95" s="441">
        <v>1262363.6300000001</v>
      </c>
    </row>
    <row r="96" spans="1:6" ht="21" customHeight="1" x14ac:dyDescent="0.15">
      <c r="A96" s="387" t="s">
        <v>25</v>
      </c>
      <c r="B96" s="442">
        <v>952</v>
      </c>
      <c r="C96" s="442">
        <v>94673</v>
      </c>
      <c r="D96" s="442">
        <v>25688</v>
      </c>
      <c r="E96" s="441">
        <v>1057644.0499999998</v>
      </c>
      <c r="F96" s="441">
        <v>1871766.8900000004</v>
      </c>
    </row>
    <row r="97" spans="1:6" ht="21" customHeight="1" x14ac:dyDescent="0.15">
      <c r="A97" s="390" t="s">
        <v>12</v>
      </c>
      <c r="B97" s="444">
        <f>SUM(B85:B96)</f>
        <v>6492</v>
      </c>
      <c r="C97" s="444">
        <f>SUM(C85:C96)</f>
        <v>372494</v>
      </c>
      <c r="D97" s="444">
        <f>SUM(D85:D96)</f>
        <v>159966</v>
      </c>
      <c r="E97" s="443">
        <f>SUM(E85:E96)</f>
        <v>3490722.3799999994</v>
      </c>
      <c r="F97" s="443">
        <f>SUM(F85:F96)</f>
        <v>7824211.5900000008</v>
      </c>
    </row>
    <row r="98" spans="1:6" ht="21" customHeight="1" x14ac:dyDescent="0.15"/>
    <row r="99" spans="1:6" ht="21" customHeight="1" x14ac:dyDescent="0.15">
      <c r="A99" s="480" t="s">
        <v>26</v>
      </c>
      <c r="B99" s="481"/>
      <c r="C99" s="481"/>
      <c r="D99" s="481"/>
      <c r="F99" s="382" t="s">
        <v>453</v>
      </c>
    </row>
    <row r="100" spans="1:6" ht="21" customHeight="1" x14ac:dyDescent="0.15">
      <c r="A100" s="384" t="s">
        <v>13</v>
      </c>
      <c r="B100" s="385" t="s">
        <v>10</v>
      </c>
      <c r="C100" s="385" t="s">
        <v>2</v>
      </c>
      <c r="D100" s="385" t="s">
        <v>184</v>
      </c>
      <c r="E100" s="385" t="s">
        <v>1</v>
      </c>
      <c r="F100" s="385" t="s">
        <v>0</v>
      </c>
    </row>
    <row r="101" spans="1:6" ht="21" customHeight="1" x14ac:dyDescent="0.15">
      <c r="A101" s="387" t="s">
        <v>14</v>
      </c>
      <c r="B101" s="442">
        <v>0</v>
      </c>
      <c r="C101" s="442">
        <v>0</v>
      </c>
      <c r="D101" s="442">
        <v>0</v>
      </c>
      <c r="E101" s="441">
        <v>796.4</v>
      </c>
      <c r="F101" s="441">
        <v>915.86</v>
      </c>
    </row>
    <row r="102" spans="1:6" ht="21" customHeight="1" x14ac:dyDescent="0.15">
      <c r="A102" s="387" t="s">
        <v>15</v>
      </c>
      <c r="B102" s="442">
        <v>0</v>
      </c>
      <c r="C102" s="442">
        <v>0</v>
      </c>
      <c r="D102" s="442">
        <v>0</v>
      </c>
      <c r="E102" s="441">
        <v>0</v>
      </c>
      <c r="F102" s="441">
        <v>0</v>
      </c>
    </row>
    <row r="103" spans="1:6" ht="21" customHeight="1" x14ac:dyDescent="0.15">
      <c r="A103" s="387" t="s">
        <v>16</v>
      </c>
      <c r="B103" s="442">
        <v>0</v>
      </c>
      <c r="C103" s="442">
        <v>0</v>
      </c>
      <c r="D103" s="442">
        <v>0</v>
      </c>
      <c r="E103" s="441">
        <v>0</v>
      </c>
      <c r="F103" s="441">
        <v>0</v>
      </c>
    </row>
    <row r="104" spans="1:6" ht="21" customHeight="1" x14ac:dyDescent="0.15">
      <c r="A104" s="387" t="s">
        <v>17</v>
      </c>
      <c r="B104" s="442">
        <v>0</v>
      </c>
      <c r="C104" s="442">
        <v>0</v>
      </c>
      <c r="D104" s="442">
        <v>0</v>
      </c>
      <c r="E104" s="441">
        <v>0</v>
      </c>
      <c r="F104" s="441">
        <v>0</v>
      </c>
    </row>
    <row r="105" spans="1:6" ht="21" customHeight="1" x14ac:dyDescent="0.15">
      <c r="A105" s="387" t="s">
        <v>18</v>
      </c>
      <c r="B105" s="442">
        <v>146</v>
      </c>
      <c r="C105" s="442">
        <v>3955</v>
      </c>
      <c r="D105" s="442">
        <v>515</v>
      </c>
      <c r="E105" s="441">
        <v>22455</v>
      </c>
      <c r="F105" s="441">
        <v>23056.6</v>
      </c>
    </row>
    <row r="106" spans="1:6" ht="21" customHeight="1" x14ac:dyDescent="0.15">
      <c r="A106" s="387" t="s">
        <v>19</v>
      </c>
      <c r="B106" s="442">
        <v>672</v>
      </c>
      <c r="C106" s="442">
        <v>16192</v>
      </c>
      <c r="D106" s="442">
        <v>1990</v>
      </c>
      <c r="E106" s="441">
        <v>93519</v>
      </c>
      <c r="F106" s="441">
        <v>100321.9</v>
      </c>
    </row>
    <row r="107" spans="1:6" ht="21" customHeight="1" x14ac:dyDescent="0.15">
      <c r="A107" s="387" t="s">
        <v>20</v>
      </c>
      <c r="B107" s="442">
        <v>1511</v>
      </c>
      <c r="C107" s="442">
        <v>43725</v>
      </c>
      <c r="D107" s="442">
        <v>3079</v>
      </c>
      <c r="E107" s="441">
        <v>280241.5</v>
      </c>
      <c r="F107" s="441">
        <v>286460.2</v>
      </c>
    </row>
    <row r="108" spans="1:6" ht="21" customHeight="1" x14ac:dyDescent="0.15">
      <c r="A108" s="387" t="s">
        <v>21</v>
      </c>
      <c r="B108" s="442">
        <v>1573</v>
      </c>
      <c r="C108" s="442">
        <v>66253</v>
      </c>
      <c r="D108" s="442">
        <v>21959</v>
      </c>
      <c r="E108" s="441">
        <v>264907</v>
      </c>
      <c r="F108" s="441">
        <v>275987.5</v>
      </c>
    </row>
    <row r="109" spans="1:6" ht="21" customHeight="1" x14ac:dyDescent="0.15">
      <c r="A109" s="387" t="s">
        <v>22</v>
      </c>
      <c r="B109" s="442">
        <v>1298</v>
      </c>
      <c r="C109" s="442">
        <v>45860</v>
      </c>
      <c r="D109" s="442">
        <v>3194</v>
      </c>
      <c r="E109" s="441">
        <v>344978.36000000004</v>
      </c>
      <c r="F109" s="441">
        <v>349690.36000000004</v>
      </c>
    </row>
    <row r="110" spans="1:6" ht="21" customHeight="1" x14ac:dyDescent="0.15">
      <c r="A110" s="387" t="s">
        <v>23</v>
      </c>
      <c r="B110" s="442">
        <v>1073</v>
      </c>
      <c r="C110" s="442">
        <v>49965</v>
      </c>
      <c r="D110" s="442">
        <v>715</v>
      </c>
      <c r="E110" s="441">
        <v>441267.87</v>
      </c>
      <c r="F110" s="441">
        <v>448857.87</v>
      </c>
    </row>
    <row r="111" spans="1:6" ht="21" customHeight="1" x14ac:dyDescent="0.15">
      <c r="A111" s="387" t="s">
        <v>24</v>
      </c>
      <c r="B111" s="442">
        <v>1304</v>
      </c>
      <c r="C111" s="442">
        <v>61177</v>
      </c>
      <c r="D111" s="442">
        <v>65</v>
      </c>
      <c r="E111" s="441">
        <v>572620.5</v>
      </c>
      <c r="F111" s="441">
        <v>579690.25</v>
      </c>
    </row>
    <row r="112" spans="1:6" ht="21" customHeight="1" x14ac:dyDescent="0.15">
      <c r="A112" s="387" t="s">
        <v>25</v>
      </c>
      <c r="B112" s="442">
        <v>1527</v>
      </c>
      <c r="C112" s="442">
        <v>54835</v>
      </c>
      <c r="D112" s="442">
        <v>323</v>
      </c>
      <c r="E112" s="441">
        <v>465248.58999999997</v>
      </c>
      <c r="F112" s="441">
        <v>468981.39</v>
      </c>
    </row>
    <row r="113" spans="1:6" ht="21" customHeight="1" x14ac:dyDescent="0.15">
      <c r="A113" s="390" t="s">
        <v>12</v>
      </c>
      <c r="B113" s="444">
        <f>SUM(B101:B112)</f>
        <v>9104</v>
      </c>
      <c r="C113" s="444">
        <f>SUM(C101:C112)</f>
        <v>341962</v>
      </c>
      <c r="D113" s="444">
        <f>SUM(D101:D112)</f>
        <v>31840</v>
      </c>
      <c r="E113" s="443">
        <f>SUM(E101:E112)</f>
        <v>2486034.2199999997</v>
      </c>
      <c r="F113" s="443">
        <f>SUM(F101:F112)</f>
        <v>2533961.9300000002</v>
      </c>
    </row>
  </sheetData>
  <mergeCells count="5">
    <mergeCell ref="A1:B1"/>
    <mergeCell ref="C1:F1"/>
    <mergeCell ref="A67:D67"/>
    <mergeCell ref="A83:D83"/>
    <mergeCell ref="A99:D99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horizontalDpi="4294967293"/>
  <headerFooter alignWithMargins="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41D"/>
    <pageSetUpPr fitToPage="1"/>
  </sheetPr>
  <dimension ref="A1:H36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58" customWidth="1"/>
    <col min="2" max="2" width="33.5" style="58" customWidth="1"/>
    <col min="3" max="3" width="29" style="58" customWidth="1"/>
    <col min="4" max="5" width="16.5" style="58" customWidth="1"/>
    <col min="6" max="6" width="1.5" style="60" customWidth="1"/>
    <col min="7" max="7" width="10" style="59" customWidth="1"/>
    <col min="8" max="8" width="1.5" style="58" customWidth="1"/>
    <col min="9" max="9" width="8.5" style="58" customWidth="1"/>
    <col min="10" max="16384" width="9.5" style="58"/>
  </cols>
  <sheetData>
    <row r="1" spans="1:8" s="62" customFormat="1" ht="50" customHeight="1" x14ac:dyDescent="0.15">
      <c r="A1" s="517" t="s">
        <v>321</v>
      </c>
      <c r="B1" s="517"/>
      <c r="C1" s="506" t="s">
        <v>189</v>
      </c>
      <c r="D1" s="506"/>
      <c r="F1" s="64"/>
      <c r="G1" s="63"/>
    </row>
    <row r="2" spans="1:8" s="62" customFormat="1" ht="20" customHeight="1" x14ac:dyDescent="0.15">
      <c r="F2" s="64"/>
      <c r="G2" s="63"/>
    </row>
    <row r="3" spans="1:8" ht="45" customHeight="1" x14ac:dyDescent="0.15">
      <c r="A3" s="159"/>
      <c r="B3" s="160"/>
      <c r="C3" s="160"/>
      <c r="D3" s="160"/>
      <c r="E3" s="160"/>
      <c r="F3" s="161"/>
      <c r="G3" s="162"/>
      <c r="H3" s="159"/>
    </row>
    <row r="4" spans="1:8" ht="26.25" customHeight="1" x14ac:dyDescent="0.15">
      <c r="A4" s="159"/>
      <c r="B4" s="163" t="s">
        <v>190</v>
      </c>
      <c r="C4" s="163" t="s">
        <v>45</v>
      </c>
      <c r="D4" s="164">
        <v>2020</v>
      </c>
      <c r="E4" s="164">
        <v>2021</v>
      </c>
      <c r="F4" s="165"/>
      <c r="G4" s="166" t="s">
        <v>439</v>
      </c>
      <c r="H4" s="159"/>
    </row>
    <row r="5" spans="1:8" ht="23.25" customHeight="1" x14ac:dyDescent="0.15">
      <c r="A5" s="159"/>
      <c r="B5" s="167" t="s">
        <v>3</v>
      </c>
      <c r="C5" s="50" t="s">
        <v>11</v>
      </c>
      <c r="D5" s="148">
        <v>212155149.65999976</v>
      </c>
      <c r="E5" s="148">
        <v>185916560.15000001</v>
      </c>
      <c r="F5" s="51"/>
      <c r="G5" s="52">
        <v>-12.367642054435052</v>
      </c>
      <c r="H5" s="159"/>
    </row>
    <row r="6" spans="1:8" ht="23.25" customHeight="1" x14ac:dyDescent="0.15">
      <c r="A6" s="159"/>
      <c r="B6" s="168" t="s">
        <v>191</v>
      </c>
      <c r="C6" s="169"/>
      <c r="D6" s="170">
        <v>212155149.65999976</v>
      </c>
      <c r="E6" s="170">
        <v>185916560.15000001</v>
      </c>
      <c r="F6" s="67"/>
      <c r="G6" s="68">
        <v>-12.367642054435052</v>
      </c>
      <c r="H6" s="159"/>
    </row>
    <row r="7" spans="1:8" ht="23.25" customHeight="1" x14ac:dyDescent="0.15">
      <c r="A7" s="159"/>
      <c r="B7" s="167" t="s">
        <v>4</v>
      </c>
      <c r="C7" s="50" t="s">
        <v>30</v>
      </c>
      <c r="D7" s="148">
        <v>57870170.370000005</v>
      </c>
      <c r="E7" s="148">
        <v>63856032.869999997</v>
      </c>
      <c r="F7" s="57"/>
      <c r="G7" s="52">
        <v>10.343606147569032</v>
      </c>
      <c r="H7" s="159"/>
    </row>
    <row r="8" spans="1:8" ht="23.25" customHeight="1" x14ac:dyDescent="0.15">
      <c r="A8" s="159"/>
      <c r="B8" s="167"/>
      <c r="C8" s="50" t="s">
        <v>31</v>
      </c>
      <c r="D8" s="148">
        <v>18222462.970000003</v>
      </c>
      <c r="E8" s="148">
        <v>42625684.799999997</v>
      </c>
      <c r="F8" s="57"/>
      <c r="G8" s="52">
        <v>133.91835050056349</v>
      </c>
      <c r="H8" s="159"/>
    </row>
    <row r="9" spans="1:8" ht="23.25" customHeight="1" x14ac:dyDescent="0.15">
      <c r="A9" s="159"/>
      <c r="B9" s="167"/>
      <c r="C9" s="50" t="s">
        <v>32</v>
      </c>
      <c r="D9" s="148">
        <v>13955119.140000001</v>
      </c>
      <c r="E9" s="148">
        <v>5410635.6100000003</v>
      </c>
      <c r="F9" s="57"/>
      <c r="G9" s="52">
        <v>-61.228309441720761</v>
      </c>
      <c r="H9" s="159"/>
    </row>
    <row r="10" spans="1:8" ht="23.25" customHeight="1" x14ac:dyDescent="0.15">
      <c r="A10" s="159"/>
      <c r="B10" s="167"/>
      <c r="C10" s="50" t="s">
        <v>33</v>
      </c>
      <c r="D10" s="148">
        <v>9585837.200000003</v>
      </c>
      <c r="E10" s="148">
        <v>9581090.8499999978</v>
      </c>
      <c r="F10" s="57"/>
      <c r="G10" s="52">
        <v>-4.9514193710750838E-2</v>
      </c>
      <c r="H10" s="159"/>
    </row>
    <row r="11" spans="1:8" ht="23.25" customHeight="1" x14ac:dyDescent="0.15">
      <c r="A11" s="159"/>
      <c r="B11" s="167"/>
      <c r="C11" s="50" t="s">
        <v>34</v>
      </c>
      <c r="D11" s="148">
        <v>337545.39999999997</v>
      </c>
      <c r="E11" s="148">
        <v>451134.49</v>
      </c>
      <c r="F11" s="57"/>
      <c r="G11" s="52">
        <v>33.651499916751945</v>
      </c>
      <c r="H11" s="159"/>
    </row>
    <row r="12" spans="1:8" ht="23.25" customHeight="1" x14ac:dyDescent="0.15">
      <c r="A12" s="159"/>
      <c r="B12" s="167"/>
      <c r="C12" s="50" t="s">
        <v>35</v>
      </c>
      <c r="D12" s="148">
        <v>12326154.490000002</v>
      </c>
      <c r="E12" s="148">
        <v>7824211.5900000008</v>
      </c>
      <c r="F12" s="57"/>
      <c r="G12" s="52">
        <v>-36.523498903509207</v>
      </c>
      <c r="H12" s="159"/>
    </row>
    <row r="13" spans="1:8" ht="23.25" customHeight="1" x14ac:dyDescent="0.15">
      <c r="A13" s="159"/>
      <c r="B13" s="167"/>
      <c r="C13" s="50" t="s">
        <v>26</v>
      </c>
      <c r="D13" s="148">
        <v>1901562.71</v>
      </c>
      <c r="E13" s="148">
        <v>2533961.9299999997</v>
      </c>
      <c r="F13" s="57"/>
      <c r="G13" s="52">
        <v>33.256816442303908</v>
      </c>
      <c r="H13" s="159"/>
    </row>
    <row r="14" spans="1:8" ht="23.25" customHeight="1" x14ac:dyDescent="0.15">
      <c r="A14" s="159"/>
      <c r="B14" s="168" t="s">
        <v>192</v>
      </c>
      <c r="C14" s="169"/>
      <c r="D14" s="170">
        <v>114198852.28000002</v>
      </c>
      <c r="E14" s="170">
        <v>132282752.13999999</v>
      </c>
      <c r="F14" s="67"/>
      <c r="G14" s="68">
        <v>15.83544799177203</v>
      </c>
      <c r="H14" s="159"/>
    </row>
    <row r="15" spans="1:8" ht="23.25" customHeight="1" x14ac:dyDescent="0.15">
      <c r="A15" s="159"/>
      <c r="B15" s="167" t="s">
        <v>5</v>
      </c>
      <c r="C15" s="50" t="s">
        <v>36</v>
      </c>
      <c r="D15" s="148">
        <v>15477584.369999999</v>
      </c>
      <c r="E15" s="148">
        <v>20349116.509999998</v>
      </c>
      <c r="F15" s="57"/>
      <c r="G15" s="52">
        <v>31.474757452735496</v>
      </c>
      <c r="H15" s="159"/>
    </row>
    <row r="16" spans="1:8" ht="23.25" customHeight="1" x14ac:dyDescent="0.15">
      <c r="A16" s="159"/>
      <c r="B16" s="167"/>
      <c r="C16" s="50" t="s">
        <v>37</v>
      </c>
      <c r="D16" s="148">
        <v>36110380.890000001</v>
      </c>
      <c r="E16" s="148">
        <v>86833859.550000027</v>
      </c>
      <c r="F16" s="57"/>
      <c r="G16" s="52">
        <v>140.46785829956951</v>
      </c>
      <c r="H16" s="159"/>
    </row>
    <row r="17" spans="1:8" ht="23.25" customHeight="1" x14ac:dyDescent="0.15">
      <c r="A17" s="159"/>
      <c r="B17" s="167"/>
      <c r="C17" s="50" t="s">
        <v>27</v>
      </c>
      <c r="D17" s="148">
        <v>3023004.8800000004</v>
      </c>
      <c r="E17" s="148">
        <v>6351322.370000002</v>
      </c>
      <c r="F17" s="57"/>
      <c r="G17" s="52">
        <v>110.09963999793482</v>
      </c>
      <c r="H17" s="159"/>
    </row>
    <row r="18" spans="1:8" ht="23.25" customHeight="1" x14ac:dyDescent="0.15">
      <c r="A18" s="159"/>
      <c r="B18" s="168" t="s">
        <v>193</v>
      </c>
      <c r="C18" s="169"/>
      <c r="D18" s="170">
        <v>54610970.140000001</v>
      </c>
      <c r="E18" s="170">
        <v>113534298.43000004</v>
      </c>
      <c r="F18" s="67"/>
      <c r="G18" s="68">
        <v>107.89650529727805</v>
      </c>
      <c r="H18" s="159"/>
    </row>
    <row r="19" spans="1:8" ht="23.25" customHeight="1" x14ac:dyDescent="0.15">
      <c r="A19" s="159"/>
      <c r="B19" s="167" t="s">
        <v>6</v>
      </c>
      <c r="C19" s="50" t="s">
        <v>38</v>
      </c>
      <c r="D19" s="148">
        <v>210671087.12</v>
      </c>
      <c r="E19" s="148">
        <v>138794375.62000003</v>
      </c>
      <c r="F19" s="57"/>
      <c r="G19" s="52">
        <v>-34.117976264611194</v>
      </c>
      <c r="H19" s="159"/>
    </row>
    <row r="20" spans="1:8" ht="23.25" customHeight="1" x14ac:dyDescent="0.15">
      <c r="A20" s="159"/>
      <c r="B20" s="167"/>
      <c r="C20" s="50" t="s">
        <v>39</v>
      </c>
      <c r="D20" s="148">
        <v>17667563.420000009</v>
      </c>
      <c r="E20" s="148">
        <v>11519220.329999998</v>
      </c>
      <c r="F20" s="57"/>
      <c r="G20" s="52">
        <v>-34.80017557508792</v>
      </c>
      <c r="H20" s="159"/>
    </row>
    <row r="21" spans="1:8" ht="23.25" customHeight="1" x14ac:dyDescent="0.15">
      <c r="A21" s="159"/>
      <c r="B21" s="167"/>
      <c r="C21" s="50" t="s">
        <v>40</v>
      </c>
      <c r="D21" s="148">
        <v>26760311.159999996</v>
      </c>
      <c r="E21" s="148">
        <v>27732884.680000003</v>
      </c>
      <c r="F21" s="57"/>
      <c r="G21" s="52">
        <v>3.634387934374105</v>
      </c>
      <c r="H21" s="159"/>
    </row>
    <row r="22" spans="1:8" ht="23.25" customHeight="1" x14ac:dyDescent="0.15">
      <c r="A22" s="159"/>
      <c r="B22" s="167"/>
      <c r="C22" s="56" t="s">
        <v>41</v>
      </c>
      <c r="D22" s="152">
        <v>14036264.300000003</v>
      </c>
      <c r="E22" s="152">
        <v>5942272.3100000005</v>
      </c>
      <c r="F22" s="57"/>
      <c r="G22" s="52">
        <v>-57.664858804347254</v>
      </c>
      <c r="H22" s="159"/>
    </row>
    <row r="23" spans="1:8" ht="23.25" customHeight="1" x14ac:dyDescent="0.15">
      <c r="A23" s="159"/>
      <c r="B23" s="168" t="s">
        <v>194</v>
      </c>
      <c r="C23" s="169"/>
      <c r="D23" s="170">
        <v>269135226</v>
      </c>
      <c r="E23" s="170">
        <v>183988752.94000006</v>
      </c>
      <c r="F23" s="67"/>
      <c r="G23" s="68">
        <v>-31.637060048022082</v>
      </c>
      <c r="H23" s="159"/>
    </row>
    <row r="24" spans="1:8" ht="23.25" customHeight="1" x14ac:dyDescent="0.15">
      <c r="A24" s="159"/>
      <c r="B24" s="516" t="s">
        <v>355</v>
      </c>
      <c r="C24" s="50" t="s">
        <v>42</v>
      </c>
      <c r="D24" s="148">
        <v>138069901.79999998</v>
      </c>
      <c r="E24" s="148">
        <v>45135060.599999994</v>
      </c>
      <c r="F24" s="57"/>
      <c r="G24" s="52">
        <v>-67.309992973428763</v>
      </c>
      <c r="H24" s="159"/>
    </row>
    <row r="25" spans="1:8" ht="23.25" customHeight="1" x14ac:dyDescent="0.15">
      <c r="A25" s="159"/>
      <c r="B25" s="516"/>
      <c r="C25" s="50" t="s">
        <v>356</v>
      </c>
      <c r="D25" s="148">
        <v>135790790.75</v>
      </c>
      <c r="E25" s="148">
        <v>156708697.35999998</v>
      </c>
      <c r="F25" s="57"/>
      <c r="G25" s="52">
        <v>15.404510493286146</v>
      </c>
      <c r="H25" s="159"/>
    </row>
    <row r="26" spans="1:8" ht="23.25" customHeight="1" x14ac:dyDescent="0.15">
      <c r="A26" s="159"/>
      <c r="B26" s="168" t="s">
        <v>367</v>
      </c>
      <c r="C26" s="169"/>
      <c r="D26" s="170">
        <v>273860692.54999995</v>
      </c>
      <c r="E26" s="170">
        <v>201843757.95999998</v>
      </c>
      <c r="F26" s="67"/>
      <c r="G26" s="68">
        <v>-26.296922687015961</v>
      </c>
      <c r="H26" s="159"/>
    </row>
    <row r="27" spans="1:8" ht="23.25" customHeight="1" x14ac:dyDescent="0.15">
      <c r="A27" s="159"/>
      <c r="B27" s="167" t="s">
        <v>7</v>
      </c>
      <c r="C27" s="56" t="s">
        <v>28</v>
      </c>
      <c r="D27" s="152">
        <v>9840527.9499999993</v>
      </c>
      <c r="E27" s="152">
        <v>15096416.500000002</v>
      </c>
      <c r="F27" s="57"/>
      <c r="G27" s="52">
        <v>53.410635859227483</v>
      </c>
      <c r="H27" s="159"/>
    </row>
    <row r="28" spans="1:8" ht="23.25" customHeight="1" x14ac:dyDescent="0.15">
      <c r="A28" s="159"/>
      <c r="B28" s="167"/>
      <c r="C28" s="56" t="s">
        <v>43</v>
      </c>
      <c r="D28" s="152">
        <v>137048710.11000004</v>
      </c>
      <c r="E28" s="152">
        <v>168736218.47999996</v>
      </c>
      <c r="F28" s="57"/>
      <c r="G28" s="52">
        <v>23.121347398721536</v>
      </c>
      <c r="H28" s="159"/>
    </row>
    <row r="29" spans="1:8" ht="23.25" customHeight="1" x14ac:dyDescent="0.15">
      <c r="A29" s="159"/>
      <c r="B29" s="168" t="s">
        <v>195</v>
      </c>
      <c r="C29" s="169"/>
      <c r="D29" s="170">
        <v>146889238.06000003</v>
      </c>
      <c r="E29" s="170">
        <v>183832634.97999996</v>
      </c>
      <c r="F29" s="67"/>
      <c r="G29" s="68">
        <v>25.150513004165497</v>
      </c>
      <c r="H29" s="159"/>
    </row>
    <row r="30" spans="1:8" ht="23.25" customHeight="1" x14ac:dyDescent="0.15">
      <c r="A30" s="159"/>
      <c r="B30" s="167" t="s">
        <v>8</v>
      </c>
      <c r="C30" s="56" t="s">
        <v>240</v>
      </c>
      <c r="D30" s="152">
        <v>56725192.809999995</v>
      </c>
      <c r="E30" s="152">
        <v>19050835.040000003</v>
      </c>
      <c r="F30" s="57"/>
      <c r="G30" s="52">
        <v>-66.415565824852422</v>
      </c>
      <c r="H30" s="159"/>
    </row>
    <row r="31" spans="1:8" ht="17.25" customHeight="1" x14ac:dyDescent="0.15">
      <c r="A31" s="159"/>
      <c r="B31" s="167"/>
      <c r="C31" s="56" t="s">
        <v>241</v>
      </c>
      <c r="D31" s="152">
        <v>38218627.959999993</v>
      </c>
      <c r="E31" s="152">
        <v>48432064.549999997</v>
      </c>
      <c r="F31" s="57"/>
      <c r="G31" s="52">
        <v>26.723713370059986</v>
      </c>
      <c r="H31" s="159"/>
    </row>
    <row r="32" spans="1:8" ht="23.25" customHeight="1" x14ac:dyDescent="0.15">
      <c r="A32" s="159"/>
      <c r="B32" s="168" t="s">
        <v>196</v>
      </c>
      <c r="C32" s="169"/>
      <c r="D32" s="170">
        <v>94943820.769999981</v>
      </c>
      <c r="E32" s="170">
        <v>67482899.590000004</v>
      </c>
      <c r="F32" s="67"/>
      <c r="G32" s="68">
        <v>-28.923336934716016</v>
      </c>
      <c r="H32" s="159"/>
    </row>
    <row r="33" spans="1:8" ht="23.25" customHeight="1" x14ac:dyDescent="0.15">
      <c r="A33" s="159"/>
      <c r="B33" s="167" t="s">
        <v>9</v>
      </c>
      <c r="C33" s="56" t="s">
        <v>29</v>
      </c>
      <c r="D33" s="152">
        <v>14834233.620000001</v>
      </c>
      <c r="E33" s="152">
        <v>19499493.219999999</v>
      </c>
      <c r="F33" s="57"/>
      <c r="G33" s="52">
        <v>31.449279548288505</v>
      </c>
      <c r="H33" s="159"/>
    </row>
    <row r="34" spans="1:8" ht="23.25" customHeight="1" x14ac:dyDescent="0.15">
      <c r="A34" s="159"/>
      <c r="B34" s="168" t="s">
        <v>197</v>
      </c>
      <c r="C34" s="169"/>
      <c r="D34" s="170">
        <v>14834233.620000001</v>
      </c>
      <c r="E34" s="170">
        <v>19499493.219999999</v>
      </c>
      <c r="F34" s="67"/>
      <c r="G34" s="68">
        <v>31.449279548288505</v>
      </c>
      <c r="H34" s="159"/>
    </row>
    <row r="35" spans="1:8" ht="23.25" customHeight="1" x14ac:dyDescent="0.15">
      <c r="A35" s="159"/>
      <c r="B35" s="171" t="s">
        <v>44</v>
      </c>
      <c r="C35" s="172"/>
      <c r="D35" s="173">
        <v>1180628183.0799994</v>
      </c>
      <c r="E35" s="173">
        <v>1088381149.4099998</v>
      </c>
      <c r="F35" s="174"/>
      <c r="G35" s="175">
        <v>-7.8133857036469658</v>
      </c>
      <c r="H35" s="159"/>
    </row>
    <row r="36" spans="1:8" ht="6" customHeight="1" x14ac:dyDescent="0.15">
      <c r="A36" s="159"/>
      <c r="B36" s="159"/>
      <c r="C36" s="159"/>
      <c r="D36" s="159"/>
      <c r="E36" s="159"/>
      <c r="F36" s="159"/>
      <c r="G36" s="176"/>
      <c r="H36" s="159"/>
    </row>
  </sheetData>
  <mergeCells count="3">
    <mergeCell ref="B24:B25"/>
    <mergeCell ref="A1:B1"/>
    <mergeCell ref="C1:D1"/>
  </mergeCells>
  <conditionalFormatting sqref="G19:G21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18 G22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G220"/>
  <sheetViews>
    <sheetView showGridLines="0" workbookViewId="0">
      <selection sqref="A1:B1"/>
    </sheetView>
  </sheetViews>
  <sheetFormatPr baseColWidth="10" defaultColWidth="9.5" defaultRowHeight="17.25" customHeight="1" x14ac:dyDescent="0.15"/>
  <cols>
    <col min="1" max="1" width="1.5" style="11" customWidth="1"/>
    <col min="2" max="2" width="25.5" style="11" customWidth="1"/>
    <col min="3" max="3" width="33.5" style="11" customWidth="1"/>
    <col min="4" max="5" width="16.5" style="11" customWidth="1"/>
    <col min="6" max="6" width="10.5" style="11" customWidth="1"/>
    <col min="7" max="8" width="1.5" style="11" customWidth="1"/>
    <col min="9" max="16384" width="9.5" style="11"/>
  </cols>
  <sheetData>
    <row r="1" spans="1:7" ht="50" customHeight="1" x14ac:dyDescent="0.15">
      <c r="A1" s="505" t="s">
        <v>368</v>
      </c>
      <c r="B1" s="505"/>
      <c r="C1" s="16" t="s">
        <v>224</v>
      </c>
    </row>
    <row r="3" spans="1:7" ht="17.25" customHeight="1" x14ac:dyDescent="0.25">
      <c r="A3" s="177"/>
      <c r="B3" s="178" t="s">
        <v>260</v>
      </c>
      <c r="C3" s="177" t="s" vm="2">
        <v>262</v>
      </c>
      <c r="D3" s="177"/>
      <c r="E3" s="177"/>
      <c r="F3" s="188" t="s">
        <v>372</v>
      </c>
      <c r="G3" s="177"/>
    </row>
    <row r="4" spans="1:7" ht="17.25" customHeight="1" x14ac:dyDescent="0.15">
      <c r="A4" s="179"/>
      <c r="B4" s="180"/>
      <c r="C4" s="180"/>
      <c r="D4" s="181"/>
      <c r="E4" s="181"/>
      <c r="F4" s="182"/>
      <c r="G4" s="183"/>
    </row>
    <row r="5" spans="1:7" ht="30" customHeight="1" x14ac:dyDescent="0.15">
      <c r="A5" s="179"/>
      <c r="B5" s="179"/>
      <c r="C5" s="179"/>
      <c r="D5" s="184"/>
      <c r="E5" s="184"/>
      <c r="F5" s="185"/>
      <c r="G5" s="186"/>
    </row>
    <row r="6" spans="1:7" ht="30" customHeight="1" x14ac:dyDescent="0.15">
      <c r="A6" s="183"/>
      <c r="B6" s="85" t="s">
        <v>53</v>
      </c>
      <c r="C6" s="85" t="s">
        <v>190</v>
      </c>
      <c r="D6" s="86">
        <v>2020</v>
      </c>
      <c r="E6" s="86">
        <v>2021</v>
      </c>
      <c r="F6" s="88" t="s">
        <v>439</v>
      </c>
      <c r="G6" s="183"/>
    </row>
    <row r="7" spans="1:7" ht="17.25" customHeight="1" x14ac:dyDescent="0.15">
      <c r="A7" s="183"/>
      <c r="B7" s="187" t="s">
        <v>54</v>
      </c>
      <c r="C7" s="56" t="s">
        <v>3</v>
      </c>
      <c r="D7" s="214">
        <v>27448</v>
      </c>
      <c r="E7" s="214">
        <v>38833</v>
      </c>
      <c r="F7" s="52">
        <f t="shared" ref="F7:F43" si="0">IF(D7=0,0,(E7-D7)/D7*100)</f>
        <v>41.478431944039642</v>
      </c>
      <c r="G7" s="183"/>
    </row>
    <row r="8" spans="1:7" ht="17.25" customHeight="1" x14ac:dyDescent="0.15">
      <c r="A8" s="183"/>
      <c r="B8" s="187"/>
      <c r="C8" s="56" t="s">
        <v>4</v>
      </c>
      <c r="D8" s="214">
        <v>1017</v>
      </c>
      <c r="E8" s="214">
        <v>1378</v>
      </c>
      <c r="F8" s="52">
        <f t="shared" si="0"/>
        <v>35.496558505408068</v>
      </c>
      <c r="G8" s="183"/>
    </row>
    <row r="9" spans="1:7" ht="17.25" customHeight="1" x14ac:dyDescent="0.15">
      <c r="A9" s="183"/>
      <c r="B9" s="187"/>
      <c r="C9" s="56" t="s">
        <v>5</v>
      </c>
      <c r="D9" s="214">
        <v>259</v>
      </c>
      <c r="E9" s="214">
        <v>582</v>
      </c>
      <c r="F9" s="52">
        <f t="shared" si="0"/>
        <v>124.7104247104247</v>
      </c>
      <c r="G9" s="183"/>
    </row>
    <row r="10" spans="1:7" ht="17.25" customHeight="1" x14ac:dyDescent="0.15">
      <c r="A10" s="183"/>
      <c r="B10" s="187"/>
      <c r="C10" s="56" t="s">
        <v>6</v>
      </c>
      <c r="D10" s="214">
        <v>766</v>
      </c>
      <c r="E10" s="214">
        <v>371</v>
      </c>
      <c r="F10" s="52">
        <f t="shared" si="0"/>
        <v>-51.566579634464752</v>
      </c>
      <c r="G10" s="183"/>
    </row>
    <row r="11" spans="1:7" ht="17.25" customHeight="1" x14ac:dyDescent="0.15">
      <c r="A11" s="183"/>
      <c r="B11" s="187"/>
      <c r="C11" s="56" t="s">
        <v>355</v>
      </c>
      <c r="D11" s="214">
        <v>8214</v>
      </c>
      <c r="E11" s="214">
        <v>8660</v>
      </c>
      <c r="F11" s="52">
        <f t="shared" si="0"/>
        <v>5.4297540784027269</v>
      </c>
      <c r="G11" s="183"/>
    </row>
    <row r="12" spans="1:7" ht="17.25" customHeight="1" x14ac:dyDescent="0.15">
      <c r="A12" s="183"/>
      <c r="B12" s="187"/>
      <c r="C12" s="56" t="s">
        <v>7</v>
      </c>
      <c r="D12" s="214">
        <v>276</v>
      </c>
      <c r="E12" s="214">
        <v>355</v>
      </c>
      <c r="F12" s="52">
        <f t="shared" si="0"/>
        <v>28.623188405797102</v>
      </c>
      <c r="G12" s="183"/>
    </row>
    <row r="13" spans="1:7" ht="17.25" customHeight="1" x14ac:dyDescent="0.15">
      <c r="A13" s="183"/>
      <c r="B13" s="187"/>
      <c r="C13" s="56" t="s">
        <v>8</v>
      </c>
      <c r="D13" s="214">
        <v>562</v>
      </c>
      <c r="E13" s="214">
        <v>1283</v>
      </c>
      <c r="F13" s="52">
        <f t="shared" si="0"/>
        <v>128.29181494661921</v>
      </c>
      <c r="G13" s="183"/>
    </row>
    <row r="14" spans="1:7" ht="17.25" customHeight="1" x14ac:dyDescent="0.15">
      <c r="A14" s="183"/>
      <c r="B14" s="187"/>
      <c r="C14" s="56" t="s">
        <v>9</v>
      </c>
      <c r="D14" s="214">
        <v>66</v>
      </c>
      <c r="E14" s="214">
        <v>120</v>
      </c>
      <c r="F14" s="52">
        <f t="shared" si="0"/>
        <v>81.818181818181827</v>
      </c>
      <c r="G14" s="183"/>
    </row>
    <row r="15" spans="1:7" ht="17.25" customHeight="1" x14ac:dyDescent="0.15">
      <c r="A15" s="183"/>
      <c r="B15" s="188" t="s">
        <v>198</v>
      </c>
      <c r="C15" s="188"/>
      <c r="D15" s="215">
        <v>38608</v>
      </c>
      <c r="E15" s="215">
        <v>51582</v>
      </c>
      <c r="F15" s="55">
        <f t="shared" si="0"/>
        <v>33.604434314131787</v>
      </c>
      <c r="G15" s="189"/>
    </row>
    <row r="16" spans="1:7" ht="17.25" customHeight="1" x14ac:dyDescent="0.15">
      <c r="A16" s="189"/>
      <c r="B16" s="187" t="s">
        <v>55</v>
      </c>
      <c r="C16" s="56" t="s">
        <v>3</v>
      </c>
      <c r="D16" s="214">
        <v>172101</v>
      </c>
      <c r="E16" s="214">
        <v>254604</v>
      </c>
      <c r="F16" s="52">
        <f t="shared" si="0"/>
        <v>47.938710408422963</v>
      </c>
      <c r="G16" s="183"/>
    </row>
    <row r="17" spans="1:7" ht="17.25" customHeight="1" x14ac:dyDescent="0.15">
      <c r="A17" s="183"/>
      <c r="B17" s="187"/>
      <c r="C17" s="56" t="s">
        <v>4</v>
      </c>
      <c r="D17" s="214">
        <v>6375</v>
      </c>
      <c r="E17" s="214">
        <v>8993</v>
      </c>
      <c r="F17" s="52">
        <f t="shared" si="0"/>
        <v>41.06666666666667</v>
      </c>
      <c r="G17" s="183"/>
    </row>
    <row r="18" spans="1:7" ht="17.25" customHeight="1" x14ac:dyDescent="0.15">
      <c r="A18" s="183"/>
      <c r="B18" s="187"/>
      <c r="C18" s="56" t="s">
        <v>5</v>
      </c>
      <c r="D18" s="214">
        <v>1987</v>
      </c>
      <c r="E18" s="214">
        <v>4142</v>
      </c>
      <c r="F18" s="52">
        <f t="shared" si="0"/>
        <v>108.45495722194262</v>
      </c>
      <c r="G18" s="183"/>
    </row>
    <row r="19" spans="1:7" ht="17.25" customHeight="1" x14ac:dyDescent="0.15">
      <c r="A19" s="183"/>
      <c r="B19" s="187"/>
      <c r="C19" s="56" t="s">
        <v>6</v>
      </c>
      <c r="D19" s="214">
        <v>9509</v>
      </c>
      <c r="E19" s="214">
        <v>6241</v>
      </c>
      <c r="F19" s="52">
        <f t="shared" si="0"/>
        <v>-34.367441371332426</v>
      </c>
      <c r="G19" s="183"/>
    </row>
    <row r="20" spans="1:7" ht="17.25" customHeight="1" x14ac:dyDescent="0.15">
      <c r="A20" s="183"/>
      <c r="B20" s="187"/>
      <c r="C20" s="56" t="s">
        <v>355</v>
      </c>
      <c r="D20" s="214">
        <v>32362</v>
      </c>
      <c r="E20" s="214">
        <v>35821</v>
      </c>
      <c r="F20" s="52">
        <f t="shared" si="0"/>
        <v>10.68846177615722</v>
      </c>
      <c r="G20" s="183"/>
    </row>
    <row r="21" spans="1:7" ht="17.25" customHeight="1" x14ac:dyDescent="0.15">
      <c r="A21" s="183"/>
      <c r="B21" s="187"/>
      <c r="C21" s="56" t="s">
        <v>7</v>
      </c>
      <c r="D21" s="214">
        <v>2528</v>
      </c>
      <c r="E21" s="214">
        <v>3289</v>
      </c>
      <c r="F21" s="52">
        <f t="shared" si="0"/>
        <v>30.10284810126582</v>
      </c>
      <c r="G21" s="183"/>
    </row>
    <row r="22" spans="1:7" ht="17.25" customHeight="1" x14ac:dyDescent="0.15">
      <c r="A22" s="183"/>
      <c r="B22" s="187"/>
      <c r="C22" s="56" t="s">
        <v>8</v>
      </c>
      <c r="D22" s="214">
        <v>4670</v>
      </c>
      <c r="E22" s="214">
        <v>6706</v>
      </c>
      <c r="F22" s="52">
        <f t="shared" si="0"/>
        <v>43.597430406852247</v>
      </c>
      <c r="G22" s="183"/>
    </row>
    <row r="23" spans="1:7" ht="17.25" customHeight="1" x14ac:dyDescent="0.15">
      <c r="A23" s="183"/>
      <c r="B23" s="187"/>
      <c r="C23" s="56" t="s">
        <v>9</v>
      </c>
      <c r="D23" s="214">
        <v>733</v>
      </c>
      <c r="E23" s="214">
        <v>1573</v>
      </c>
      <c r="F23" s="52">
        <f t="shared" si="0"/>
        <v>114.5975443383356</v>
      </c>
      <c r="G23" s="183"/>
    </row>
    <row r="24" spans="1:7" ht="17.25" customHeight="1" x14ac:dyDescent="0.15">
      <c r="A24" s="183"/>
      <c r="B24" s="188" t="s">
        <v>199</v>
      </c>
      <c r="C24" s="188"/>
      <c r="D24" s="215">
        <v>230265</v>
      </c>
      <c r="E24" s="215">
        <v>321369</v>
      </c>
      <c r="F24" s="55">
        <f t="shared" si="0"/>
        <v>39.564849195492151</v>
      </c>
      <c r="G24" s="189"/>
    </row>
    <row r="25" spans="1:7" ht="17.25" customHeight="1" x14ac:dyDescent="0.15">
      <c r="A25" s="189"/>
      <c r="B25" s="187" t="s">
        <v>56</v>
      </c>
      <c r="C25" s="56" t="s">
        <v>3</v>
      </c>
      <c r="D25" s="214">
        <v>67141</v>
      </c>
      <c r="E25" s="214">
        <v>88196</v>
      </c>
      <c r="F25" s="52">
        <f t="shared" si="0"/>
        <v>31.359378025349638</v>
      </c>
      <c r="G25" s="183"/>
    </row>
    <row r="26" spans="1:7" ht="17.25" customHeight="1" x14ac:dyDescent="0.15">
      <c r="A26" s="183"/>
      <c r="B26" s="187"/>
      <c r="C26" s="56" t="s">
        <v>4</v>
      </c>
      <c r="D26" s="214">
        <v>3252</v>
      </c>
      <c r="E26" s="214">
        <v>5307</v>
      </c>
      <c r="F26" s="52">
        <f t="shared" si="0"/>
        <v>63.191881918819192</v>
      </c>
      <c r="G26" s="183"/>
    </row>
    <row r="27" spans="1:7" ht="17.25" customHeight="1" x14ac:dyDescent="0.15">
      <c r="A27" s="183"/>
      <c r="B27" s="187"/>
      <c r="C27" s="56" t="s">
        <v>5</v>
      </c>
      <c r="D27" s="214">
        <v>1084</v>
      </c>
      <c r="E27" s="214">
        <v>1875</v>
      </c>
      <c r="F27" s="52">
        <f t="shared" si="0"/>
        <v>72.970479704797057</v>
      </c>
      <c r="G27" s="183"/>
    </row>
    <row r="28" spans="1:7" ht="17.25" customHeight="1" x14ac:dyDescent="0.15">
      <c r="A28" s="183"/>
      <c r="B28" s="187"/>
      <c r="C28" s="56" t="s">
        <v>6</v>
      </c>
      <c r="D28" s="214">
        <v>4087</v>
      </c>
      <c r="E28" s="214">
        <v>3709</v>
      </c>
      <c r="F28" s="52">
        <f t="shared" si="0"/>
        <v>-9.2488377783215068</v>
      </c>
      <c r="G28" s="183"/>
    </row>
    <row r="29" spans="1:7" ht="17.25" customHeight="1" x14ac:dyDescent="0.15">
      <c r="A29" s="183"/>
      <c r="B29" s="187"/>
      <c r="C29" s="56" t="s">
        <v>355</v>
      </c>
      <c r="D29" s="214">
        <v>13878</v>
      </c>
      <c r="E29" s="214">
        <v>12018</v>
      </c>
      <c r="F29" s="52">
        <f t="shared" si="0"/>
        <v>-13.402507565931691</v>
      </c>
      <c r="G29" s="183"/>
    </row>
    <row r="30" spans="1:7" ht="17.25" customHeight="1" x14ac:dyDescent="0.15">
      <c r="A30" s="183"/>
      <c r="B30" s="187"/>
      <c r="C30" s="56" t="s">
        <v>7</v>
      </c>
      <c r="D30" s="214">
        <v>1581</v>
      </c>
      <c r="E30" s="214">
        <v>1793</v>
      </c>
      <c r="F30" s="52">
        <f t="shared" si="0"/>
        <v>13.409234661606579</v>
      </c>
      <c r="G30" s="183"/>
    </row>
    <row r="31" spans="1:7" ht="17.25" customHeight="1" x14ac:dyDescent="0.15">
      <c r="A31" s="183"/>
      <c r="B31" s="187"/>
      <c r="C31" s="56" t="s">
        <v>8</v>
      </c>
      <c r="D31" s="214">
        <v>2810</v>
      </c>
      <c r="E31" s="214">
        <v>5880</v>
      </c>
      <c r="F31" s="52">
        <f t="shared" si="0"/>
        <v>109.2526690391459</v>
      </c>
      <c r="G31" s="183"/>
    </row>
    <row r="32" spans="1:7" ht="17.25" customHeight="1" x14ac:dyDescent="0.15">
      <c r="A32" s="183"/>
      <c r="B32" s="187"/>
      <c r="C32" s="56" t="s">
        <v>9</v>
      </c>
      <c r="D32" s="214">
        <v>589</v>
      </c>
      <c r="E32" s="214">
        <v>1202</v>
      </c>
      <c r="F32" s="52">
        <f t="shared" si="0"/>
        <v>104.07470288624788</v>
      </c>
      <c r="G32" s="183"/>
    </row>
    <row r="33" spans="1:7" ht="17.25" customHeight="1" x14ac:dyDescent="0.15">
      <c r="A33" s="183"/>
      <c r="B33" s="188" t="s">
        <v>200</v>
      </c>
      <c r="C33" s="188"/>
      <c r="D33" s="215">
        <v>94422</v>
      </c>
      <c r="E33" s="215">
        <v>119980</v>
      </c>
      <c r="F33" s="55">
        <f t="shared" si="0"/>
        <v>27.067844358306324</v>
      </c>
      <c r="G33" s="189"/>
    </row>
    <row r="34" spans="1:7" ht="17.25" customHeight="1" x14ac:dyDescent="0.15">
      <c r="A34" s="189"/>
      <c r="B34" s="187" t="s">
        <v>57</v>
      </c>
      <c r="C34" s="56" t="s">
        <v>3</v>
      </c>
      <c r="D34" s="214">
        <v>2174</v>
      </c>
      <c r="E34" s="214">
        <v>2832</v>
      </c>
      <c r="F34" s="52">
        <f t="shared" si="0"/>
        <v>30.266789328426864</v>
      </c>
      <c r="G34" s="183"/>
    </row>
    <row r="35" spans="1:7" ht="17.25" customHeight="1" x14ac:dyDescent="0.15">
      <c r="A35" s="183"/>
      <c r="B35" s="187"/>
      <c r="C35" s="56" t="s">
        <v>4</v>
      </c>
      <c r="D35" s="214">
        <v>108</v>
      </c>
      <c r="E35" s="214">
        <v>176</v>
      </c>
      <c r="F35" s="52">
        <f t="shared" si="0"/>
        <v>62.962962962962962</v>
      </c>
      <c r="G35" s="183"/>
    </row>
    <row r="36" spans="1:7" ht="17.25" customHeight="1" x14ac:dyDescent="0.15">
      <c r="A36" s="183"/>
      <c r="B36" s="187"/>
      <c r="C36" s="56" t="s">
        <v>5</v>
      </c>
      <c r="D36" s="214">
        <v>31</v>
      </c>
      <c r="E36" s="214">
        <v>23</v>
      </c>
      <c r="F36" s="52">
        <f t="shared" si="0"/>
        <v>-25.806451612903224</v>
      </c>
      <c r="G36" s="183"/>
    </row>
    <row r="37" spans="1:7" ht="17.25" customHeight="1" x14ac:dyDescent="0.15">
      <c r="A37" s="183"/>
      <c r="B37" s="187"/>
      <c r="C37" s="56" t="s">
        <v>6</v>
      </c>
      <c r="D37" s="214">
        <v>87</v>
      </c>
      <c r="E37" s="214">
        <v>173</v>
      </c>
      <c r="F37" s="52">
        <f t="shared" si="0"/>
        <v>98.850574712643677</v>
      </c>
      <c r="G37" s="183"/>
    </row>
    <row r="38" spans="1:7" ht="17.25" customHeight="1" x14ac:dyDescent="0.15">
      <c r="A38" s="183"/>
      <c r="B38" s="187"/>
      <c r="C38" s="56" t="s">
        <v>355</v>
      </c>
      <c r="D38" s="214">
        <v>718</v>
      </c>
      <c r="E38" s="214">
        <v>504</v>
      </c>
      <c r="F38" s="52">
        <f t="shared" si="0"/>
        <v>-29.805013927576603</v>
      </c>
      <c r="G38" s="183"/>
    </row>
    <row r="39" spans="1:7" ht="17.25" customHeight="1" x14ac:dyDescent="0.15">
      <c r="A39" s="183"/>
      <c r="B39" s="187"/>
      <c r="C39" s="56" t="s">
        <v>7</v>
      </c>
      <c r="D39" s="214">
        <v>0</v>
      </c>
      <c r="E39" s="214">
        <v>12</v>
      </c>
      <c r="F39" s="52">
        <f t="shared" si="0"/>
        <v>0</v>
      </c>
      <c r="G39" s="183"/>
    </row>
    <row r="40" spans="1:7" ht="17.25" customHeight="1" x14ac:dyDescent="0.15">
      <c r="A40" s="183"/>
      <c r="B40" s="187"/>
      <c r="C40" s="56" t="s">
        <v>8</v>
      </c>
      <c r="D40" s="214">
        <v>754</v>
      </c>
      <c r="E40" s="214">
        <v>788</v>
      </c>
      <c r="F40" s="52">
        <f t="shared" si="0"/>
        <v>4.5092838196286467</v>
      </c>
      <c r="G40" s="183"/>
    </row>
    <row r="41" spans="1:7" ht="17.25" customHeight="1" x14ac:dyDescent="0.15">
      <c r="A41" s="183"/>
      <c r="B41" s="187"/>
      <c r="C41" s="56" t="s">
        <v>9</v>
      </c>
      <c r="D41" s="214">
        <v>28</v>
      </c>
      <c r="E41" s="214">
        <v>38</v>
      </c>
      <c r="F41" s="52">
        <f t="shared" si="0"/>
        <v>35.714285714285715</v>
      </c>
      <c r="G41" s="183"/>
    </row>
    <row r="42" spans="1:7" ht="17.25" customHeight="1" x14ac:dyDescent="0.15">
      <c r="A42" s="183"/>
      <c r="B42" s="188" t="s">
        <v>201</v>
      </c>
      <c r="C42" s="188"/>
      <c r="D42" s="215">
        <v>3900</v>
      </c>
      <c r="E42" s="215">
        <v>4546</v>
      </c>
      <c r="F42" s="55">
        <f t="shared" si="0"/>
        <v>16.564102564102566</v>
      </c>
      <c r="G42" s="189"/>
    </row>
    <row r="43" spans="1:7" ht="17.25" customHeight="1" x14ac:dyDescent="0.15">
      <c r="A43" s="189"/>
      <c r="B43" s="190" t="s">
        <v>44</v>
      </c>
      <c r="C43" s="190"/>
      <c r="D43" s="216">
        <v>367195</v>
      </c>
      <c r="E43" s="216">
        <v>497477</v>
      </c>
      <c r="F43" s="97">
        <f t="shared" si="0"/>
        <v>35.480330614523616</v>
      </c>
      <c r="G43" s="183"/>
    </row>
    <row r="44" spans="1:7" ht="17.25" customHeight="1" x14ac:dyDescent="0.15">
      <c r="A44" s="183"/>
      <c r="B44" s="183"/>
      <c r="C44" s="183"/>
      <c r="D44" s="183"/>
      <c r="E44" s="183"/>
      <c r="F44" s="191"/>
      <c r="G44" s="183"/>
    </row>
    <row r="45" spans="1:7" ht="17.25" customHeight="1" x14ac:dyDescent="0.15">
      <c r="A45" s="64"/>
      <c r="B45" s="64"/>
      <c r="C45" s="64"/>
      <c r="D45" s="64"/>
      <c r="E45" s="64"/>
      <c r="F45" s="64"/>
      <c r="G45" s="64"/>
    </row>
    <row r="46" spans="1:7" ht="17.25" customHeight="1" x14ac:dyDescent="0.15">
      <c r="A46" s="64"/>
      <c r="B46" s="64"/>
      <c r="C46" s="64"/>
      <c r="D46" s="64"/>
      <c r="E46" s="64"/>
      <c r="F46" s="64"/>
      <c r="G46" s="64"/>
    </row>
    <row r="47" spans="1:7" ht="17.25" customHeight="1" x14ac:dyDescent="0.25">
      <c r="A47" s="177"/>
      <c r="B47" s="178" t="s">
        <v>260</v>
      </c>
      <c r="C47" s="177" t="s" vm="3">
        <v>263</v>
      </c>
      <c r="D47" s="177"/>
      <c r="E47" s="177"/>
      <c r="F47" s="188" t="s">
        <v>267</v>
      </c>
      <c r="G47" s="177"/>
    </row>
    <row r="48" spans="1:7" ht="17.25" customHeight="1" x14ac:dyDescent="0.15">
      <c r="A48" s="179"/>
      <c r="B48" s="180"/>
      <c r="C48" s="180"/>
      <c r="D48" s="181"/>
      <c r="E48" s="181"/>
      <c r="F48" s="182"/>
      <c r="G48" s="183"/>
    </row>
    <row r="49" spans="1:7" ht="30" customHeight="1" x14ac:dyDescent="0.15">
      <c r="A49" s="179"/>
      <c r="B49" s="179"/>
      <c r="C49" s="179"/>
      <c r="D49" s="184"/>
      <c r="E49" s="184"/>
      <c r="F49" s="185"/>
      <c r="G49" s="186"/>
    </row>
    <row r="50" spans="1:7" ht="30" customHeight="1" x14ac:dyDescent="0.15">
      <c r="A50" s="183"/>
      <c r="B50" s="85" t="s">
        <v>53</v>
      </c>
      <c r="C50" s="85" t="s">
        <v>190</v>
      </c>
      <c r="D50" s="86">
        <v>2020</v>
      </c>
      <c r="E50" s="86">
        <v>2021</v>
      </c>
      <c r="F50" s="88" t="s">
        <v>439</v>
      </c>
      <c r="G50" s="183"/>
    </row>
    <row r="51" spans="1:7" ht="17.25" customHeight="1" x14ac:dyDescent="0.15">
      <c r="A51" s="183"/>
      <c r="B51" s="187" t="s">
        <v>59</v>
      </c>
      <c r="C51" s="56" t="s">
        <v>3</v>
      </c>
      <c r="D51" s="214">
        <v>80986</v>
      </c>
      <c r="E51" s="214">
        <v>116983</v>
      </c>
      <c r="F51" s="52">
        <v>44.448423184254068</v>
      </c>
      <c r="G51" s="183"/>
    </row>
    <row r="52" spans="1:7" ht="17.25" customHeight="1" x14ac:dyDescent="0.15">
      <c r="A52" s="183"/>
      <c r="B52" s="187"/>
      <c r="C52" s="56" t="s">
        <v>4</v>
      </c>
      <c r="D52" s="214">
        <v>5389</v>
      </c>
      <c r="E52" s="214">
        <v>7303</v>
      </c>
      <c r="F52" s="52">
        <v>35.516793468175912</v>
      </c>
      <c r="G52" s="183"/>
    </row>
    <row r="53" spans="1:7" ht="17.25" customHeight="1" x14ac:dyDescent="0.15">
      <c r="A53" s="183"/>
      <c r="B53" s="187"/>
      <c r="C53" s="56" t="s">
        <v>5</v>
      </c>
      <c r="D53" s="214">
        <v>1668</v>
      </c>
      <c r="E53" s="214">
        <v>3005</v>
      </c>
      <c r="F53" s="52">
        <v>80.155875299760197</v>
      </c>
      <c r="G53" s="183"/>
    </row>
    <row r="54" spans="1:7" ht="17.25" customHeight="1" x14ac:dyDescent="0.15">
      <c r="A54" s="183"/>
      <c r="B54" s="187"/>
      <c r="C54" s="56" t="s">
        <v>6</v>
      </c>
      <c r="D54" s="214">
        <v>3102</v>
      </c>
      <c r="E54" s="214">
        <v>1646</v>
      </c>
      <c r="F54" s="52">
        <v>-46.937459703417147</v>
      </c>
      <c r="G54" s="183"/>
    </row>
    <row r="55" spans="1:7" ht="17.25" customHeight="1" x14ac:dyDescent="0.15">
      <c r="A55" s="183"/>
      <c r="B55" s="187"/>
      <c r="C55" s="56" t="s">
        <v>355</v>
      </c>
      <c r="D55" s="214">
        <v>21058</v>
      </c>
      <c r="E55" s="214">
        <v>21698</v>
      </c>
      <c r="F55" s="52">
        <v>3.0392249976256056</v>
      </c>
      <c r="G55" s="183"/>
    </row>
    <row r="56" spans="1:7" ht="17.25" customHeight="1" x14ac:dyDescent="0.15">
      <c r="A56" s="183"/>
      <c r="B56" s="187"/>
      <c r="C56" s="56" t="s">
        <v>7</v>
      </c>
      <c r="D56" s="214">
        <v>2607</v>
      </c>
      <c r="E56" s="214">
        <v>2905</v>
      </c>
      <c r="F56" s="52">
        <v>11.430763329497506</v>
      </c>
      <c r="G56" s="183"/>
    </row>
    <row r="57" spans="1:7" ht="17.25" customHeight="1" x14ac:dyDescent="0.15">
      <c r="A57" s="183"/>
      <c r="B57" s="187"/>
      <c r="C57" s="56" t="s">
        <v>8</v>
      </c>
      <c r="D57" s="214">
        <v>3269</v>
      </c>
      <c r="E57" s="214">
        <v>3856</v>
      </c>
      <c r="F57" s="52">
        <v>17.956561639645152</v>
      </c>
      <c r="G57" s="183"/>
    </row>
    <row r="58" spans="1:7" ht="17.25" customHeight="1" x14ac:dyDescent="0.15">
      <c r="A58" s="183"/>
      <c r="B58" s="187"/>
      <c r="C58" s="56" t="s">
        <v>9</v>
      </c>
      <c r="D58" s="214">
        <v>1294</v>
      </c>
      <c r="E58" s="214">
        <v>2238</v>
      </c>
      <c r="F58" s="52">
        <v>72.952086553323028</v>
      </c>
      <c r="G58" s="183"/>
    </row>
    <row r="59" spans="1:7" ht="17.25" customHeight="1" x14ac:dyDescent="0.15">
      <c r="A59" s="183"/>
      <c r="B59" s="188" t="s">
        <v>202</v>
      </c>
      <c r="C59" s="188"/>
      <c r="D59" s="215">
        <v>119373</v>
      </c>
      <c r="E59" s="215">
        <v>159634</v>
      </c>
      <c r="F59" s="55">
        <v>33.727057207241167</v>
      </c>
      <c r="G59" s="189"/>
    </row>
    <row r="60" spans="1:7" ht="17.25" customHeight="1" x14ac:dyDescent="0.15">
      <c r="A60" s="189"/>
      <c r="B60" s="187" t="s">
        <v>60</v>
      </c>
      <c r="C60" s="56" t="s">
        <v>3</v>
      </c>
      <c r="D60" s="214">
        <v>28135</v>
      </c>
      <c r="E60" s="214">
        <v>39865</v>
      </c>
      <c r="F60" s="52">
        <v>41.69184290030212</v>
      </c>
      <c r="G60" s="183"/>
    </row>
    <row r="61" spans="1:7" ht="17.25" customHeight="1" x14ac:dyDescent="0.15">
      <c r="A61" s="183"/>
      <c r="B61" s="187"/>
      <c r="C61" s="56" t="s">
        <v>4</v>
      </c>
      <c r="D61" s="214">
        <v>1488</v>
      </c>
      <c r="E61" s="214">
        <v>1859</v>
      </c>
      <c r="F61" s="52">
        <v>24.932795698924732</v>
      </c>
      <c r="G61" s="183"/>
    </row>
    <row r="62" spans="1:7" ht="17.25" customHeight="1" x14ac:dyDescent="0.15">
      <c r="A62" s="183"/>
      <c r="B62" s="187"/>
      <c r="C62" s="56" t="s">
        <v>5</v>
      </c>
      <c r="D62" s="214">
        <v>439</v>
      </c>
      <c r="E62" s="214">
        <v>885</v>
      </c>
      <c r="F62" s="52">
        <v>101.59453302961276</v>
      </c>
      <c r="G62" s="183"/>
    </row>
    <row r="63" spans="1:7" ht="17.25" customHeight="1" x14ac:dyDescent="0.15">
      <c r="A63" s="183"/>
      <c r="B63" s="187"/>
      <c r="C63" s="56" t="s">
        <v>6</v>
      </c>
      <c r="D63" s="214">
        <v>1676</v>
      </c>
      <c r="E63" s="214">
        <v>1046</v>
      </c>
      <c r="F63" s="52">
        <v>-37.589498806682577</v>
      </c>
      <c r="G63" s="183"/>
    </row>
    <row r="64" spans="1:7" ht="17.25" customHeight="1" x14ac:dyDescent="0.15">
      <c r="A64" s="183"/>
      <c r="B64" s="187"/>
      <c r="C64" s="56" t="s">
        <v>355</v>
      </c>
      <c r="D64" s="214">
        <v>3658</v>
      </c>
      <c r="E64" s="214">
        <v>3862</v>
      </c>
      <c r="F64" s="52">
        <v>5.5768179332968835</v>
      </c>
      <c r="G64" s="183"/>
    </row>
    <row r="65" spans="1:7" ht="17.25" customHeight="1" x14ac:dyDescent="0.15">
      <c r="A65" s="183"/>
      <c r="B65" s="187"/>
      <c r="C65" s="56" t="s">
        <v>7</v>
      </c>
      <c r="D65" s="214">
        <v>496</v>
      </c>
      <c r="E65" s="214">
        <v>390</v>
      </c>
      <c r="F65" s="52">
        <v>-21.370967741935484</v>
      </c>
      <c r="G65" s="183"/>
    </row>
    <row r="66" spans="1:7" ht="17.25" customHeight="1" x14ac:dyDescent="0.15">
      <c r="A66" s="183"/>
      <c r="B66" s="187"/>
      <c r="C66" s="56" t="s">
        <v>8</v>
      </c>
      <c r="D66" s="214">
        <v>763</v>
      </c>
      <c r="E66" s="214">
        <v>1320</v>
      </c>
      <c r="F66" s="52">
        <v>73.00131061598951</v>
      </c>
      <c r="G66" s="183"/>
    </row>
    <row r="67" spans="1:7" ht="17.25" customHeight="1" x14ac:dyDescent="0.15">
      <c r="A67" s="183"/>
      <c r="B67" s="187"/>
      <c r="C67" s="56" t="s">
        <v>9</v>
      </c>
      <c r="D67" s="214">
        <v>401</v>
      </c>
      <c r="E67" s="214">
        <v>642</v>
      </c>
      <c r="F67" s="52">
        <v>60.099750623441395</v>
      </c>
      <c r="G67" s="183"/>
    </row>
    <row r="68" spans="1:7" ht="17.25" customHeight="1" x14ac:dyDescent="0.15">
      <c r="A68" s="183"/>
      <c r="B68" s="188" t="s">
        <v>203</v>
      </c>
      <c r="C68" s="188"/>
      <c r="D68" s="215">
        <v>37056</v>
      </c>
      <c r="E68" s="215">
        <v>49869</v>
      </c>
      <c r="F68" s="55">
        <v>34.577396373056999</v>
      </c>
      <c r="G68" s="189"/>
    </row>
    <row r="69" spans="1:7" ht="17.25" customHeight="1" x14ac:dyDescent="0.15">
      <c r="A69" s="189"/>
      <c r="B69" s="187" t="s">
        <v>61</v>
      </c>
      <c r="C69" s="56" t="s">
        <v>3</v>
      </c>
      <c r="D69" s="214">
        <v>11554</v>
      </c>
      <c r="E69" s="214">
        <v>15916</v>
      </c>
      <c r="F69" s="52">
        <v>37.753159079106801</v>
      </c>
      <c r="G69" s="183"/>
    </row>
    <row r="70" spans="1:7" ht="17.25" customHeight="1" x14ac:dyDescent="0.15">
      <c r="A70" s="183"/>
      <c r="B70" s="187"/>
      <c r="C70" s="56" t="s">
        <v>4</v>
      </c>
      <c r="D70" s="214">
        <v>1320</v>
      </c>
      <c r="E70" s="214">
        <v>1806</v>
      </c>
      <c r="F70" s="52">
        <v>36.818181818181813</v>
      </c>
      <c r="G70" s="183"/>
    </row>
    <row r="71" spans="1:7" ht="17.25" customHeight="1" x14ac:dyDescent="0.15">
      <c r="A71" s="183"/>
      <c r="B71" s="187"/>
      <c r="C71" s="56" t="s">
        <v>5</v>
      </c>
      <c r="D71" s="214">
        <v>494</v>
      </c>
      <c r="E71" s="214">
        <v>766</v>
      </c>
      <c r="F71" s="52">
        <v>55.060728744939269</v>
      </c>
      <c r="G71" s="183"/>
    </row>
    <row r="72" spans="1:7" ht="17.25" customHeight="1" x14ac:dyDescent="0.15">
      <c r="A72" s="183"/>
      <c r="B72" s="187"/>
      <c r="C72" s="56" t="s">
        <v>6</v>
      </c>
      <c r="D72" s="214">
        <v>832</v>
      </c>
      <c r="E72" s="214">
        <v>553</v>
      </c>
      <c r="F72" s="52">
        <v>-33.533653846153847</v>
      </c>
      <c r="G72" s="183"/>
    </row>
    <row r="73" spans="1:7" ht="17.25" customHeight="1" x14ac:dyDescent="0.15">
      <c r="A73" s="183"/>
      <c r="B73" s="187"/>
      <c r="C73" s="56" t="s">
        <v>355</v>
      </c>
      <c r="D73" s="214">
        <v>5832</v>
      </c>
      <c r="E73" s="214">
        <v>3153</v>
      </c>
      <c r="F73" s="52">
        <v>-45.936213991769549</v>
      </c>
      <c r="G73" s="183"/>
    </row>
    <row r="74" spans="1:7" ht="17.25" customHeight="1" x14ac:dyDescent="0.15">
      <c r="A74" s="183"/>
      <c r="B74" s="187"/>
      <c r="C74" s="56" t="s">
        <v>7</v>
      </c>
      <c r="D74" s="214">
        <v>0</v>
      </c>
      <c r="E74" s="214">
        <v>0</v>
      </c>
      <c r="F74" s="52">
        <f>IF(D74=0,0,(E74-D74)/D74*100)</f>
        <v>0</v>
      </c>
      <c r="G74" s="183"/>
    </row>
    <row r="75" spans="1:7" ht="17.25" customHeight="1" x14ac:dyDescent="0.15">
      <c r="A75" s="183"/>
      <c r="B75" s="187"/>
      <c r="C75" s="56" t="s">
        <v>8</v>
      </c>
      <c r="D75" s="214">
        <v>285</v>
      </c>
      <c r="E75" s="366">
        <v>297</v>
      </c>
      <c r="F75" s="52">
        <v>4.2105263157894735</v>
      </c>
      <c r="G75" s="183"/>
    </row>
    <row r="76" spans="1:7" ht="17.25" customHeight="1" x14ac:dyDescent="0.15">
      <c r="A76" s="183"/>
      <c r="B76" s="187"/>
      <c r="C76" s="56" t="s">
        <v>9</v>
      </c>
      <c r="D76" s="214">
        <v>506</v>
      </c>
      <c r="E76" s="366">
        <v>552</v>
      </c>
      <c r="F76" s="52">
        <v>9.0909090909090917</v>
      </c>
      <c r="G76" s="183"/>
    </row>
    <row r="77" spans="1:7" ht="17.25" customHeight="1" x14ac:dyDescent="0.15">
      <c r="A77" s="183"/>
      <c r="B77" s="188" t="s">
        <v>204</v>
      </c>
      <c r="C77" s="188"/>
      <c r="D77" s="215">
        <v>20823</v>
      </c>
      <c r="E77" s="215">
        <v>23043</v>
      </c>
      <c r="F77" s="55">
        <v>10.661287998847428</v>
      </c>
      <c r="G77" s="189"/>
    </row>
    <row r="78" spans="1:7" ht="17.25" customHeight="1" x14ac:dyDescent="0.15">
      <c r="A78" s="189"/>
      <c r="B78" s="187" t="s">
        <v>62</v>
      </c>
      <c r="C78" s="56" t="s">
        <v>3</v>
      </c>
      <c r="D78" s="214">
        <v>74714</v>
      </c>
      <c r="E78" s="214">
        <v>104507</v>
      </c>
      <c r="F78" s="52">
        <v>39.87606071151324</v>
      </c>
      <c r="G78" s="183"/>
    </row>
    <row r="79" spans="1:7" ht="17.25" customHeight="1" x14ac:dyDescent="0.15">
      <c r="A79" s="183"/>
      <c r="B79" s="187"/>
      <c r="C79" s="56" t="s">
        <v>4</v>
      </c>
      <c r="D79" s="214">
        <v>4122</v>
      </c>
      <c r="E79" s="214">
        <v>5063</v>
      </c>
      <c r="F79" s="52">
        <v>22.828723920426977</v>
      </c>
      <c r="G79" s="183"/>
    </row>
    <row r="80" spans="1:7" ht="17.25" customHeight="1" x14ac:dyDescent="0.15">
      <c r="A80" s="183"/>
      <c r="B80" s="187"/>
      <c r="C80" s="56" t="s">
        <v>5</v>
      </c>
      <c r="D80" s="214">
        <v>1106</v>
      </c>
      <c r="E80" s="214">
        <v>1851</v>
      </c>
      <c r="F80" s="52">
        <v>67.359855334538878</v>
      </c>
      <c r="G80" s="183"/>
    </row>
    <row r="81" spans="1:7" ht="17.25" customHeight="1" x14ac:dyDescent="0.15">
      <c r="A81" s="183"/>
      <c r="B81" s="187"/>
      <c r="C81" s="56" t="s">
        <v>6</v>
      </c>
      <c r="D81" s="214">
        <v>3384</v>
      </c>
      <c r="E81" s="214">
        <v>1827</v>
      </c>
      <c r="F81" s="52">
        <v>-46.01063829787234</v>
      </c>
      <c r="G81" s="183"/>
    </row>
    <row r="82" spans="1:7" ht="17.25" customHeight="1" x14ac:dyDescent="0.15">
      <c r="A82" s="183"/>
      <c r="B82" s="187"/>
      <c r="C82" s="56" t="s">
        <v>355</v>
      </c>
      <c r="D82" s="214">
        <v>14935</v>
      </c>
      <c r="E82" s="214">
        <v>14631</v>
      </c>
      <c r="F82" s="52">
        <v>-2.0354871108135253</v>
      </c>
      <c r="G82" s="183"/>
    </row>
    <row r="83" spans="1:7" ht="17.25" customHeight="1" x14ac:dyDescent="0.15">
      <c r="A83" s="183"/>
      <c r="B83" s="187"/>
      <c r="C83" s="56" t="s">
        <v>7</v>
      </c>
      <c r="D83" s="214">
        <v>1708</v>
      </c>
      <c r="E83" s="214">
        <v>2212</v>
      </c>
      <c r="F83" s="52">
        <v>29.508196721311474</v>
      </c>
      <c r="G83" s="183"/>
    </row>
    <row r="84" spans="1:7" ht="17.25" customHeight="1" x14ac:dyDescent="0.15">
      <c r="A84" s="183"/>
      <c r="B84" s="187"/>
      <c r="C84" s="56" t="s">
        <v>8</v>
      </c>
      <c r="D84" s="214">
        <v>3469</v>
      </c>
      <c r="E84" s="214">
        <v>3989</v>
      </c>
      <c r="F84" s="52">
        <v>14.989910637071201</v>
      </c>
      <c r="G84" s="183"/>
    </row>
    <row r="85" spans="1:7" ht="17.25" customHeight="1" x14ac:dyDescent="0.15">
      <c r="A85" s="183"/>
      <c r="B85" s="187"/>
      <c r="C85" s="56" t="s">
        <v>9</v>
      </c>
      <c r="D85" s="214">
        <v>847</v>
      </c>
      <c r="E85" s="214">
        <v>1231</v>
      </c>
      <c r="F85" s="52">
        <v>45.336481700118064</v>
      </c>
      <c r="G85" s="183"/>
    </row>
    <row r="86" spans="1:7" ht="17.25" customHeight="1" x14ac:dyDescent="0.15">
      <c r="A86" s="183"/>
      <c r="B86" s="188" t="s">
        <v>205</v>
      </c>
      <c r="C86" s="188"/>
      <c r="D86" s="215">
        <v>104285</v>
      </c>
      <c r="E86" s="215">
        <v>135311</v>
      </c>
      <c r="F86" s="55">
        <v>29.75116267919643</v>
      </c>
      <c r="G86" s="189"/>
    </row>
    <row r="87" spans="1:7" ht="17.25" customHeight="1" x14ac:dyDescent="0.15">
      <c r="A87" s="189"/>
      <c r="B87" s="190" t="s">
        <v>44</v>
      </c>
      <c r="C87" s="190"/>
      <c r="D87" s="216">
        <v>281537</v>
      </c>
      <c r="E87" s="216">
        <v>367857</v>
      </c>
      <c r="F87" s="97">
        <v>30.660268454945534</v>
      </c>
      <c r="G87" s="183"/>
    </row>
    <row r="88" spans="1:7" ht="17.25" customHeight="1" x14ac:dyDescent="0.15">
      <c r="A88" s="183"/>
      <c r="B88" s="183"/>
      <c r="C88" s="183"/>
      <c r="D88" s="183"/>
      <c r="E88" s="183"/>
      <c r="F88" s="191"/>
      <c r="G88" s="183"/>
    </row>
    <row r="89" spans="1:7" ht="17.25" customHeight="1" x14ac:dyDescent="0.15">
      <c r="A89" s="64"/>
      <c r="B89" s="64"/>
      <c r="C89" s="64"/>
      <c r="D89" s="64"/>
      <c r="E89" s="64"/>
      <c r="F89" s="64"/>
      <c r="G89" s="64"/>
    </row>
    <row r="90" spans="1:7" ht="17.25" customHeight="1" x14ac:dyDescent="0.15">
      <c r="A90" s="64"/>
      <c r="B90" s="64"/>
      <c r="C90" s="64"/>
      <c r="D90" s="64"/>
      <c r="E90" s="64"/>
      <c r="F90" s="64"/>
      <c r="G90" s="64"/>
    </row>
    <row r="91" spans="1:7" ht="17.25" customHeight="1" x14ac:dyDescent="0.25">
      <c r="A91" s="177"/>
      <c r="B91" s="178" t="s">
        <v>260</v>
      </c>
      <c r="C91" s="177" t="s" vm="4">
        <v>264</v>
      </c>
      <c r="D91" s="177"/>
      <c r="E91" s="177"/>
      <c r="F91" s="188" t="s">
        <v>268</v>
      </c>
      <c r="G91" s="177"/>
    </row>
    <row r="92" spans="1:7" ht="17.25" customHeight="1" x14ac:dyDescent="0.15">
      <c r="A92" s="179"/>
      <c r="B92" s="180"/>
      <c r="C92" s="180"/>
      <c r="D92" s="181"/>
      <c r="E92" s="181"/>
      <c r="F92" s="182"/>
      <c r="G92" s="183"/>
    </row>
    <row r="93" spans="1:7" ht="30" customHeight="1" x14ac:dyDescent="0.15">
      <c r="A93" s="179"/>
      <c r="B93" s="179"/>
      <c r="C93" s="179"/>
      <c r="D93" s="184"/>
      <c r="E93" s="184"/>
      <c r="F93" s="185"/>
      <c r="G93" s="186"/>
    </row>
    <row r="94" spans="1:7" ht="30" customHeight="1" x14ac:dyDescent="0.15">
      <c r="A94" s="183"/>
      <c r="B94" s="85" t="s">
        <v>53</v>
      </c>
      <c r="C94" s="85" t="s">
        <v>190</v>
      </c>
      <c r="D94" s="86">
        <v>2020</v>
      </c>
      <c r="E94" s="86">
        <v>2021</v>
      </c>
      <c r="F94" s="88" t="s">
        <v>439</v>
      </c>
      <c r="G94" s="183"/>
    </row>
    <row r="95" spans="1:7" ht="17.25" customHeight="1" x14ac:dyDescent="0.15">
      <c r="A95" s="183"/>
      <c r="B95" s="187" t="s">
        <v>64</v>
      </c>
      <c r="C95" s="56" t="s">
        <v>3</v>
      </c>
      <c r="D95" s="214">
        <v>134303</v>
      </c>
      <c r="E95" s="214">
        <v>187738</v>
      </c>
      <c r="F95" s="52">
        <v>39.786899771412401</v>
      </c>
      <c r="G95" s="183"/>
    </row>
    <row r="96" spans="1:7" ht="17.25" customHeight="1" x14ac:dyDescent="0.15">
      <c r="A96" s="183"/>
      <c r="B96" s="187"/>
      <c r="C96" s="56" t="s">
        <v>4</v>
      </c>
      <c r="D96" s="214">
        <v>5598</v>
      </c>
      <c r="E96" s="214">
        <v>8906</v>
      </c>
      <c r="F96" s="52">
        <v>59.092533047516973</v>
      </c>
      <c r="G96" s="183"/>
    </row>
    <row r="97" spans="1:7" ht="17.25" customHeight="1" x14ac:dyDescent="0.15">
      <c r="A97" s="183"/>
      <c r="B97" s="187"/>
      <c r="C97" s="56" t="s">
        <v>5</v>
      </c>
      <c r="D97" s="214">
        <v>1323</v>
      </c>
      <c r="E97" s="214">
        <v>2239</v>
      </c>
      <c r="F97" s="52">
        <v>69.236583522297806</v>
      </c>
      <c r="G97" s="183"/>
    </row>
    <row r="98" spans="1:7" ht="17.25" customHeight="1" x14ac:dyDescent="0.15">
      <c r="A98" s="183"/>
      <c r="B98" s="187"/>
      <c r="C98" s="56" t="s">
        <v>6</v>
      </c>
      <c r="D98" s="214">
        <v>863</v>
      </c>
      <c r="E98" s="214">
        <v>471</v>
      </c>
      <c r="F98" s="52">
        <v>-45.422943221320971</v>
      </c>
      <c r="G98" s="183"/>
    </row>
    <row r="99" spans="1:7" ht="17.25" customHeight="1" x14ac:dyDescent="0.15">
      <c r="A99" s="183"/>
      <c r="B99" s="187"/>
      <c r="C99" s="56" t="s">
        <v>355</v>
      </c>
      <c r="D99" s="214">
        <v>13246</v>
      </c>
      <c r="E99" s="214">
        <v>7496</v>
      </c>
      <c r="F99" s="52">
        <v>-43.409331118828327</v>
      </c>
      <c r="G99" s="183"/>
    </row>
    <row r="100" spans="1:7" ht="17.25" customHeight="1" x14ac:dyDescent="0.15">
      <c r="A100" s="183"/>
      <c r="B100" s="187"/>
      <c r="C100" s="56" t="s">
        <v>7</v>
      </c>
      <c r="D100" s="214">
        <v>1285</v>
      </c>
      <c r="E100" s="214">
        <v>1300</v>
      </c>
      <c r="F100" s="52">
        <v>1.1673151750972763</v>
      </c>
      <c r="G100" s="183"/>
    </row>
    <row r="101" spans="1:7" ht="17.25" customHeight="1" x14ac:dyDescent="0.15">
      <c r="A101" s="183"/>
      <c r="B101" s="187"/>
      <c r="C101" s="56" t="s">
        <v>8</v>
      </c>
      <c r="D101" s="214">
        <v>4111</v>
      </c>
      <c r="E101" s="214">
        <v>5632</v>
      </c>
      <c r="F101" s="52">
        <v>36.998297251277066</v>
      </c>
      <c r="G101" s="183"/>
    </row>
    <row r="102" spans="1:7" ht="17.25" customHeight="1" x14ac:dyDescent="0.15">
      <c r="A102" s="183"/>
      <c r="B102" s="187"/>
      <c r="C102" s="56" t="s">
        <v>9</v>
      </c>
      <c r="D102" s="214">
        <v>455</v>
      </c>
      <c r="E102" s="214">
        <v>483</v>
      </c>
      <c r="F102" s="52">
        <v>6.1538461538461542</v>
      </c>
      <c r="G102" s="183"/>
    </row>
    <row r="103" spans="1:7" ht="17.25" customHeight="1" x14ac:dyDescent="0.15">
      <c r="A103" s="183"/>
      <c r="B103" s="188" t="s">
        <v>206</v>
      </c>
      <c r="C103" s="188"/>
      <c r="D103" s="215">
        <v>161184</v>
      </c>
      <c r="E103" s="215">
        <v>214265</v>
      </c>
      <c r="F103" s="55">
        <v>32.931928727417116</v>
      </c>
      <c r="G103" s="189"/>
    </row>
    <row r="104" spans="1:7" ht="17.25" customHeight="1" x14ac:dyDescent="0.15">
      <c r="A104" s="189"/>
      <c r="B104" s="187" t="s">
        <v>65</v>
      </c>
      <c r="C104" s="56" t="s">
        <v>3</v>
      </c>
      <c r="D104" s="214">
        <v>27898</v>
      </c>
      <c r="E104" s="214">
        <v>34963</v>
      </c>
      <c r="F104" s="52">
        <v>25.324396014051189</v>
      </c>
      <c r="G104" s="183"/>
    </row>
    <row r="105" spans="1:7" ht="17.25" customHeight="1" x14ac:dyDescent="0.15">
      <c r="A105" s="183"/>
      <c r="B105" s="187"/>
      <c r="C105" s="56" t="s">
        <v>4</v>
      </c>
      <c r="D105" s="214">
        <v>1295</v>
      </c>
      <c r="E105" s="214">
        <v>1924</v>
      </c>
      <c r="F105" s="52">
        <v>48.571428571428569</v>
      </c>
      <c r="G105" s="183"/>
    </row>
    <row r="106" spans="1:7" ht="17.25" customHeight="1" x14ac:dyDescent="0.15">
      <c r="A106" s="183"/>
      <c r="B106" s="187"/>
      <c r="C106" s="56" t="s">
        <v>5</v>
      </c>
      <c r="D106" s="214">
        <v>646</v>
      </c>
      <c r="E106" s="214">
        <v>1009</v>
      </c>
      <c r="F106" s="52">
        <v>56.191950464396292</v>
      </c>
      <c r="G106" s="183"/>
    </row>
    <row r="107" spans="1:7" ht="17.25" customHeight="1" x14ac:dyDescent="0.15">
      <c r="A107" s="183"/>
      <c r="B107" s="187"/>
      <c r="C107" s="56" t="s">
        <v>6</v>
      </c>
      <c r="D107" s="214">
        <v>2162</v>
      </c>
      <c r="E107" s="214">
        <v>1081</v>
      </c>
      <c r="F107" s="52">
        <v>-50</v>
      </c>
      <c r="G107" s="183"/>
    </row>
    <row r="108" spans="1:7" ht="17.25" customHeight="1" x14ac:dyDescent="0.15">
      <c r="A108" s="183"/>
      <c r="B108" s="187"/>
      <c r="C108" s="56" t="s">
        <v>355</v>
      </c>
      <c r="D108" s="214">
        <v>8663</v>
      </c>
      <c r="E108" s="214">
        <v>6708</v>
      </c>
      <c r="F108" s="52">
        <v>-22.567239986147985</v>
      </c>
      <c r="G108" s="183"/>
    </row>
    <row r="109" spans="1:7" ht="17.25" customHeight="1" x14ac:dyDescent="0.15">
      <c r="A109" s="183"/>
      <c r="B109" s="187"/>
      <c r="C109" s="56" t="s">
        <v>7</v>
      </c>
      <c r="D109" s="214">
        <v>126</v>
      </c>
      <c r="E109" s="214">
        <v>271</v>
      </c>
      <c r="F109" s="52">
        <v>115.07936507936508</v>
      </c>
      <c r="G109" s="183"/>
    </row>
    <row r="110" spans="1:7" ht="17.25" customHeight="1" x14ac:dyDescent="0.15">
      <c r="A110" s="183"/>
      <c r="B110" s="187"/>
      <c r="C110" s="56" t="s">
        <v>8</v>
      </c>
      <c r="D110" s="214">
        <v>1173</v>
      </c>
      <c r="E110" s="214">
        <v>1153</v>
      </c>
      <c r="F110" s="52">
        <v>-1.7050298380221656</v>
      </c>
      <c r="G110" s="183"/>
    </row>
    <row r="111" spans="1:7" ht="17.25" customHeight="1" x14ac:dyDescent="0.15">
      <c r="A111" s="183"/>
      <c r="B111" s="187"/>
      <c r="C111" s="56" t="s">
        <v>9</v>
      </c>
      <c r="D111" s="214">
        <v>369</v>
      </c>
      <c r="E111" s="214">
        <v>546</v>
      </c>
      <c r="F111" s="52">
        <v>47.967479674796749</v>
      </c>
      <c r="G111" s="183"/>
    </row>
    <row r="112" spans="1:7" ht="17.25" customHeight="1" x14ac:dyDescent="0.15">
      <c r="A112" s="183"/>
      <c r="B112" s="188" t="s">
        <v>207</v>
      </c>
      <c r="C112" s="188"/>
      <c r="D112" s="215">
        <v>42332</v>
      </c>
      <c r="E112" s="215">
        <v>47655</v>
      </c>
      <c r="F112" s="55">
        <v>12.574411792497401</v>
      </c>
      <c r="G112" s="189"/>
    </row>
    <row r="113" spans="1:7" ht="17.25" customHeight="1" x14ac:dyDescent="0.15">
      <c r="A113" s="189"/>
      <c r="B113" s="187" t="s">
        <v>66</v>
      </c>
      <c r="C113" s="56" t="s">
        <v>3</v>
      </c>
      <c r="D113" s="214">
        <v>70535</v>
      </c>
      <c r="E113" s="214">
        <v>89957</v>
      </c>
      <c r="F113" s="52">
        <v>27.535266179910682</v>
      </c>
      <c r="G113" s="183"/>
    </row>
    <row r="114" spans="1:7" ht="17.25" customHeight="1" x14ac:dyDescent="0.15">
      <c r="A114" s="183"/>
      <c r="B114" s="187"/>
      <c r="C114" s="56" t="s">
        <v>4</v>
      </c>
      <c r="D114" s="214">
        <v>4026</v>
      </c>
      <c r="E114" s="214">
        <v>5897</v>
      </c>
      <c r="F114" s="52">
        <v>46.472925981122707</v>
      </c>
      <c r="G114" s="183"/>
    </row>
    <row r="115" spans="1:7" ht="17.25" customHeight="1" x14ac:dyDescent="0.15">
      <c r="A115" s="183"/>
      <c r="B115" s="187"/>
      <c r="C115" s="56" t="s">
        <v>5</v>
      </c>
      <c r="D115" s="214">
        <v>1287</v>
      </c>
      <c r="E115" s="214">
        <v>2295</v>
      </c>
      <c r="F115" s="52">
        <v>78.32167832167832</v>
      </c>
      <c r="G115" s="183"/>
    </row>
    <row r="116" spans="1:7" ht="17.25" customHeight="1" x14ac:dyDescent="0.15">
      <c r="A116" s="183"/>
      <c r="B116" s="187"/>
      <c r="C116" s="56" t="s">
        <v>6</v>
      </c>
      <c r="D116" s="214">
        <v>8080</v>
      </c>
      <c r="E116" s="214">
        <v>7246</v>
      </c>
      <c r="F116" s="52">
        <v>-10.321782178217822</v>
      </c>
      <c r="G116" s="183"/>
    </row>
    <row r="117" spans="1:7" ht="17.25" customHeight="1" x14ac:dyDescent="0.15">
      <c r="A117" s="183"/>
      <c r="B117" s="187"/>
      <c r="C117" s="56" t="s">
        <v>355</v>
      </c>
      <c r="D117" s="214">
        <v>16788</v>
      </c>
      <c r="E117" s="214">
        <v>15599</v>
      </c>
      <c r="F117" s="52">
        <v>-7.0824398379795097</v>
      </c>
      <c r="G117" s="183"/>
    </row>
    <row r="118" spans="1:7" ht="17.25" customHeight="1" x14ac:dyDescent="0.15">
      <c r="A118" s="183"/>
      <c r="B118" s="187"/>
      <c r="C118" s="56" t="s">
        <v>7</v>
      </c>
      <c r="D118" s="214">
        <v>772</v>
      </c>
      <c r="E118" s="214">
        <v>948</v>
      </c>
      <c r="F118" s="52">
        <v>22.797927461139896</v>
      </c>
      <c r="G118" s="183"/>
    </row>
    <row r="119" spans="1:7" ht="17.25" customHeight="1" x14ac:dyDescent="0.15">
      <c r="A119" s="183"/>
      <c r="B119" s="187"/>
      <c r="C119" s="56" t="s">
        <v>8</v>
      </c>
      <c r="D119" s="214">
        <v>2842</v>
      </c>
      <c r="E119" s="214">
        <v>3612</v>
      </c>
      <c r="F119" s="52">
        <v>27.093596059113302</v>
      </c>
      <c r="G119" s="183"/>
    </row>
    <row r="120" spans="1:7" ht="17.25" customHeight="1" x14ac:dyDescent="0.15">
      <c r="A120" s="183"/>
      <c r="B120" s="187"/>
      <c r="C120" s="56" t="s">
        <v>9</v>
      </c>
      <c r="D120" s="214">
        <v>736</v>
      </c>
      <c r="E120" s="214">
        <v>1109</v>
      </c>
      <c r="F120" s="52">
        <v>50.679347826086953</v>
      </c>
      <c r="G120" s="183"/>
    </row>
    <row r="121" spans="1:7" ht="17.25" customHeight="1" x14ac:dyDescent="0.15">
      <c r="A121" s="183"/>
      <c r="B121" s="188" t="s">
        <v>208</v>
      </c>
      <c r="C121" s="188"/>
      <c r="D121" s="215">
        <v>105066</v>
      </c>
      <c r="E121" s="215">
        <v>126663</v>
      </c>
      <c r="F121" s="55">
        <v>20.555650733824454</v>
      </c>
      <c r="G121" s="189"/>
    </row>
    <row r="122" spans="1:7" ht="17.25" customHeight="1" x14ac:dyDescent="0.15">
      <c r="A122" s="189"/>
      <c r="B122" s="187" t="s">
        <v>67</v>
      </c>
      <c r="C122" s="56" t="s">
        <v>3</v>
      </c>
      <c r="D122" s="214">
        <v>18960</v>
      </c>
      <c r="E122" s="214">
        <v>26903</v>
      </c>
      <c r="F122" s="52">
        <v>41.893459915611814</v>
      </c>
      <c r="G122" s="183"/>
    </row>
    <row r="123" spans="1:7" ht="17.25" customHeight="1" x14ac:dyDescent="0.15">
      <c r="A123" s="183"/>
      <c r="B123" s="187"/>
      <c r="C123" s="56" t="s">
        <v>4</v>
      </c>
      <c r="D123" s="214">
        <v>573</v>
      </c>
      <c r="E123" s="214">
        <v>870</v>
      </c>
      <c r="F123" s="52">
        <v>51.832460732984295</v>
      </c>
      <c r="G123" s="183"/>
    </row>
    <row r="124" spans="1:7" ht="17.25" customHeight="1" x14ac:dyDescent="0.15">
      <c r="A124" s="183"/>
      <c r="B124" s="187"/>
      <c r="C124" s="56" t="s">
        <v>5</v>
      </c>
      <c r="D124" s="214">
        <v>311</v>
      </c>
      <c r="E124" s="214">
        <v>565</v>
      </c>
      <c r="F124" s="52">
        <v>81.672025723472672</v>
      </c>
      <c r="G124" s="183"/>
    </row>
    <row r="125" spans="1:7" ht="17.25" customHeight="1" x14ac:dyDescent="0.15">
      <c r="A125" s="183"/>
      <c r="B125" s="187"/>
      <c r="C125" s="56" t="s">
        <v>6</v>
      </c>
      <c r="D125" s="214">
        <v>747</v>
      </c>
      <c r="E125" s="214">
        <v>332</v>
      </c>
      <c r="F125" s="52">
        <v>-55.555555555555557</v>
      </c>
      <c r="G125" s="183"/>
    </row>
    <row r="126" spans="1:7" ht="17.25" customHeight="1" x14ac:dyDescent="0.15">
      <c r="A126" s="183"/>
      <c r="B126" s="187"/>
      <c r="C126" s="56" t="s">
        <v>355</v>
      </c>
      <c r="D126" s="214">
        <v>3906</v>
      </c>
      <c r="E126" s="214">
        <v>1785</v>
      </c>
      <c r="F126" s="52">
        <v>-54.3010752688172</v>
      </c>
      <c r="G126" s="183"/>
    </row>
    <row r="127" spans="1:7" ht="17.25" customHeight="1" x14ac:dyDescent="0.15">
      <c r="A127" s="183"/>
      <c r="B127" s="187"/>
      <c r="C127" s="56" t="s">
        <v>7</v>
      </c>
      <c r="D127" s="214">
        <v>386</v>
      </c>
      <c r="E127" s="214">
        <v>604</v>
      </c>
      <c r="F127" s="52">
        <v>56.476683937823836</v>
      </c>
      <c r="G127" s="183"/>
    </row>
    <row r="128" spans="1:7" ht="17.25" customHeight="1" x14ac:dyDescent="0.15">
      <c r="A128" s="183"/>
      <c r="B128" s="187"/>
      <c r="C128" s="56" t="s">
        <v>8</v>
      </c>
      <c r="D128" s="214">
        <v>722</v>
      </c>
      <c r="E128" s="214">
        <v>1507</v>
      </c>
      <c r="F128" s="52">
        <v>108.72576177285318</v>
      </c>
      <c r="G128" s="183"/>
    </row>
    <row r="129" spans="1:7" ht="17.25" customHeight="1" x14ac:dyDescent="0.15">
      <c r="A129" s="183"/>
      <c r="B129" s="187"/>
      <c r="C129" s="56" t="s">
        <v>9</v>
      </c>
      <c r="D129" s="214">
        <v>171</v>
      </c>
      <c r="E129" s="214">
        <v>205</v>
      </c>
      <c r="F129" s="52">
        <v>19.883040935672515</v>
      </c>
      <c r="G129" s="183"/>
    </row>
    <row r="130" spans="1:7" ht="17.25" customHeight="1" x14ac:dyDescent="0.15">
      <c r="A130" s="183"/>
      <c r="B130" s="188" t="s">
        <v>209</v>
      </c>
      <c r="C130" s="188"/>
      <c r="D130" s="215">
        <v>25776</v>
      </c>
      <c r="E130" s="215">
        <v>32771</v>
      </c>
      <c r="F130" s="55">
        <v>27.137647423960271</v>
      </c>
      <c r="G130" s="189"/>
    </row>
    <row r="131" spans="1:7" ht="17.25" customHeight="1" x14ac:dyDescent="0.15">
      <c r="A131" s="189"/>
      <c r="B131" s="190" t="s">
        <v>44</v>
      </c>
      <c r="C131" s="190"/>
      <c r="D131" s="216">
        <v>334358</v>
      </c>
      <c r="E131" s="216">
        <v>421354</v>
      </c>
      <c r="F131" s="97">
        <v>26.018818152997685</v>
      </c>
      <c r="G131" s="183"/>
    </row>
    <row r="132" spans="1:7" ht="17.25" customHeight="1" x14ac:dyDescent="0.15">
      <c r="A132" s="183"/>
      <c r="B132" s="183"/>
      <c r="C132" s="183"/>
      <c r="D132" s="183"/>
      <c r="E132" s="183"/>
      <c r="F132" s="191"/>
      <c r="G132" s="183"/>
    </row>
    <row r="133" spans="1:7" ht="17.25" customHeight="1" x14ac:dyDescent="0.15">
      <c r="A133" s="64"/>
      <c r="B133" s="64"/>
      <c r="C133" s="64"/>
      <c r="D133" s="64"/>
      <c r="E133" s="64"/>
      <c r="F133" s="64"/>
      <c r="G133" s="64"/>
    </row>
    <row r="134" spans="1:7" ht="17.25" customHeight="1" x14ac:dyDescent="0.15">
      <c r="A134" s="64"/>
      <c r="B134" s="64"/>
      <c r="C134" s="64"/>
      <c r="D134" s="64"/>
      <c r="E134" s="64"/>
      <c r="F134" s="64"/>
      <c r="G134" s="64"/>
    </row>
    <row r="135" spans="1:7" ht="17.25" customHeight="1" x14ac:dyDescent="0.25">
      <c r="A135" s="177"/>
      <c r="B135" s="178" t="s">
        <v>260</v>
      </c>
      <c r="C135" s="177" t="s" vm="5">
        <v>265</v>
      </c>
      <c r="D135" s="177"/>
      <c r="E135" s="177"/>
      <c r="F135" s="188" t="s">
        <v>269</v>
      </c>
      <c r="G135" s="177"/>
    </row>
    <row r="136" spans="1:7" ht="17.25" customHeight="1" x14ac:dyDescent="0.15">
      <c r="A136" s="179"/>
      <c r="B136" s="180"/>
      <c r="C136" s="180"/>
      <c r="D136" s="181"/>
      <c r="E136" s="181"/>
      <c r="F136" s="182"/>
      <c r="G136" s="183"/>
    </row>
    <row r="137" spans="1:7" ht="30" customHeight="1" x14ac:dyDescent="0.15">
      <c r="A137" s="179"/>
      <c r="B137" s="179"/>
      <c r="C137" s="179"/>
      <c r="D137" s="184"/>
      <c r="E137" s="184"/>
      <c r="F137" s="185"/>
      <c r="G137" s="186"/>
    </row>
    <row r="138" spans="1:7" ht="30" customHeight="1" x14ac:dyDescent="0.15">
      <c r="A138" s="183"/>
      <c r="B138" s="85" t="s">
        <v>53</v>
      </c>
      <c r="C138" s="85" t="s">
        <v>190</v>
      </c>
      <c r="D138" s="86">
        <v>2020</v>
      </c>
      <c r="E138" s="86">
        <v>2021</v>
      </c>
      <c r="F138" s="88" t="s">
        <v>439</v>
      </c>
      <c r="G138" s="183"/>
    </row>
    <row r="139" spans="1:7" s="193" customFormat="1" ht="17.25" customHeight="1" x14ac:dyDescent="0.15">
      <c r="A139" s="183"/>
      <c r="B139" s="187" t="s">
        <v>188</v>
      </c>
      <c r="C139" s="56" t="s">
        <v>3</v>
      </c>
      <c r="D139" s="214">
        <v>29635</v>
      </c>
      <c r="E139" s="214">
        <v>36188</v>
      </c>
      <c r="F139" s="192">
        <v>22.112367133457063</v>
      </c>
      <c r="G139" s="183"/>
    </row>
    <row r="140" spans="1:7" s="193" customFormat="1" ht="17.25" customHeight="1" x14ac:dyDescent="0.15">
      <c r="A140" s="183"/>
      <c r="B140" s="187"/>
      <c r="C140" s="56" t="s">
        <v>4</v>
      </c>
      <c r="D140" s="214">
        <v>764</v>
      </c>
      <c r="E140" s="214">
        <v>1464</v>
      </c>
      <c r="F140" s="192">
        <v>91.623036649214669</v>
      </c>
      <c r="G140" s="183"/>
    </row>
    <row r="141" spans="1:7" s="193" customFormat="1" ht="17.25" customHeight="1" x14ac:dyDescent="0.15">
      <c r="A141" s="183"/>
      <c r="B141" s="187"/>
      <c r="C141" s="56" t="s">
        <v>5</v>
      </c>
      <c r="D141" s="214">
        <v>347</v>
      </c>
      <c r="E141" s="214">
        <v>658</v>
      </c>
      <c r="F141" s="192">
        <v>89.625360230547543</v>
      </c>
      <c r="G141" s="183"/>
    </row>
    <row r="142" spans="1:7" s="193" customFormat="1" ht="17.25" customHeight="1" x14ac:dyDescent="0.15">
      <c r="A142" s="183"/>
      <c r="B142" s="187"/>
      <c r="C142" s="56" t="s">
        <v>6</v>
      </c>
      <c r="D142" s="214">
        <v>639</v>
      </c>
      <c r="E142" s="214">
        <v>401</v>
      </c>
      <c r="F142" s="192">
        <v>-37.245696400625974</v>
      </c>
      <c r="G142" s="183"/>
    </row>
    <row r="143" spans="1:7" s="193" customFormat="1" ht="17.25" customHeight="1" x14ac:dyDescent="0.15">
      <c r="A143" s="183"/>
      <c r="B143" s="187"/>
      <c r="C143" s="56" t="s">
        <v>355</v>
      </c>
      <c r="D143" s="214">
        <v>3700</v>
      </c>
      <c r="E143" s="214">
        <v>2495</v>
      </c>
      <c r="F143" s="192">
        <v>-32.567567567567565</v>
      </c>
      <c r="G143" s="183"/>
    </row>
    <row r="144" spans="1:7" s="193" customFormat="1" ht="17.25" customHeight="1" x14ac:dyDescent="0.15">
      <c r="A144" s="183"/>
      <c r="B144" s="187"/>
      <c r="C144" s="56" t="s">
        <v>7</v>
      </c>
      <c r="D144" s="214">
        <v>195</v>
      </c>
      <c r="E144" s="214">
        <v>283</v>
      </c>
      <c r="F144" s="192">
        <v>45.128205128205131</v>
      </c>
      <c r="G144" s="183"/>
    </row>
    <row r="145" spans="1:7" s="193" customFormat="1" ht="17.25" customHeight="1" x14ac:dyDescent="0.15">
      <c r="A145" s="183"/>
      <c r="B145" s="187"/>
      <c r="C145" s="56" t="s">
        <v>8</v>
      </c>
      <c r="D145" s="214">
        <v>125</v>
      </c>
      <c r="E145" s="214">
        <v>531</v>
      </c>
      <c r="F145" s="192">
        <v>324.8</v>
      </c>
      <c r="G145" s="183"/>
    </row>
    <row r="146" spans="1:7" s="193" customFormat="1" ht="17.25" customHeight="1" x14ac:dyDescent="0.15">
      <c r="A146" s="183"/>
      <c r="B146" s="187"/>
      <c r="C146" s="56" t="s">
        <v>9</v>
      </c>
      <c r="D146" s="214">
        <v>78</v>
      </c>
      <c r="E146" s="214">
        <v>313</v>
      </c>
      <c r="F146" s="192">
        <v>301.28205128205127</v>
      </c>
      <c r="G146" s="183"/>
    </row>
    <row r="147" spans="1:7" s="193" customFormat="1" ht="17.25" customHeight="1" x14ac:dyDescent="0.15">
      <c r="A147" s="183"/>
      <c r="B147" s="188" t="s">
        <v>266</v>
      </c>
      <c r="C147" s="188"/>
      <c r="D147" s="215">
        <v>35483</v>
      </c>
      <c r="E147" s="215">
        <v>42333</v>
      </c>
      <c r="F147" s="194">
        <v>19.305019305019304</v>
      </c>
      <c r="G147" s="189"/>
    </row>
    <row r="148" spans="1:7" s="193" customFormat="1" ht="17.25" customHeight="1" x14ac:dyDescent="0.15">
      <c r="A148" s="183"/>
      <c r="B148" s="187" t="s">
        <v>70</v>
      </c>
      <c r="C148" s="56" t="s">
        <v>3</v>
      </c>
      <c r="D148" s="214">
        <v>6701</v>
      </c>
      <c r="E148" s="214">
        <v>7768</v>
      </c>
      <c r="F148" s="192">
        <v>15.922996567676467</v>
      </c>
      <c r="G148" s="183"/>
    </row>
    <row r="149" spans="1:7" s="193" customFormat="1" ht="17.25" customHeight="1" x14ac:dyDescent="0.15">
      <c r="A149" s="183"/>
      <c r="B149" s="187"/>
      <c r="C149" s="56" t="s">
        <v>4</v>
      </c>
      <c r="D149" s="214">
        <v>130</v>
      </c>
      <c r="E149" s="214">
        <v>421</v>
      </c>
      <c r="F149" s="192">
        <v>223.84615384615384</v>
      </c>
      <c r="G149" s="183"/>
    </row>
    <row r="150" spans="1:7" s="193" customFormat="1" ht="17.25" customHeight="1" x14ac:dyDescent="0.15">
      <c r="A150" s="183"/>
      <c r="B150" s="187"/>
      <c r="C150" s="56" t="s">
        <v>5</v>
      </c>
      <c r="D150" s="214">
        <v>100</v>
      </c>
      <c r="E150" s="214">
        <v>333</v>
      </c>
      <c r="F150" s="192">
        <v>233</v>
      </c>
      <c r="G150" s="183"/>
    </row>
    <row r="151" spans="1:7" s="193" customFormat="1" ht="17.25" customHeight="1" x14ac:dyDescent="0.15">
      <c r="A151" s="183"/>
      <c r="B151" s="187"/>
      <c r="C151" s="56" t="s">
        <v>6</v>
      </c>
      <c r="D151" s="214">
        <v>146</v>
      </c>
      <c r="E151" s="214">
        <v>91</v>
      </c>
      <c r="F151" s="192">
        <v>-37.671232876712331</v>
      </c>
      <c r="G151" s="183"/>
    </row>
    <row r="152" spans="1:7" s="193" customFormat="1" ht="17.25" customHeight="1" x14ac:dyDescent="0.15">
      <c r="A152" s="183"/>
      <c r="B152" s="187"/>
      <c r="C152" s="56" t="s">
        <v>355</v>
      </c>
      <c r="D152" s="214">
        <v>928</v>
      </c>
      <c r="E152" s="214">
        <v>669</v>
      </c>
      <c r="F152" s="192">
        <v>-27.90948275862069</v>
      </c>
      <c r="G152" s="183"/>
    </row>
    <row r="153" spans="1:7" s="193" customFormat="1" ht="17.25" customHeight="1" x14ac:dyDescent="0.15">
      <c r="A153" s="183"/>
      <c r="B153" s="187"/>
      <c r="C153" s="56" t="s">
        <v>7</v>
      </c>
      <c r="D153" s="214">
        <v>243</v>
      </c>
      <c r="E153" s="214">
        <v>255</v>
      </c>
      <c r="F153" s="192">
        <v>4.9382716049382713</v>
      </c>
      <c r="G153" s="183"/>
    </row>
    <row r="154" spans="1:7" s="193" customFormat="1" ht="17.25" customHeight="1" x14ac:dyDescent="0.15">
      <c r="A154" s="183"/>
      <c r="B154" s="187"/>
      <c r="C154" s="56" t="s">
        <v>8</v>
      </c>
      <c r="D154" s="214">
        <v>499</v>
      </c>
      <c r="E154" s="214">
        <v>363</v>
      </c>
      <c r="F154" s="192">
        <v>-27.254509018036071</v>
      </c>
      <c r="G154" s="183"/>
    </row>
    <row r="155" spans="1:7" s="193" customFormat="1" ht="17.25" customHeight="1" x14ac:dyDescent="0.15">
      <c r="A155" s="183"/>
      <c r="B155" s="187"/>
      <c r="C155" s="56" t="s">
        <v>9</v>
      </c>
      <c r="D155" s="214">
        <v>11</v>
      </c>
      <c r="E155" s="214">
        <v>43</v>
      </c>
      <c r="F155" s="192">
        <v>290.90909090909093</v>
      </c>
      <c r="G155" s="183"/>
    </row>
    <row r="156" spans="1:7" s="193" customFormat="1" ht="17.25" customHeight="1" x14ac:dyDescent="0.15">
      <c r="A156" s="183"/>
      <c r="B156" s="188" t="s">
        <v>210</v>
      </c>
      <c r="C156" s="188"/>
      <c r="D156" s="215">
        <v>8758</v>
      </c>
      <c r="E156" s="215">
        <v>9943</v>
      </c>
      <c r="F156" s="194">
        <v>13.530486412422926</v>
      </c>
      <c r="G156" s="189"/>
    </row>
    <row r="157" spans="1:7" s="193" customFormat="1" ht="17.25" customHeight="1" x14ac:dyDescent="0.15">
      <c r="A157" s="183"/>
      <c r="B157" s="187" t="s">
        <v>71</v>
      </c>
      <c r="C157" s="56" t="s">
        <v>3</v>
      </c>
      <c r="D157" s="214">
        <v>15341</v>
      </c>
      <c r="E157" s="214">
        <v>20518</v>
      </c>
      <c r="F157" s="192">
        <v>33.74617039306434</v>
      </c>
      <c r="G157" s="183"/>
    </row>
    <row r="158" spans="1:7" s="193" customFormat="1" ht="17.25" customHeight="1" x14ac:dyDescent="0.15">
      <c r="A158" s="183"/>
      <c r="B158" s="187"/>
      <c r="C158" s="56" t="s">
        <v>4</v>
      </c>
      <c r="D158" s="214">
        <v>432</v>
      </c>
      <c r="E158" s="214">
        <v>1211</v>
      </c>
      <c r="F158" s="192">
        <v>180.32407407407408</v>
      </c>
      <c r="G158" s="183"/>
    </row>
    <row r="159" spans="1:7" s="193" customFormat="1" ht="17.25" customHeight="1" x14ac:dyDescent="0.15">
      <c r="A159" s="183"/>
      <c r="B159" s="187"/>
      <c r="C159" s="56" t="s">
        <v>5</v>
      </c>
      <c r="D159" s="214">
        <v>140</v>
      </c>
      <c r="E159" s="214">
        <v>535</v>
      </c>
      <c r="F159" s="192">
        <v>282.14285714285717</v>
      </c>
      <c r="G159" s="183"/>
    </row>
    <row r="160" spans="1:7" s="193" customFormat="1" ht="17.25" customHeight="1" x14ac:dyDescent="0.15">
      <c r="A160" s="183"/>
      <c r="B160" s="187"/>
      <c r="C160" s="56" t="s">
        <v>6</v>
      </c>
      <c r="D160" s="214">
        <v>154</v>
      </c>
      <c r="E160" s="214">
        <v>182</v>
      </c>
      <c r="F160" s="192">
        <v>18.181818181818183</v>
      </c>
      <c r="G160" s="183"/>
    </row>
    <row r="161" spans="1:7" s="193" customFormat="1" ht="17.25" customHeight="1" x14ac:dyDescent="0.15">
      <c r="A161" s="183"/>
      <c r="B161" s="187"/>
      <c r="C161" s="56" t="s">
        <v>355</v>
      </c>
      <c r="D161" s="214">
        <v>927</v>
      </c>
      <c r="E161" s="214">
        <v>85</v>
      </c>
      <c r="F161" s="192">
        <v>-90.83063646170443</v>
      </c>
      <c r="G161" s="183"/>
    </row>
    <row r="162" spans="1:7" s="193" customFormat="1" ht="17.25" customHeight="1" x14ac:dyDescent="0.15">
      <c r="A162" s="183"/>
      <c r="B162" s="187"/>
      <c r="C162" s="56" t="s">
        <v>7</v>
      </c>
      <c r="D162" s="214">
        <v>147</v>
      </c>
      <c r="E162" s="214">
        <v>121</v>
      </c>
      <c r="F162" s="192">
        <v>-17.687074829931973</v>
      </c>
      <c r="G162" s="183"/>
    </row>
    <row r="163" spans="1:7" s="193" customFormat="1" ht="17.25" customHeight="1" x14ac:dyDescent="0.15">
      <c r="A163" s="183"/>
      <c r="B163" s="187"/>
      <c r="C163" s="56" t="s">
        <v>8</v>
      </c>
      <c r="D163" s="214">
        <v>172</v>
      </c>
      <c r="E163" s="214">
        <v>316</v>
      </c>
      <c r="F163" s="192">
        <v>83.720930232558146</v>
      </c>
      <c r="G163" s="183"/>
    </row>
    <row r="164" spans="1:7" s="193" customFormat="1" ht="17.25" customHeight="1" x14ac:dyDescent="0.15">
      <c r="A164" s="183"/>
      <c r="B164" s="187"/>
      <c r="C164" s="56" t="s">
        <v>9</v>
      </c>
      <c r="D164" s="214">
        <v>0</v>
      </c>
      <c r="E164" s="214">
        <v>0</v>
      </c>
      <c r="F164" s="192">
        <f>IF(D164=0,0,(E164-D164)/D164*100)</f>
        <v>0</v>
      </c>
      <c r="G164" s="183"/>
    </row>
    <row r="165" spans="1:7" s="193" customFormat="1" ht="17.25" customHeight="1" x14ac:dyDescent="0.15">
      <c r="A165" s="183"/>
      <c r="B165" s="188" t="s">
        <v>211</v>
      </c>
      <c r="C165" s="188"/>
      <c r="D165" s="215">
        <v>17313</v>
      </c>
      <c r="E165" s="215">
        <v>22968</v>
      </c>
      <c r="F165" s="194">
        <v>32.663316582914575</v>
      </c>
      <c r="G165" s="189"/>
    </row>
    <row r="166" spans="1:7" s="193" customFormat="1" ht="17.25" customHeight="1" x14ac:dyDescent="0.15">
      <c r="A166" s="183"/>
      <c r="B166" s="187" t="s">
        <v>72</v>
      </c>
      <c r="C166" s="56" t="s">
        <v>3</v>
      </c>
      <c r="D166" s="214">
        <v>69176</v>
      </c>
      <c r="E166" s="214">
        <v>86210</v>
      </c>
      <c r="F166" s="192">
        <v>24.624147103041516</v>
      </c>
      <c r="G166" s="183"/>
    </row>
    <row r="167" spans="1:7" s="193" customFormat="1" ht="17.25" customHeight="1" x14ac:dyDescent="0.15">
      <c r="A167" s="183"/>
      <c r="B167" s="187"/>
      <c r="C167" s="56" t="s">
        <v>4</v>
      </c>
      <c r="D167" s="214">
        <v>3025</v>
      </c>
      <c r="E167" s="214">
        <v>4514</v>
      </c>
      <c r="F167" s="192">
        <v>49.223140495867767</v>
      </c>
      <c r="G167" s="183"/>
    </row>
    <row r="168" spans="1:7" s="193" customFormat="1" ht="17.25" customHeight="1" x14ac:dyDescent="0.15">
      <c r="A168" s="183"/>
      <c r="B168" s="187"/>
      <c r="C168" s="56" t="s">
        <v>5</v>
      </c>
      <c r="D168" s="214">
        <v>538</v>
      </c>
      <c r="E168" s="214">
        <v>1321</v>
      </c>
      <c r="F168" s="192">
        <v>145.53903345724908</v>
      </c>
      <c r="G168" s="183"/>
    </row>
    <row r="169" spans="1:7" s="193" customFormat="1" ht="17.25" customHeight="1" x14ac:dyDescent="0.15">
      <c r="A169" s="183"/>
      <c r="B169" s="187"/>
      <c r="C169" s="56" t="s">
        <v>6</v>
      </c>
      <c r="D169" s="214">
        <v>565</v>
      </c>
      <c r="E169" s="214">
        <v>523</v>
      </c>
      <c r="F169" s="192">
        <v>-7.4336283185840708</v>
      </c>
      <c r="G169" s="183"/>
    </row>
    <row r="170" spans="1:7" s="193" customFormat="1" ht="17.25" customHeight="1" x14ac:dyDescent="0.15">
      <c r="A170" s="183"/>
      <c r="B170" s="187"/>
      <c r="C170" s="56" t="s">
        <v>355</v>
      </c>
      <c r="D170" s="214">
        <v>10265</v>
      </c>
      <c r="E170" s="214">
        <v>6557</v>
      </c>
      <c r="F170" s="192">
        <v>-36.122747199220647</v>
      </c>
      <c r="G170" s="183"/>
    </row>
    <row r="171" spans="1:7" s="193" customFormat="1" ht="17.25" customHeight="1" x14ac:dyDescent="0.15">
      <c r="A171" s="183"/>
      <c r="B171" s="187"/>
      <c r="C171" s="56" t="s">
        <v>7</v>
      </c>
      <c r="D171" s="214">
        <v>1594</v>
      </c>
      <c r="E171" s="214">
        <v>2195</v>
      </c>
      <c r="F171" s="192">
        <v>37.703889585947302</v>
      </c>
      <c r="G171" s="183"/>
    </row>
    <row r="172" spans="1:7" s="193" customFormat="1" ht="17.25" customHeight="1" x14ac:dyDescent="0.15">
      <c r="A172" s="183"/>
      <c r="B172" s="187"/>
      <c r="C172" s="56" t="s">
        <v>8</v>
      </c>
      <c r="D172" s="214">
        <v>1669</v>
      </c>
      <c r="E172" s="214">
        <v>3116</v>
      </c>
      <c r="F172" s="192">
        <v>86.69862192929898</v>
      </c>
      <c r="G172" s="183"/>
    </row>
    <row r="173" spans="1:7" s="193" customFormat="1" ht="17.25" customHeight="1" x14ac:dyDescent="0.15">
      <c r="A173" s="183"/>
      <c r="B173" s="187"/>
      <c r="C173" s="56" t="s">
        <v>9</v>
      </c>
      <c r="D173" s="214">
        <v>20</v>
      </c>
      <c r="E173" s="214">
        <v>36</v>
      </c>
      <c r="F173" s="192">
        <v>80</v>
      </c>
      <c r="G173" s="183"/>
    </row>
    <row r="174" spans="1:7" s="193" customFormat="1" ht="17.25" customHeight="1" x14ac:dyDescent="0.15">
      <c r="A174" s="183"/>
      <c r="B174" s="188" t="s">
        <v>212</v>
      </c>
      <c r="C174" s="188"/>
      <c r="D174" s="215">
        <v>86852</v>
      </c>
      <c r="E174" s="215">
        <v>104472</v>
      </c>
      <c r="F174" s="194">
        <v>20.287385437295629</v>
      </c>
      <c r="G174" s="189"/>
    </row>
    <row r="175" spans="1:7" s="193" customFormat="1" ht="17.25" customHeight="1" x14ac:dyDescent="0.15">
      <c r="A175" s="183"/>
      <c r="B175" s="187" t="s">
        <v>73</v>
      </c>
      <c r="C175" s="56" t="s">
        <v>3</v>
      </c>
      <c r="D175" s="214">
        <v>2168</v>
      </c>
      <c r="E175" s="214">
        <v>2529</v>
      </c>
      <c r="F175" s="192">
        <v>16.65129151291513</v>
      </c>
      <c r="G175" s="183"/>
    </row>
    <row r="176" spans="1:7" s="193" customFormat="1" ht="17.25" customHeight="1" x14ac:dyDescent="0.15">
      <c r="A176" s="183"/>
      <c r="B176" s="187"/>
      <c r="C176" s="56" t="s">
        <v>4</v>
      </c>
      <c r="D176" s="214">
        <v>91</v>
      </c>
      <c r="E176" s="214">
        <v>145</v>
      </c>
      <c r="F176" s="192">
        <v>59.340659340659343</v>
      </c>
      <c r="G176" s="183"/>
    </row>
    <row r="177" spans="1:7" s="193" customFormat="1" ht="17.25" customHeight="1" x14ac:dyDescent="0.15">
      <c r="A177" s="183"/>
      <c r="B177" s="187"/>
      <c r="C177" s="56" t="s">
        <v>5</v>
      </c>
      <c r="D177" s="214">
        <v>32</v>
      </c>
      <c r="E177" s="214">
        <v>70</v>
      </c>
      <c r="F177" s="192">
        <v>118.75</v>
      </c>
      <c r="G177" s="183"/>
    </row>
    <row r="178" spans="1:7" s="193" customFormat="1" ht="17.25" customHeight="1" x14ac:dyDescent="0.15">
      <c r="A178" s="183"/>
      <c r="B178" s="187"/>
      <c r="C178" s="56" t="s">
        <v>6</v>
      </c>
      <c r="D178" s="214">
        <v>92</v>
      </c>
      <c r="E178" s="214">
        <v>78</v>
      </c>
      <c r="F178" s="192">
        <v>-15.217391304347828</v>
      </c>
      <c r="G178" s="183"/>
    </row>
    <row r="179" spans="1:7" s="193" customFormat="1" ht="17.25" customHeight="1" x14ac:dyDescent="0.15">
      <c r="A179" s="183"/>
      <c r="B179" s="187"/>
      <c r="C179" s="56" t="s">
        <v>355</v>
      </c>
      <c r="D179" s="214">
        <v>519</v>
      </c>
      <c r="E179" s="214">
        <v>123</v>
      </c>
      <c r="F179" s="192">
        <v>-76.300578034682076</v>
      </c>
      <c r="G179" s="183"/>
    </row>
    <row r="180" spans="1:7" s="193" customFormat="1" ht="17.25" customHeight="1" x14ac:dyDescent="0.15">
      <c r="A180" s="183"/>
      <c r="B180" s="187"/>
      <c r="C180" s="56" t="s">
        <v>7</v>
      </c>
      <c r="D180" s="214">
        <v>35</v>
      </c>
      <c r="E180" s="214">
        <v>34</v>
      </c>
      <c r="F180" s="192">
        <v>-2.8571428571428572</v>
      </c>
      <c r="G180" s="183"/>
    </row>
    <row r="181" spans="1:7" s="193" customFormat="1" ht="17.25" customHeight="1" x14ac:dyDescent="0.15">
      <c r="A181" s="183"/>
      <c r="B181" s="187"/>
      <c r="C181" s="56" t="s">
        <v>8</v>
      </c>
      <c r="D181" s="214">
        <v>0</v>
      </c>
      <c r="E181" s="214">
        <v>112</v>
      </c>
      <c r="F181" s="192">
        <v>0</v>
      </c>
      <c r="G181" s="183"/>
    </row>
    <row r="182" spans="1:7" s="193" customFormat="1" ht="17.25" customHeight="1" x14ac:dyDescent="0.15">
      <c r="A182" s="183"/>
      <c r="B182" s="187"/>
      <c r="C182" s="56" t="s">
        <v>9</v>
      </c>
      <c r="D182" s="214">
        <v>2</v>
      </c>
      <c r="E182" s="214">
        <v>36</v>
      </c>
      <c r="F182" s="192">
        <v>1700</v>
      </c>
      <c r="G182" s="183"/>
    </row>
    <row r="183" spans="1:7" s="193" customFormat="1" ht="17.25" customHeight="1" x14ac:dyDescent="0.15">
      <c r="A183" s="183"/>
      <c r="B183" s="188" t="s">
        <v>213</v>
      </c>
      <c r="C183" s="188"/>
      <c r="D183" s="215">
        <v>2939</v>
      </c>
      <c r="E183" s="215">
        <v>3127</v>
      </c>
      <c r="F183" s="194">
        <v>6.3967335828513106</v>
      </c>
      <c r="G183" s="189"/>
    </row>
    <row r="184" spans="1:7" s="193" customFormat="1" ht="17.25" customHeight="1" x14ac:dyDescent="0.15">
      <c r="A184" s="183"/>
      <c r="B184" s="187" t="s">
        <v>74</v>
      </c>
      <c r="C184" s="56" t="s">
        <v>3</v>
      </c>
      <c r="D184" s="214">
        <v>70679</v>
      </c>
      <c r="E184" s="214">
        <v>89500</v>
      </c>
      <c r="F184" s="192">
        <v>26.628843079273899</v>
      </c>
      <c r="G184" s="183"/>
    </row>
    <row r="185" spans="1:7" s="193" customFormat="1" ht="17.25" customHeight="1" x14ac:dyDescent="0.15">
      <c r="A185" s="183"/>
      <c r="B185" s="187"/>
      <c r="C185" s="56" t="s">
        <v>4</v>
      </c>
      <c r="D185" s="214">
        <v>2288</v>
      </c>
      <c r="E185" s="214">
        <v>3354</v>
      </c>
      <c r="F185" s="192">
        <v>46.590909090909086</v>
      </c>
      <c r="G185" s="183"/>
    </row>
    <row r="186" spans="1:7" s="193" customFormat="1" ht="17.25" customHeight="1" x14ac:dyDescent="0.15">
      <c r="A186" s="183"/>
      <c r="B186" s="187"/>
      <c r="C186" s="56" t="s">
        <v>5</v>
      </c>
      <c r="D186" s="214">
        <v>801</v>
      </c>
      <c r="E186" s="214">
        <v>1933</v>
      </c>
      <c r="F186" s="192">
        <v>141.32334581772784</v>
      </c>
      <c r="G186" s="183"/>
    </row>
    <row r="187" spans="1:7" s="193" customFormat="1" ht="17.25" customHeight="1" x14ac:dyDescent="0.15">
      <c r="A187" s="183"/>
      <c r="B187" s="187"/>
      <c r="C187" s="56" t="s">
        <v>6</v>
      </c>
      <c r="D187" s="214">
        <v>484</v>
      </c>
      <c r="E187" s="214">
        <v>415</v>
      </c>
      <c r="F187" s="192">
        <v>-14.256198347107437</v>
      </c>
      <c r="G187" s="183"/>
    </row>
    <row r="188" spans="1:7" s="193" customFormat="1" ht="17.25" customHeight="1" x14ac:dyDescent="0.15">
      <c r="A188" s="183"/>
      <c r="B188" s="187"/>
      <c r="C188" s="56" t="s">
        <v>355</v>
      </c>
      <c r="D188" s="214">
        <v>9617</v>
      </c>
      <c r="E188" s="214">
        <v>5587</v>
      </c>
      <c r="F188" s="192">
        <v>-41.904959966725592</v>
      </c>
      <c r="G188" s="183"/>
    </row>
    <row r="189" spans="1:7" s="193" customFormat="1" ht="17.25" customHeight="1" x14ac:dyDescent="0.15">
      <c r="A189" s="183"/>
      <c r="B189" s="187"/>
      <c r="C189" s="56" t="s">
        <v>7</v>
      </c>
      <c r="D189" s="214">
        <v>539</v>
      </c>
      <c r="E189" s="214">
        <v>814</v>
      </c>
      <c r="F189" s="192">
        <v>51.020408163265309</v>
      </c>
      <c r="G189" s="183"/>
    </row>
    <row r="190" spans="1:7" s="193" customFormat="1" ht="17.25" customHeight="1" x14ac:dyDescent="0.15">
      <c r="A190" s="183"/>
      <c r="B190" s="187"/>
      <c r="C190" s="56" t="s">
        <v>8</v>
      </c>
      <c r="D190" s="214">
        <v>472</v>
      </c>
      <c r="E190" s="214">
        <v>1227</v>
      </c>
      <c r="F190" s="192">
        <v>159.95762711864407</v>
      </c>
      <c r="G190" s="183"/>
    </row>
    <row r="191" spans="1:7" s="193" customFormat="1" ht="17.25" customHeight="1" x14ac:dyDescent="0.15">
      <c r="A191" s="183"/>
      <c r="B191" s="187"/>
      <c r="C191" s="56" t="s">
        <v>9</v>
      </c>
      <c r="D191" s="214">
        <v>217</v>
      </c>
      <c r="E191" s="214">
        <v>216</v>
      </c>
      <c r="F191" s="192">
        <v>-0.46082949308755761</v>
      </c>
      <c r="G191" s="183"/>
    </row>
    <row r="192" spans="1:7" s="193" customFormat="1" ht="17.25" customHeight="1" x14ac:dyDescent="0.15">
      <c r="A192" s="183"/>
      <c r="B192" s="188" t="s">
        <v>214</v>
      </c>
      <c r="C192" s="188"/>
      <c r="D192" s="215">
        <v>85097</v>
      </c>
      <c r="E192" s="215">
        <v>103046</v>
      </c>
      <c r="F192" s="194">
        <v>21.092400437148196</v>
      </c>
      <c r="G192" s="189"/>
    </row>
    <row r="193" spans="1:7" s="193" customFormat="1" ht="17.25" customHeight="1" x14ac:dyDescent="0.15">
      <c r="A193" s="189"/>
      <c r="B193" s="190" t="s">
        <v>44</v>
      </c>
      <c r="C193" s="190"/>
      <c r="D193" s="216">
        <v>236442</v>
      </c>
      <c r="E193" s="216">
        <v>285889</v>
      </c>
      <c r="F193" s="195">
        <v>20.912951167728238</v>
      </c>
      <c r="G193" s="183"/>
    </row>
    <row r="194" spans="1:7" ht="17.25" customHeight="1" x14ac:dyDescent="0.15">
      <c r="A194" s="183"/>
      <c r="B194" s="183"/>
      <c r="C194" s="183"/>
      <c r="D194" s="183"/>
      <c r="E194" s="183"/>
      <c r="F194" s="191"/>
      <c r="G194" s="183"/>
    </row>
    <row r="195" spans="1:7" ht="17.25" customHeight="1" x14ac:dyDescent="0.15">
      <c r="A195" s="64"/>
      <c r="B195" s="64"/>
      <c r="C195" s="64"/>
      <c r="D195" s="64"/>
      <c r="E195" s="64"/>
      <c r="F195" s="64"/>
      <c r="G195" s="64"/>
    </row>
    <row r="196" spans="1:7" ht="17.25" customHeight="1" x14ac:dyDescent="0.15">
      <c r="A196" s="64"/>
      <c r="B196" s="64"/>
      <c r="C196" s="64"/>
      <c r="D196" s="64"/>
      <c r="E196" s="64"/>
      <c r="F196" s="64"/>
      <c r="G196" s="64"/>
    </row>
    <row r="197" spans="1:7" ht="17.25" customHeight="1" x14ac:dyDescent="0.25">
      <c r="A197" s="177"/>
      <c r="B197" s="178" t="s">
        <v>260</v>
      </c>
      <c r="C197" s="177" t="s" vm="1">
        <v>261</v>
      </c>
      <c r="D197" s="177"/>
      <c r="E197" s="177"/>
      <c r="F197" s="188" t="s">
        <v>270</v>
      </c>
      <c r="G197" s="177"/>
    </row>
    <row r="198" spans="1:7" ht="17.25" customHeight="1" x14ac:dyDescent="0.15">
      <c r="A198" s="179"/>
      <c r="B198" s="180"/>
      <c r="C198" s="180"/>
      <c r="D198" s="181"/>
      <c r="E198" s="181"/>
      <c r="F198" s="182"/>
      <c r="G198" s="183"/>
    </row>
    <row r="199" spans="1:7" ht="30" customHeight="1" x14ac:dyDescent="0.15">
      <c r="A199" s="179"/>
      <c r="B199" s="179"/>
      <c r="C199" s="179"/>
      <c r="D199" s="184"/>
      <c r="E199" s="184"/>
      <c r="F199" s="185"/>
      <c r="G199" s="186"/>
    </row>
    <row r="200" spans="1:7" ht="30" customHeight="1" x14ac:dyDescent="0.15">
      <c r="A200" s="183"/>
      <c r="B200" s="85" t="s">
        <v>53</v>
      </c>
      <c r="C200" s="85" t="s">
        <v>190</v>
      </c>
      <c r="D200" s="86">
        <v>2020</v>
      </c>
      <c r="E200" s="86">
        <v>2021</v>
      </c>
      <c r="F200" s="88" t="s">
        <v>439</v>
      </c>
      <c r="G200" s="183"/>
    </row>
    <row r="201" spans="1:7" ht="17.25" customHeight="1" x14ac:dyDescent="0.15">
      <c r="A201" s="183"/>
      <c r="B201" s="187" t="s">
        <v>76</v>
      </c>
      <c r="C201" s="56" t="s">
        <v>3</v>
      </c>
      <c r="D201" s="214">
        <v>21286</v>
      </c>
      <c r="E201" s="214">
        <v>26840</v>
      </c>
      <c r="F201" s="52">
        <v>26.092267217889692</v>
      </c>
      <c r="G201" s="183"/>
    </row>
    <row r="202" spans="1:7" ht="17.25" customHeight="1" x14ac:dyDescent="0.15">
      <c r="A202" s="183"/>
      <c r="B202" s="187"/>
      <c r="C202" s="56" t="s">
        <v>4</v>
      </c>
      <c r="D202" s="214">
        <v>1370</v>
      </c>
      <c r="E202" s="214">
        <v>2415</v>
      </c>
      <c r="F202" s="52">
        <v>76.277372262773724</v>
      </c>
      <c r="G202" s="183"/>
    </row>
    <row r="203" spans="1:7" ht="17.25" customHeight="1" x14ac:dyDescent="0.15">
      <c r="A203" s="183"/>
      <c r="B203" s="187"/>
      <c r="C203" s="56" t="s">
        <v>5</v>
      </c>
      <c r="D203" s="214">
        <v>310</v>
      </c>
      <c r="E203" s="214">
        <v>754</v>
      </c>
      <c r="F203" s="52">
        <v>143.22580645161293</v>
      </c>
      <c r="G203" s="183"/>
    </row>
    <row r="204" spans="1:7" ht="17.25" customHeight="1" x14ac:dyDescent="0.15">
      <c r="A204" s="183"/>
      <c r="B204" s="187"/>
      <c r="C204" s="56" t="s">
        <v>6</v>
      </c>
      <c r="D204" s="214">
        <v>345</v>
      </c>
      <c r="E204" s="214">
        <v>448</v>
      </c>
      <c r="F204" s="52">
        <v>29.855072463768117</v>
      </c>
      <c r="G204" s="183"/>
    </row>
    <row r="205" spans="1:7" ht="17.25" customHeight="1" x14ac:dyDescent="0.15">
      <c r="A205" s="183"/>
      <c r="B205" s="187"/>
      <c r="C205" s="56" t="s">
        <v>355</v>
      </c>
      <c r="D205" s="214">
        <v>4368</v>
      </c>
      <c r="E205" s="214">
        <v>3310</v>
      </c>
      <c r="F205" s="52">
        <v>-24.221611721611723</v>
      </c>
      <c r="G205" s="183"/>
    </row>
    <row r="206" spans="1:7" ht="17.25" customHeight="1" x14ac:dyDescent="0.15">
      <c r="A206" s="183"/>
      <c r="B206" s="187"/>
      <c r="C206" s="56" t="s">
        <v>7</v>
      </c>
      <c r="D206" s="214">
        <v>385</v>
      </c>
      <c r="E206" s="214">
        <v>642</v>
      </c>
      <c r="F206" s="52">
        <v>66.753246753246756</v>
      </c>
      <c r="G206" s="183"/>
    </row>
    <row r="207" spans="1:7" ht="17.25" customHeight="1" x14ac:dyDescent="0.15">
      <c r="A207" s="183"/>
      <c r="B207" s="187"/>
      <c r="C207" s="56" t="s">
        <v>8</v>
      </c>
      <c r="D207" s="214">
        <v>212</v>
      </c>
      <c r="E207" s="214">
        <v>456</v>
      </c>
      <c r="F207" s="52">
        <v>115.09433962264151</v>
      </c>
      <c r="G207" s="183"/>
    </row>
    <row r="208" spans="1:7" ht="17.25" customHeight="1" x14ac:dyDescent="0.15">
      <c r="A208" s="183"/>
      <c r="B208" s="187"/>
      <c r="C208" s="56" t="s">
        <v>9</v>
      </c>
      <c r="D208" s="214">
        <v>16</v>
      </c>
      <c r="E208" s="214">
        <v>19</v>
      </c>
      <c r="F208" s="52">
        <v>18.75</v>
      </c>
      <c r="G208" s="183"/>
    </row>
    <row r="209" spans="1:7" ht="17.25" customHeight="1" x14ac:dyDescent="0.15">
      <c r="A209" s="183"/>
      <c r="B209" s="188" t="s">
        <v>215</v>
      </c>
      <c r="C209" s="188"/>
      <c r="D209" s="215">
        <v>28292</v>
      </c>
      <c r="E209" s="215">
        <v>34884</v>
      </c>
      <c r="F209" s="55">
        <v>23.299872755549274</v>
      </c>
      <c r="G209" s="189"/>
    </row>
    <row r="210" spans="1:7" ht="17.25" customHeight="1" x14ac:dyDescent="0.15">
      <c r="A210" s="189"/>
      <c r="B210" s="187" t="s">
        <v>77</v>
      </c>
      <c r="C210" s="56" t="s">
        <v>3</v>
      </c>
      <c r="D210" s="214">
        <v>65074</v>
      </c>
      <c r="E210" s="214">
        <v>79916</v>
      </c>
      <c r="F210" s="52">
        <v>22.807880259396995</v>
      </c>
      <c r="G210" s="183"/>
    </row>
    <row r="211" spans="1:7" ht="17.25" customHeight="1" x14ac:dyDescent="0.15">
      <c r="A211" s="183"/>
      <c r="B211" s="187"/>
      <c r="C211" s="56" t="s">
        <v>4</v>
      </c>
      <c r="D211" s="214">
        <v>3864</v>
      </c>
      <c r="E211" s="214">
        <v>5088</v>
      </c>
      <c r="F211" s="52">
        <v>31.677018633540371</v>
      </c>
      <c r="G211" s="183"/>
    </row>
    <row r="212" spans="1:7" ht="17.25" customHeight="1" x14ac:dyDescent="0.15">
      <c r="A212" s="183"/>
      <c r="B212" s="187"/>
      <c r="C212" s="56" t="s">
        <v>5</v>
      </c>
      <c r="D212" s="214">
        <v>890</v>
      </c>
      <c r="E212" s="214">
        <v>1604</v>
      </c>
      <c r="F212" s="52">
        <v>80.224719101123597</v>
      </c>
      <c r="G212" s="183"/>
    </row>
    <row r="213" spans="1:7" ht="17.25" customHeight="1" x14ac:dyDescent="0.15">
      <c r="A213" s="183"/>
      <c r="B213" s="187"/>
      <c r="C213" s="56" t="s">
        <v>6</v>
      </c>
      <c r="D213" s="214">
        <v>389</v>
      </c>
      <c r="E213" s="214">
        <v>358</v>
      </c>
      <c r="F213" s="52">
        <v>-7.9691516709511561</v>
      </c>
      <c r="G213" s="183"/>
    </row>
    <row r="214" spans="1:7" ht="17.25" customHeight="1" x14ac:dyDescent="0.15">
      <c r="A214" s="183"/>
      <c r="B214" s="187"/>
      <c r="C214" s="56" t="s">
        <v>355</v>
      </c>
      <c r="D214" s="214">
        <v>15267</v>
      </c>
      <c r="E214" s="214">
        <v>8433</v>
      </c>
      <c r="F214" s="52">
        <v>-44.763214776969932</v>
      </c>
      <c r="G214" s="183"/>
    </row>
    <row r="215" spans="1:7" ht="17.25" customHeight="1" x14ac:dyDescent="0.15">
      <c r="A215" s="183"/>
      <c r="B215" s="187"/>
      <c r="C215" s="56" t="s">
        <v>7</v>
      </c>
      <c r="D215" s="214">
        <v>341</v>
      </c>
      <c r="E215" s="214">
        <v>1010</v>
      </c>
      <c r="F215" s="52">
        <v>196.18768328445748</v>
      </c>
      <c r="G215" s="183"/>
    </row>
    <row r="216" spans="1:7" ht="17.25" customHeight="1" x14ac:dyDescent="0.15">
      <c r="A216" s="183"/>
      <c r="B216" s="187"/>
      <c r="C216" s="56" t="s">
        <v>8</v>
      </c>
      <c r="D216" s="214">
        <v>1781</v>
      </c>
      <c r="E216" s="214">
        <v>2335</v>
      </c>
      <c r="F216" s="52">
        <v>31.106120157215049</v>
      </c>
      <c r="G216" s="183"/>
    </row>
    <row r="217" spans="1:7" ht="17.25" customHeight="1" x14ac:dyDescent="0.15">
      <c r="A217" s="183"/>
      <c r="B217" s="187"/>
      <c r="C217" s="56" t="s">
        <v>9</v>
      </c>
      <c r="D217" s="214">
        <v>51</v>
      </c>
      <c r="E217" s="214">
        <v>75</v>
      </c>
      <c r="F217" s="52">
        <v>47.058823529411761</v>
      </c>
      <c r="G217" s="183"/>
    </row>
    <row r="218" spans="1:7" ht="17.25" customHeight="1" x14ac:dyDescent="0.15">
      <c r="A218" s="183"/>
      <c r="B218" s="188" t="s">
        <v>216</v>
      </c>
      <c r="C218" s="188"/>
      <c r="D218" s="215">
        <v>87657</v>
      </c>
      <c r="E218" s="215">
        <v>98819</v>
      </c>
      <c r="F218" s="55">
        <v>12.7337234904229</v>
      </c>
      <c r="G218" s="189"/>
    </row>
    <row r="219" spans="1:7" ht="17.25" customHeight="1" x14ac:dyDescent="0.15">
      <c r="A219" s="189"/>
      <c r="B219" s="190" t="s">
        <v>44</v>
      </c>
      <c r="C219" s="190"/>
      <c r="D219" s="216">
        <v>115949</v>
      </c>
      <c r="E219" s="216">
        <v>133703</v>
      </c>
      <c r="F219" s="97">
        <v>15.311904371749648</v>
      </c>
      <c r="G219" s="183"/>
    </row>
    <row r="220" spans="1:7" ht="17.25" customHeight="1" x14ac:dyDescent="0.15">
      <c r="A220" s="183"/>
      <c r="B220" s="183"/>
      <c r="C220" s="183"/>
      <c r="D220" s="183"/>
      <c r="E220" s="183"/>
      <c r="F220" s="191"/>
      <c r="G220" s="183"/>
    </row>
  </sheetData>
  <mergeCells count="1">
    <mergeCell ref="A1:B1"/>
  </mergeCells>
  <conditionalFormatting sqref="O7:O15 O43">
    <cfRule type="iconSet" priority="4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3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3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84:O192">
    <cfRule type="iconSet" priority="3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84:O192">
    <cfRule type="iconSet" priority="3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84:O192">
    <cfRule type="iconSet" priority="3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84:O192">
    <cfRule type="iconSet" priority="3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84:O192">
    <cfRule type="iconSet" priority="3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84:O192">
    <cfRule type="iconSet" priority="3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84:O192">
    <cfRule type="iconSet" priority="3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3 F7:F15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7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9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ignoredErrors>
    <ignoredError sqref="F1:F50 F74 F88:F94 F132:F138 F164" unlockedFormula="1"/>
  </ignoredError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G220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11" customWidth="1"/>
    <col min="2" max="2" width="25.5" style="11" customWidth="1"/>
    <col min="3" max="3" width="33.5" style="11" customWidth="1"/>
    <col min="4" max="5" width="16.5" style="11" customWidth="1"/>
    <col min="6" max="6" width="10.5" style="11" customWidth="1"/>
    <col min="7" max="7" width="1.5" style="11" customWidth="1"/>
    <col min="8" max="16384" width="9.5" style="11"/>
  </cols>
  <sheetData>
    <row r="1" spans="1:7" ht="50" customHeight="1" x14ac:dyDescent="0.15">
      <c r="A1" s="518" t="s">
        <v>369</v>
      </c>
      <c r="B1" s="518"/>
      <c r="C1" s="16" t="s">
        <v>224</v>
      </c>
    </row>
    <row r="2" spans="1:7" ht="17.25" customHeight="1" x14ac:dyDescent="0.15">
      <c r="A2" s="17"/>
      <c r="B2" s="17"/>
      <c r="C2" s="17"/>
      <c r="D2" s="17"/>
      <c r="E2" s="17"/>
      <c r="F2" s="17"/>
      <c r="G2" s="17"/>
    </row>
    <row r="3" spans="1:7" s="13" customFormat="1" ht="18" customHeight="1" x14ac:dyDescent="0.25">
      <c r="A3" s="217"/>
      <c r="B3" s="218" t="s">
        <v>260</v>
      </c>
      <c r="C3" s="217" t="s" vm="2">
        <v>262</v>
      </c>
      <c r="D3" s="217"/>
      <c r="E3" s="217"/>
      <c r="F3" s="228" t="s">
        <v>404</v>
      </c>
      <c r="G3" s="217"/>
    </row>
    <row r="4" spans="1:7" s="12" customFormat="1" ht="10.25" customHeight="1" x14ac:dyDescent="0.15">
      <c r="A4" s="219"/>
      <c r="B4" s="220"/>
      <c r="C4" s="220"/>
      <c r="D4" s="221"/>
      <c r="E4" s="221"/>
      <c r="F4" s="222"/>
      <c r="G4" s="223"/>
    </row>
    <row r="5" spans="1:7" ht="52.25" customHeight="1" x14ac:dyDescent="0.15">
      <c r="A5" s="219"/>
      <c r="B5" s="219"/>
      <c r="C5" s="219"/>
      <c r="D5" s="224"/>
      <c r="E5" s="224"/>
      <c r="F5" s="225"/>
      <c r="G5" s="226"/>
    </row>
    <row r="6" spans="1:7" ht="29.75" customHeight="1" x14ac:dyDescent="0.15">
      <c r="A6" s="223"/>
      <c r="B6" s="103" t="s">
        <v>53</v>
      </c>
      <c r="C6" s="103" t="s">
        <v>190</v>
      </c>
      <c r="D6" s="104">
        <v>2020</v>
      </c>
      <c r="E6" s="104">
        <v>2021</v>
      </c>
      <c r="F6" s="106" t="s">
        <v>439</v>
      </c>
      <c r="G6" s="223"/>
    </row>
    <row r="7" spans="1:7" ht="19.25" customHeight="1" x14ac:dyDescent="0.15">
      <c r="A7" s="223"/>
      <c r="B7" s="227" t="s">
        <v>54</v>
      </c>
      <c r="C7" s="56" t="s">
        <v>3</v>
      </c>
      <c r="D7" s="214">
        <v>776840</v>
      </c>
      <c r="E7" s="214">
        <v>662079</v>
      </c>
      <c r="F7" s="52">
        <v>-14.772797487256062</v>
      </c>
      <c r="G7" s="223"/>
    </row>
    <row r="8" spans="1:7" ht="19.25" customHeight="1" x14ac:dyDescent="0.15">
      <c r="A8" s="223"/>
      <c r="B8" s="227"/>
      <c r="C8" s="56" t="s">
        <v>4</v>
      </c>
      <c r="D8" s="214">
        <v>206010</v>
      </c>
      <c r="E8" s="214">
        <v>142923</v>
      </c>
      <c r="F8" s="52">
        <v>-30.623270715013835</v>
      </c>
      <c r="G8" s="223"/>
    </row>
    <row r="9" spans="1:7" ht="19.25" customHeight="1" x14ac:dyDescent="0.15">
      <c r="A9" s="223"/>
      <c r="B9" s="227"/>
      <c r="C9" s="56" t="s">
        <v>5</v>
      </c>
      <c r="D9" s="214">
        <v>56108</v>
      </c>
      <c r="E9" s="214">
        <v>87134</v>
      </c>
      <c r="F9" s="52">
        <v>55.296927354387968</v>
      </c>
      <c r="G9" s="223"/>
    </row>
    <row r="10" spans="1:7" ht="19.25" customHeight="1" x14ac:dyDescent="0.15">
      <c r="A10" s="223"/>
      <c r="B10" s="227"/>
      <c r="C10" s="56" t="s">
        <v>6</v>
      </c>
      <c r="D10" s="214">
        <v>216076</v>
      </c>
      <c r="E10" s="214">
        <v>243915</v>
      </c>
      <c r="F10" s="52">
        <v>12.883892704418814</v>
      </c>
      <c r="G10" s="223"/>
    </row>
    <row r="11" spans="1:7" ht="19.25" customHeight="1" x14ac:dyDescent="0.15">
      <c r="A11" s="223"/>
      <c r="B11" s="227"/>
      <c r="C11" s="56" t="s">
        <v>355</v>
      </c>
      <c r="D11" s="214">
        <v>121351</v>
      </c>
      <c r="E11" s="214">
        <v>67890</v>
      </c>
      <c r="F11" s="52">
        <v>-44.054849156578854</v>
      </c>
      <c r="G11" s="223"/>
    </row>
    <row r="12" spans="1:7" ht="19.25" customHeight="1" x14ac:dyDescent="0.15">
      <c r="A12" s="223"/>
      <c r="B12" s="227"/>
      <c r="C12" s="56" t="s">
        <v>7</v>
      </c>
      <c r="D12" s="214">
        <v>105081</v>
      </c>
      <c r="E12" s="214">
        <v>185276</v>
      </c>
      <c r="F12" s="52">
        <v>76.317317117271443</v>
      </c>
      <c r="G12" s="223"/>
    </row>
    <row r="13" spans="1:7" ht="19.25" customHeight="1" x14ac:dyDescent="0.15">
      <c r="A13" s="223"/>
      <c r="B13" s="227"/>
      <c r="C13" s="56" t="s">
        <v>8</v>
      </c>
      <c r="D13" s="214">
        <v>161986</v>
      </c>
      <c r="E13" s="214">
        <v>280981</v>
      </c>
      <c r="F13" s="52">
        <v>73.460052103268183</v>
      </c>
      <c r="G13" s="223"/>
    </row>
    <row r="14" spans="1:7" ht="19.25" customHeight="1" x14ac:dyDescent="0.15">
      <c r="A14" s="223"/>
      <c r="B14" s="227"/>
      <c r="C14" s="56" t="s">
        <v>9</v>
      </c>
      <c r="D14" s="214">
        <v>439</v>
      </c>
      <c r="E14" s="214">
        <v>982</v>
      </c>
      <c r="F14" s="52">
        <v>123.69020501138952</v>
      </c>
      <c r="G14" s="223"/>
    </row>
    <row r="15" spans="1:7" s="14" customFormat="1" ht="19.25" customHeight="1" x14ac:dyDescent="0.15">
      <c r="A15" s="223"/>
      <c r="B15" s="228" t="s">
        <v>198</v>
      </c>
      <c r="C15" s="228"/>
      <c r="D15" s="229">
        <v>1643891</v>
      </c>
      <c r="E15" s="229">
        <v>1671180</v>
      </c>
      <c r="F15" s="112">
        <v>1.6600249043275985</v>
      </c>
      <c r="G15" s="230"/>
    </row>
    <row r="16" spans="1:7" ht="19.25" customHeight="1" x14ac:dyDescent="0.15">
      <c r="A16" s="230"/>
      <c r="B16" s="227" t="s">
        <v>55</v>
      </c>
      <c r="C16" s="56" t="s">
        <v>3</v>
      </c>
      <c r="D16" s="214">
        <v>5556581</v>
      </c>
      <c r="E16" s="214">
        <v>5451875</v>
      </c>
      <c r="F16" s="52">
        <v>-1.8843601847970899</v>
      </c>
      <c r="G16" s="223"/>
    </row>
    <row r="17" spans="1:7" ht="19.25" customHeight="1" x14ac:dyDescent="0.15">
      <c r="A17" s="223"/>
      <c r="B17" s="227"/>
      <c r="C17" s="56" t="s">
        <v>4</v>
      </c>
      <c r="D17" s="214">
        <v>1156171</v>
      </c>
      <c r="E17" s="214">
        <v>1001601</v>
      </c>
      <c r="F17" s="52">
        <v>-13.36912965296656</v>
      </c>
      <c r="G17" s="223"/>
    </row>
    <row r="18" spans="1:7" ht="19.25" customHeight="1" x14ac:dyDescent="0.15">
      <c r="A18" s="223"/>
      <c r="B18" s="227"/>
      <c r="C18" s="56" t="s">
        <v>5</v>
      </c>
      <c r="D18" s="214">
        <v>527326</v>
      </c>
      <c r="E18" s="214">
        <v>912427</v>
      </c>
      <c r="F18" s="52">
        <v>73.029018102653765</v>
      </c>
      <c r="G18" s="223"/>
    </row>
    <row r="19" spans="1:7" ht="19.25" customHeight="1" x14ac:dyDescent="0.15">
      <c r="A19" s="223"/>
      <c r="B19" s="227"/>
      <c r="C19" s="56" t="s">
        <v>6</v>
      </c>
      <c r="D19" s="214">
        <v>1491362</v>
      </c>
      <c r="E19" s="214">
        <v>1845908</v>
      </c>
      <c r="F19" s="52">
        <v>23.773302524806184</v>
      </c>
      <c r="G19" s="223"/>
    </row>
    <row r="20" spans="1:7" ht="19.25" customHeight="1" x14ac:dyDescent="0.15">
      <c r="A20" s="223"/>
      <c r="B20" s="227"/>
      <c r="C20" s="56" t="s">
        <v>355</v>
      </c>
      <c r="D20" s="214">
        <v>967425</v>
      </c>
      <c r="E20" s="214">
        <v>867483</v>
      </c>
      <c r="F20" s="52">
        <v>-10.330723311884642</v>
      </c>
      <c r="G20" s="223"/>
    </row>
    <row r="21" spans="1:7" ht="19.25" customHeight="1" x14ac:dyDescent="0.15">
      <c r="A21" s="223"/>
      <c r="B21" s="227"/>
      <c r="C21" s="56" t="s">
        <v>7</v>
      </c>
      <c r="D21" s="214">
        <v>1651157</v>
      </c>
      <c r="E21" s="214">
        <v>1461486</v>
      </c>
      <c r="F21" s="52">
        <v>-11.487157187354081</v>
      </c>
      <c r="G21" s="223"/>
    </row>
    <row r="22" spans="1:7" ht="19.25" customHeight="1" x14ac:dyDescent="0.15">
      <c r="A22" s="223"/>
      <c r="B22" s="227"/>
      <c r="C22" s="56" t="s">
        <v>8</v>
      </c>
      <c r="D22" s="214">
        <v>1208178</v>
      </c>
      <c r="E22" s="214">
        <v>1693788</v>
      </c>
      <c r="F22" s="52">
        <v>40.193580747207783</v>
      </c>
      <c r="G22" s="223"/>
    </row>
    <row r="23" spans="1:7" ht="19.25" customHeight="1" x14ac:dyDescent="0.15">
      <c r="A23" s="223"/>
      <c r="B23" s="227"/>
      <c r="C23" s="56" t="s">
        <v>9</v>
      </c>
      <c r="D23" s="214">
        <v>29459</v>
      </c>
      <c r="E23" s="214">
        <v>13696</v>
      </c>
      <c r="F23" s="52">
        <v>-53.508265725245252</v>
      </c>
      <c r="G23" s="223"/>
    </row>
    <row r="24" spans="1:7" s="14" customFormat="1" ht="19.25" customHeight="1" x14ac:dyDescent="0.15">
      <c r="A24" s="223"/>
      <c r="B24" s="228" t="s">
        <v>199</v>
      </c>
      <c r="C24" s="228"/>
      <c r="D24" s="229">
        <v>12587659</v>
      </c>
      <c r="E24" s="229">
        <v>13248264</v>
      </c>
      <c r="F24" s="112">
        <v>5.2480369860670679</v>
      </c>
      <c r="G24" s="230"/>
    </row>
    <row r="25" spans="1:7" ht="19.25" customHeight="1" x14ac:dyDescent="0.15">
      <c r="A25" s="223"/>
      <c r="B25" s="227" t="s">
        <v>56</v>
      </c>
      <c r="C25" s="56" t="s">
        <v>3</v>
      </c>
      <c r="D25" s="214">
        <v>2212527</v>
      </c>
      <c r="E25" s="214">
        <v>1897361</v>
      </c>
      <c r="F25" s="52">
        <v>-14.244617127836179</v>
      </c>
      <c r="G25" s="230"/>
    </row>
    <row r="26" spans="1:7" ht="19.25" customHeight="1" x14ac:dyDescent="0.15">
      <c r="A26" s="230"/>
      <c r="B26" s="227"/>
      <c r="C26" s="56" t="s">
        <v>4</v>
      </c>
      <c r="D26" s="214">
        <v>426811</v>
      </c>
      <c r="E26" s="214">
        <v>436229</v>
      </c>
      <c r="F26" s="52">
        <v>2.2065972995072758</v>
      </c>
      <c r="G26" s="223"/>
    </row>
    <row r="27" spans="1:7" ht="19.25" customHeight="1" x14ac:dyDescent="0.15">
      <c r="A27" s="223"/>
      <c r="B27" s="227"/>
      <c r="C27" s="56" t="s">
        <v>5</v>
      </c>
      <c r="D27" s="214">
        <v>149720</v>
      </c>
      <c r="E27" s="214">
        <v>273955</v>
      </c>
      <c r="F27" s="52">
        <v>82.97822602190756</v>
      </c>
      <c r="G27" s="223"/>
    </row>
    <row r="28" spans="1:7" ht="19.25" customHeight="1" x14ac:dyDescent="0.15">
      <c r="A28" s="223"/>
      <c r="B28" s="227"/>
      <c r="C28" s="56" t="s">
        <v>6</v>
      </c>
      <c r="D28" s="214">
        <v>639287</v>
      </c>
      <c r="E28" s="214">
        <v>909588</v>
      </c>
      <c r="F28" s="52">
        <v>42.281635634699285</v>
      </c>
      <c r="G28" s="223"/>
    </row>
    <row r="29" spans="1:7" ht="19.25" customHeight="1" x14ac:dyDescent="0.15">
      <c r="A29" s="223"/>
      <c r="B29" s="227"/>
      <c r="C29" s="56" t="s">
        <v>355</v>
      </c>
      <c r="D29" s="214">
        <v>421424</v>
      </c>
      <c r="E29" s="214">
        <v>328147</v>
      </c>
      <c r="F29" s="52">
        <v>-22.133765518812407</v>
      </c>
      <c r="G29" s="223"/>
    </row>
    <row r="30" spans="1:7" ht="19.25" customHeight="1" x14ac:dyDescent="0.15">
      <c r="A30" s="223"/>
      <c r="B30" s="227"/>
      <c r="C30" s="56" t="s">
        <v>7</v>
      </c>
      <c r="D30" s="214">
        <v>542790</v>
      </c>
      <c r="E30" s="214">
        <v>610265</v>
      </c>
      <c r="F30" s="52">
        <v>12.431142799240959</v>
      </c>
      <c r="G30" s="223"/>
    </row>
    <row r="31" spans="1:7" ht="19.25" customHeight="1" x14ac:dyDescent="0.15">
      <c r="A31" s="223"/>
      <c r="B31" s="227"/>
      <c r="C31" s="56" t="s">
        <v>8</v>
      </c>
      <c r="D31" s="214">
        <v>607292</v>
      </c>
      <c r="E31" s="214">
        <v>850053</v>
      </c>
      <c r="F31" s="52">
        <v>39.974345125573855</v>
      </c>
      <c r="G31" s="223"/>
    </row>
    <row r="32" spans="1:7" ht="19.25" customHeight="1" x14ac:dyDescent="0.15">
      <c r="A32" s="223"/>
      <c r="B32" s="227"/>
      <c r="C32" s="56" t="s">
        <v>9</v>
      </c>
      <c r="D32" s="214">
        <v>28445</v>
      </c>
      <c r="E32" s="214">
        <v>5418</v>
      </c>
      <c r="F32" s="52">
        <v>-80.952715767270163</v>
      </c>
      <c r="G32" s="223"/>
    </row>
    <row r="33" spans="1:7" s="14" customFormat="1" ht="19.25" customHeight="1" x14ac:dyDescent="0.15">
      <c r="A33" s="223"/>
      <c r="B33" s="228" t="s">
        <v>200</v>
      </c>
      <c r="C33" s="228"/>
      <c r="D33" s="229">
        <v>5028296</v>
      </c>
      <c r="E33" s="229">
        <v>5311016</v>
      </c>
      <c r="F33" s="112">
        <v>5.6225806913515042</v>
      </c>
      <c r="G33" s="223"/>
    </row>
    <row r="34" spans="1:7" ht="19.25" customHeight="1" x14ac:dyDescent="0.15">
      <c r="A34" s="223"/>
      <c r="B34" s="227" t="s">
        <v>57</v>
      </c>
      <c r="C34" s="56" t="s">
        <v>3</v>
      </c>
      <c r="D34" s="214">
        <v>66174</v>
      </c>
      <c r="E34" s="214">
        <v>49951</v>
      </c>
      <c r="F34" s="52">
        <v>-24.515670807265693</v>
      </c>
      <c r="G34" s="230"/>
    </row>
    <row r="35" spans="1:7" ht="19.25" customHeight="1" x14ac:dyDescent="0.15">
      <c r="A35" s="223"/>
      <c r="B35" s="227"/>
      <c r="C35" s="56" t="s">
        <v>4</v>
      </c>
      <c r="D35" s="214">
        <v>11107</v>
      </c>
      <c r="E35" s="214">
        <v>8732</v>
      </c>
      <c r="F35" s="52">
        <v>-21.38291167732061</v>
      </c>
      <c r="G35" s="223"/>
    </row>
    <row r="36" spans="1:7" ht="19.25" customHeight="1" x14ac:dyDescent="0.15">
      <c r="A36" s="223"/>
      <c r="B36" s="227"/>
      <c r="C36" s="56" t="s">
        <v>5</v>
      </c>
      <c r="D36" s="214">
        <v>2421</v>
      </c>
      <c r="E36" s="214">
        <v>3044</v>
      </c>
      <c r="F36" s="52">
        <v>25.73316811235027</v>
      </c>
      <c r="G36" s="223"/>
    </row>
    <row r="37" spans="1:7" ht="19.25" customHeight="1" x14ac:dyDescent="0.15">
      <c r="A37" s="223"/>
      <c r="B37" s="227"/>
      <c r="C37" s="56" t="s">
        <v>6</v>
      </c>
      <c r="D37" s="214">
        <v>3965</v>
      </c>
      <c r="E37" s="214">
        <v>10024</v>
      </c>
      <c r="F37" s="52">
        <v>152.81210592686003</v>
      </c>
      <c r="G37" s="223"/>
    </row>
    <row r="38" spans="1:7" s="15" customFormat="1" ht="19.25" customHeight="1" x14ac:dyDescent="0.15">
      <c r="A38" s="223"/>
      <c r="B38" s="227"/>
      <c r="C38" s="56" t="s">
        <v>355</v>
      </c>
      <c r="D38" s="214">
        <v>13953</v>
      </c>
      <c r="E38" s="214">
        <v>4764</v>
      </c>
      <c r="F38" s="52">
        <v>-65.856804988174588</v>
      </c>
      <c r="G38" s="223"/>
    </row>
    <row r="39" spans="1:7" s="15" customFormat="1" ht="19.25" customHeight="1" x14ac:dyDescent="0.15">
      <c r="A39" s="223"/>
      <c r="B39" s="227"/>
      <c r="C39" s="56" t="s">
        <v>7</v>
      </c>
      <c r="D39" s="214">
        <v>0</v>
      </c>
      <c r="E39" s="214">
        <v>366</v>
      </c>
      <c r="F39" s="52">
        <v>0</v>
      </c>
      <c r="G39" s="223"/>
    </row>
    <row r="40" spans="1:7" ht="19.25" customHeight="1" x14ac:dyDescent="0.15">
      <c r="A40" s="223"/>
      <c r="B40" s="227"/>
      <c r="C40" s="56" t="s">
        <v>8</v>
      </c>
      <c r="D40" s="214">
        <v>65200</v>
      </c>
      <c r="E40" s="214">
        <v>62813</v>
      </c>
      <c r="F40" s="52">
        <v>-3.6610429447852764</v>
      </c>
      <c r="G40" s="223"/>
    </row>
    <row r="41" spans="1:7" ht="19.25" customHeight="1" x14ac:dyDescent="0.15">
      <c r="A41" s="223"/>
      <c r="B41" s="227"/>
      <c r="C41" s="56" t="s">
        <v>9</v>
      </c>
      <c r="D41" s="214">
        <v>6397</v>
      </c>
      <c r="E41" s="214">
        <v>994</v>
      </c>
      <c r="F41" s="52">
        <v>-84.461466312333911</v>
      </c>
      <c r="G41" s="223"/>
    </row>
    <row r="42" spans="1:7" s="14" customFormat="1" ht="19.25" customHeight="1" x14ac:dyDescent="0.15">
      <c r="A42" s="223"/>
      <c r="B42" s="228" t="s">
        <v>201</v>
      </c>
      <c r="C42" s="228"/>
      <c r="D42" s="229">
        <v>169217</v>
      </c>
      <c r="E42" s="229">
        <v>140688</v>
      </c>
      <c r="F42" s="112">
        <v>-16.859417198035658</v>
      </c>
      <c r="G42" s="230"/>
    </row>
    <row r="43" spans="1:7" ht="19.25" customHeight="1" x14ac:dyDescent="0.15">
      <c r="A43" s="230"/>
      <c r="B43" s="231" t="s">
        <v>44</v>
      </c>
      <c r="C43" s="231"/>
      <c r="D43" s="232">
        <v>19429063</v>
      </c>
      <c r="E43" s="232">
        <v>20371148</v>
      </c>
      <c r="F43" s="117">
        <v>4.8488442288750617</v>
      </c>
      <c r="G43" s="223"/>
    </row>
    <row r="44" spans="1:7" ht="10.25" customHeight="1" x14ac:dyDescent="0.15">
      <c r="A44" s="223"/>
      <c r="B44" s="223"/>
      <c r="C44" s="223"/>
      <c r="D44" s="223"/>
      <c r="E44" s="223"/>
      <c r="F44" s="233"/>
      <c r="G44" s="223"/>
    </row>
    <row r="45" spans="1:7" ht="12" x14ac:dyDescent="0.15">
      <c r="A45" s="64"/>
      <c r="B45" s="64"/>
      <c r="C45" s="64"/>
      <c r="D45" s="64"/>
      <c r="E45" s="64"/>
      <c r="F45" s="64"/>
      <c r="G45" s="64"/>
    </row>
    <row r="46" spans="1:7" ht="12" x14ac:dyDescent="0.15">
      <c r="A46" s="64"/>
      <c r="B46" s="64"/>
      <c r="C46" s="64"/>
      <c r="D46" s="64"/>
      <c r="E46" s="64"/>
      <c r="F46" s="64"/>
      <c r="G46" s="64"/>
    </row>
    <row r="47" spans="1:7" ht="18" customHeight="1" x14ac:dyDescent="0.25">
      <c r="A47" s="217"/>
      <c r="B47" s="218" t="s">
        <v>260</v>
      </c>
      <c r="C47" s="217" t="s" vm="3">
        <v>263</v>
      </c>
      <c r="D47" s="217"/>
      <c r="E47" s="217"/>
      <c r="F47" s="228" t="s">
        <v>405</v>
      </c>
      <c r="G47" s="217"/>
    </row>
    <row r="48" spans="1:7" ht="10.25" customHeight="1" x14ac:dyDescent="0.15">
      <c r="A48" s="219"/>
      <c r="B48" s="220"/>
      <c r="C48" s="220"/>
      <c r="D48" s="221"/>
      <c r="E48" s="221"/>
      <c r="F48" s="222"/>
      <c r="G48" s="223"/>
    </row>
    <row r="49" spans="1:7" ht="52.25" customHeight="1" x14ac:dyDescent="0.15">
      <c r="A49" s="219"/>
      <c r="B49" s="219"/>
      <c r="C49" s="219"/>
      <c r="D49" s="224"/>
      <c r="E49" s="224"/>
      <c r="F49" s="225"/>
      <c r="G49" s="226"/>
    </row>
    <row r="50" spans="1:7" ht="29.75" customHeight="1" x14ac:dyDescent="0.15">
      <c r="A50" s="223"/>
      <c r="B50" s="103" t="s">
        <v>53</v>
      </c>
      <c r="C50" s="103" t="s">
        <v>190</v>
      </c>
      <c r="D50" s="104">
        <v>2020</v>
      </c>
      <c r="E50" s="104">
        <v>2021</v>
      </c>
      <c r="F50" s="106" t="s">
        <v>439</v>
      </c>
      <c r="G50" s="223"/>
    </row>
    <row r="51" spans="1:7" ht="19.25" customHeight="1" x14ac:dyDescent="0.15">
      <c r="A51" s="223"/>
      <c r="B51" s="227" t="s">
        <v>59</v>
      </c>
      <c r="C51" s="56" t="s">
        <v>3</v>
      </c>
      <c r="D51" s="214">
        <v>3108878</v>
      </c>
      <c r="E51" s="214">
        <v>2760899</v>
      </c>
      <c r="F51" s="52">
        <v>-11.193073513981572</v>
      </c>
      <c r="G51" s="223"/>
    </row>
    <row r="52" spans="1:7" ht="19.25" customHeight="1" x14ac:dyDescent="0.15">
      <c r="A52" s="223"/>
      <c r="B52" s="227"/>
      <c r="C52" s="56" t="s">
        <v>4</v>
      </c>
      <c r="D52" s="214">
        <v>713225</v>
      </c>
      <c r="E52" s="214">
        <v>550695</v>
      </c>
      <c r="F52" s="52">
        <v>-22.78804023975604</v>
      </c>
      <c r="G52" s="223"/>
    </row>
    <row r="53" spans="1:7" ht="19.25" customHeight="1" x14ac:dyDescent="0.15">
      <c r="A53" s="223"/>
      <c r="B53" s="227"/>
      <c r="C53" s="56" t="s">
        <v>5</v>
      </c>
      <c r="D53" s="214">
        <v>279221</v>
      </c>
      <c r="E53" s="214">
        <v>451019</v>
      </c>
      <c r="F53" s="52">
        <v>61.527607164217592</v>
      </c>
      <c r="G53" s="223"/>
    </row>
    <row r="54" spans="1:7" ht="19.25" customHeight="1" x14ac:dyDescent="0.15">
      <c r="A54" s="223"/>
      <c r="B54" s="227"/>
      <c r="C54" s="56" t="s">
        <v>6</v>
      </c>
      <c r="D54" s="214">
        <v>674829</v>
      </c>
      <c r="E54" s="214">
        <v>850288</v>
      </c>
      <c r="F54" s="52">
        <v>26.000512722482288</v>
      </c>
      <c r="G54" s="223"/>
    </row>
    <row r="55" spans="1:7" ht="19.25" customHeight="1" x14ac:dyDescent="0.15">
      <c r="A55" s="223"/>
      <c r="B55" s="227"/>
      <c r="C55" s="56" t="s">
        <v>355</v>
      </c>
      <c r="D55" s="214">
        <v>794561</v>
      </c>
      <c r="E55" s="214">
        <v>563895</v>
      </c>
      <c r="F55" s="52">
        <v>-29.030621940920838</v>
      </c>
      <c r="G55" s="223"/>
    </row>
    <row r="56" spans="1:7" ht="19.25" customHeight="1" x14ac:dyDescent="0.15">
      <c r="A56" s="223"/>
      <c r="B56" s="227"/>
      <c r="C56" s="56" t="s">
        <v>7</v>
      </c>
      <c r="D56" s="214">
        <v>1447614</v>
      </c>
      <c r="E56" s="214">
        <v>2288766</v>
      </c>
      <c r="F56" s="52">
        <v>58.106097343628896</v>
      </c>
      <c r="G56" s="223"/>
    </row>
    <row r="57" spans="1:7" ht="19.25" customHeight="1" x14ac:dyDescent="0.15">
      <c r="A57" s="223"/>
      <c r="B57" s="227"/>
      <c r="C57" s="56" t="s">
        <v>8</v>
      </c>
      <c r="D57" s="214">
        <v>1068375</v>
      </c>
      <c r="E57" s="214">
        <v>952083</v>
      </c>
      <c r="F57" s="52">
        <v>-10.884942084942086</v>
      </c>
      <c r="G57" s="223"/>
    </row>
    <row r="58" spans="1:7" ht="19.25" customHeight="1" x14ac:dyDescent="0.15">
      <c r="A58" s="223"/>
      <c r="B58" s="227"/>
      <c r="C58" s="56" t="s">
        <v>9</v>
      </c>
      <c r="D58" s="214">
        <v>41439</v>
      </c>
      <c r="E58" s="214">
        <v>24923</v>
      </c>
      <c r="F58" s="52">
        <v>-39.856174135476238</v>
      </c>
      <c r="G58" s="223"/>
    </row>
    <row r="59" spans="1:7" ht="19.25" customHeight="1" x14ac:dyDescent="0.15">
      <c r="A59" s="223"/>
      <c r="B59" s="228" t="s">
        <v>202</v>
      </c>
      <c r="C59" s="228"/>
      <c r="D59" s="229">
        <v>8128142</v>
      </c>
      <c r="E59" s="229">
        <v>8442568</v>
      </c>
      <c r="F59" s="112">
        <v>3.8683625359891596</v>
      </c>
      <c r="G59" s="230"/>
    </row>
    <row r="60" spans="1:7" ht="19.25" customHeight="1" x14ac:dyDescent="0.15">
      <c r="A60" s="230"/>
      <c r="B60" s="227" t="s">
        <v>60</v>
      </c>
      <c r="C60" s="56" t="s">
        <v>3</v>
      </c>
      <c r="D60" s="214">
        <v>687099</v>
      </c>
      <c r="E60" s="214">
        <v>622047</v>
      </c>
      <c r="F60" s="52">
        <v>-9.4676313020394431</v>
      </c>
      <c r="G60" s="223"/>
    </row>
    <row r="61" spans="1:7" ht="19.25" customHeight="1" x14ac:dyDescent="0.15">
      <c r="A61" s="223"/>
      <c r="B61" s="227"/>
      <c r="C61" s="56" t="s">
        <v>4</v>
      </c>
      <c r="D61" s="214">
        <v>209184</v>
      </c>
      <c r="E61" s="214">
        <v>172303</v>
      </c>
      <c r="F61" s="52">
        <v>-17.630889551782165</v>
      </c>
      <c r="G61" s="223"/>
    </row>
    <row r="62" spans="1:7" ht="19.25" customHeight="1" x14ac:dyDescent="0.15">
      <c r="A62" s="223"/>
      <c r="B62" s="227"/>
      <c r="C62" s="56" t="s">
        <v>5</v>
      </c>
      <c r="D62" s="214">
        <v>82824</v>
      </c>
      <c r="E62" s="214">
        <v>128656</v>
      </c>
      <c r="F62" s="52">
        <v>55.336617405582921</v>
      </c>
      <c r="G62" s="223"/>
    </row>
    <row r="63" spans="1:7" ht="19.25" customHeight="1" x14ac:dyDescent="0.15">
      <c r="A63" s="223"/>
      <c r="B63" s="227"/>
      <c r="C63" s="56" t="s">
        <v>6</v>
      </c>
      <c r="D63" s="214">
        <v>221322</v>
      </c>
      <c r="E63" s="214">
        <v>201805</v>
      </c>
      <c r="F63" s="52">
        <v>-8.8183732299545454</v>
      </c>
      <c r="G63" s="223"/>
    </row>
    <row r="64" spans="1:7" ht="19.25" customHeight="1" x14ac:dyDescent="0.15">
      <c r="A64" s="223"/>
      <c r="B64" s="227"/>
      <c r="C64" s="56" t="s">
        <v>355</v>
      </c>
      <c r="D64" s="214">
        <v>99286</v>
      </c>
      <c r="E64" s="214">
        <v>35571</v>
      </c>
      <c r="F64" s="52">
        <v>-64.173196623894611</v>
      </c>
      <c r="G64" s="223"/>
    </row>
    <row r="65" spans="1:7" ht="19.25" customHeight="1" x14ac:dyDescent="0.15">
      <c r="A65" s="223"/>
      <c r="B65" s="227"/>
      <c r="C65" s="56" t="s">
        <v>7</v>
      </c>
      <c r="D65" s="214">
        <v>102237</v>
      </c>
      <c r="E65" s="214">
        <v>101066</v>
      </c>
      <c r="F65" s="52">
        <v>-1.1453778964562731</v>
      </c>
      <c r="G65" s="223"/>
    </row>
    <row r="66" spans="1:7" ht="19.25" customHeight="1" x14ac:dyDescent="0.15">
      <c r="A66" s="223"/>
      <c r="B66" s="227"/>
      <c r="C66" s="56" t="s">
        <v>8</v>
      </c>
      <c r="D66" s="214">
        <v>122859</v>
      </c>
      <c r="E66" s="214">
        <v>136737</v>
      </c>
      <c r="F66" s="52">
        <v>11.29587576001758</v>
      </c>
      <c r="G66" s="223"/>
    </row>
    <row r="67" spans="1:7" ht="19.25" customHeight="1" x14ac:dyDescent="0.15">
      <c r="A67" s="223"/>
      <c r="B67" s="227"/>
      <c r="C67" s="56" t="s">
        <v>9</v>
      </c>
      <c r="D67" s="214">
        <v>16514</v>
      </c>
      <c r="E67" s="214">
        <v>6363</v>
      </c>
      <c r="F67" s="52">
        <v>-61.469056558071941</v>
      </c>
      <c r="G67" s="223"/>
    </row>
    <row r="68" spans="1:7" ht="19.25" customHeight="1" x14ac:dyDescent="0.15">
      <c r="A68" s="223"/>
      <c r="B68" s="228" t="s">
        <v>203</v>
      </c>
      <c r="C68" s="228"/>
      <c r="D68" s="229">
        <v>1541325</v>
      </c>
      <c r="E68" s="229">
        <v>1404548</v>
      </c>
      <c r="F68" s="112">
        <v>-8.8739882892965465</v>
      </c>
      <c r="G68" s="230"/>
    </row>
    <row r="69" spans="1:7" ht="19.25" customHeight="1" x14ac:dyDescent="0.15">
      <c r="A69" s="223"/>
      <c r="B69" s="227" t="s">
        <v>61</v>
      </c>
      <c r="C69" s="56" t="s">
        <v>3</v>
      </c>
      <c r="D69" s="214">
        <v>377635</v>
      </c>
      <c r="E69" s="214">
        <v>351106</v>
      </c>
      <c r="F69" s="52">
        <v>-7.0250374038423349</v>
      </c>
      <c r="G69" s="230"/>
    </row>
    <row r="70" spans="1:7" ht="19.25" customHeight="1" x14ac:dyDescent="0.15">
      <c r="A70" s="230"/>
      <c r="B70" s="227"/>
      <c r="C70" s="56" t="s">
        <v>4</v>
      </c>
      <c r="D70" s="214">
        <v>154801</v>
      </c>
      <c r="E70" s="214">
        <v>115189</v>
      </c>
      <c r="F70" s="52">
        <v>-25.588981983320519</v>
      </c>
      <c r="G70" s="223"/>
    </row>
    <row r="71" spans="1:7" ht="19.25" customHeight="1" x14ac:dyDescent="0.15">
      <c r="A71" s="223"/>
      <c r="B71" s="227"/>
      <c r="C71" s="56" t="s">
        <v>5</v>
      </c>
      <c r="D71" s="214">
        <v>68173</v>
      </c>
      <c r="E71" s="214">
        <v>87074</v>
      </c>
      <c r="F71" s="52">
        <v>27.72505244011559</v>
      </c>
      <c r="G71" s="223"/>
    </row>
    <row r="72" spans="1:7" ht="19.25" customHeight="1" x14ac:dyDescent="0.15">
      <c r="A72" s="223"/>
      <c r="B72" s="227"/>
      <c r="C72" s="56" t="s">
        <v>6</v>
      </c>
      <c r="D72" s="214">
        <v>278776</v>
      </c>
      <c r="E72" s="214">
        <v>170152</v>
      </c>
      <c r="F72" s="52">
        <v>-38.964616753235568</v>
      </c>
      <c r="G72" s="223"/>
    </row>
    <row r="73" spans="1:7" ht="19.25" customHeight="1" x14ac:dyDescent="0.15">
      <c r="A73" s="223"/>
      <c r="B73" s="227"/>
      <c r="C73" s="56" t="s">
        <v>355</v>
      </c>
      <c r="D73" s="214">
        <v>56330</v>
      </c>
      <c r="E73" s="214">
        <v>42458</v>
      </c>
      <c r="F73" s="52">
        <v>-24.626309249067994</v>
      </c>
      <c r="G73" s="223"/>
    </row>
    <row r="74" spans="1:7" ht="19.25" customHeight="1" x14ac:dyDescent="0.15">
      <c r="A74" s="223"/>
      <c r="B74" s="227"/>
      <c r="C74" s="56" t="s">
        <v>7</v>
      </c>
      <c r="D74" s="214">
        <v>0</v>
      </c>
      <c r="E74" s="214">
        <v>0</v>
      </c>
      <c r="F74" s="52">
        <f>IF(D74=0,0,(E74-D74)/D74*100)</f>
        <v>0</v>
      </c>
      <c r="G74" s="223"/>
    </row>
    <row r="75" spans="1:7" ht="19.25" customHeight="1" x14ac:dyDescent="0.15">
      <c r="A75" s="223"/>
      <c r="B75" s="227"/>
      <c r="C75" s="56" t="s">
        <v>8</v>
      </c>
      <c r="D75" s="214">
        <v>67780</v>
      </c>
      <c r="E75" s="214">
        <v>64946</v>
      </c>
      <c r="F75" s="52">
        <v>-4.1811743877249921</v>
      </c>
      <c r="G75" s="223"/>
    </row>
    <row r="76" spans="1:7" ht="19.25" customHeight="1" x14ac:dyDescent="0.15">
      <c r="A76" s="223"/>
      <c r="B76" s="227"/>
      <c r="C76" s="56" t="s">
        <v>9</v>
      </c>
      <c r="D76" s="214">
        <v>4613</v>
      </c>
      <c r="E76" s="214">
        <v>26914</v>
      </c>
      <c r="F76" s="52">
        <v>483.43810969000651</v>
      </c>
      <c r="G76" s="223"/>
    </row>
    <row r="77" spans="1:7" ht="19.25" customHeight="1" x14ac:dyDescent="0.15">
      <c r="A77" s="223"/>
      <c r="B77" s="228" t="s">
        <v>204</v>
      </c>
      <c r="C77" s="228"/>
      <c r="D77" s="229">
        <v>1008108</v>
      </c>
      <c r="E77" s="229">
        <v>857839</v>
      </c>
      <c r="F77" s="112">
        <v>-14.906041812980355</v>
      </c>
      <c r="G77" s="223"/>
    </row>
    <row r="78" spans="1:7" ht="19.25" customHeight="1" x14ac:dyDescent="0.15">
      <c r="A78" s="223"/>
      <c r="B78" s="227" t="s">
        <v>62</v>
      </c>
      <c r="C78" s="56" t="s">
        <v>3</v>
      </c>
      <c r="D78" s="214">
        <v>2330701</v>
      </c>
      <c r="E78" s="214">
        <v>2137521</v>
      </c>
      <c r="F78" s="52">
        <v>-8.2884934618383053</v>
      </c>
      <c r="G78" s="230"/>
    </row>
    <row r="79" spans="1:7" ht="19.25" customHeight="1" x14ac:dyDescent="0.15">
      <c r="A79" s="223"/>
      <c r="B79" s="227"/>
      <c r="C79" s="56" t="s">
        <v>4</v>
      </c>
      <c r="D79" s="214">
        <v>546111</v>
      </c>
      <c r="E79" s="214">
        <v>604376</v>
      </c>
      <c r="F79" s="52">
        <v>10.669076433179335</v>
      </c>
      <c r="G79" s="223"/>
    </row>
    <row r="80" spans="1:7" ht="19.25" customHeight="1" x14ac:dyDescent="0.15">
      <c r="A80" s="223"/>
      <c r="B80" s="227"/>
      <c r="C80" s="56" t="s">
        <v>5</v>
      </c>
      <c r="D80" s="214">
        <v>202310</v>
      </c>
      <c r="E80" s="214">
        <v>426996</v>
      </c>
      <c r="F80" s="52">
        <v>111.06025406554298</v>
      </c>
      <c r="G80" s="223"/>
    </row>
    <row r="81" spans="1:7" ht="19.25" customHeight="1" x14ac:dyDescent="0.15">
      <c r="A81" s="223"/>
      <c r="B81" s="227"/>
      <c r="C81" s="56" t="s">
        <v>6</v>
      </c>
      <c r="D81" s="214">
        <v>433734</v>
      </c>
      <c r="E81" s="214">
        <v>452497</v>
      </c>
      <c r="F81" s="52">
        <v>4.3259232617226226</v>
      </c>
      <c r="G81" s="223"/>
    </row>
    <row r="82" spans="1:7" ht="19.25" customHeight="1" x14ac:dyDescent="0.15">
      <c r="A82" s="223"/>
      <c r="B82" s="227"/>
      <c r="C82" s="56" t="s">
        <v>355</v>
      </c>
      <c r="D82" s="214">
        <v>398545</v>
      </c>
      <c r="E82" s="214">
        <v>272867</v>
      </c>
      <c r="F82" s="52">
        <v>-31.534205673136036</v>
      </c>
      <c r="G82" s="223"/>
    </row>
    <row r="83" spans="1:7" ht="19.25" customHeight="1" x14ac:dyDescent="0.15">
      <c r="A83" s="223"/>
      <c r="B83" s="227"/>
      <c r="C83" s="56" t="s">
        <v>7</v>
      </c>
      <c r="D83" s="214">
        <v>1646989</v>
      </c>
      <c r="E83" s="214">
        <v>3308954</v>
      </c>
      <c r="F83" s="52">
        <v>100.90929569049945</v>
      </c>
      <c r="G83" s="223"/>
    </row>
    <row r="84" spans="1:7" ht="19.25" customHeight="1" x14ac:dyDescent="0.15">
      <c r="A84" s="223"/>
      <c r="B84" s="227"/>
      <c r="C84" s="56" t="s">
        <v>8</v>
      </c>
      <c r="D84" s="214">
        <v>920703</v>
      </c>
      <c r="E84" s="214">
        <v>1089226</v>
      </c>
      <c r="F84" s="52">
        <v>18.303730953412771</v>
      </c>
      <c r="G84" s="223"/>
    </row>
    <row r="85" spans="1:7" ht="19.25" customHeight="1" x14ac:dyDescent="0.15">
      <c r="A85" s="223"/>
      <c r="B85" s="227"/>
      <c r="C85" s="56" t="s">
        <v>9</v>
      </c>
      <c r="D85" s="214">
        <v>26502</v>
      </c>
      <c r="E85" s="214">
        <v>8397</v>
      </c>
      <c r="F85" s="52">
        <v>-68.315598822730365</v>
      </c>
      <c r="G85" s="223"/>
    </row>
    <row r="86" spans="1:7" ht="19.25" customHeight="1" x14ac:dyDescent="0.15">
      <c r="A86" s="223"/>
      <c r="B86" s="228" t="s">
        <v>205</v>
      </c>
      <c r="C86" s="228"/>
      <c r="D86" s="229">
        <v>6505595</v>
      </c>
      <c r="E86" s="229">
        <v>8300834</v>
      </c>
      <c r="F86" s="112">
        <v>27.595308346123602</v>
      </c>
      <c r="G86" s="230"/>
    </row>
    <row r="87" spans="1:7" ht="19.25" customHeight="1" x14ac:dyDescent="0.15">
      <c r="A87" s="230"/>
      <c r="B87" s="231" t="s">
        <v>44</v>
      </c>
      <c r="C87" s="231"/>
      <c r="D87" s="232">
        <v>17183170</v>
      </c>
      <c r="E87" s="232">
        <v>19005789</v>
      </c>
      <c r="F87" s="117">
        <v>10.607000920086341</v>
      </c>
      <c r="G87" s="223"/>
    </row>
    <row r="88" spans="1:7" ht="10.25" customHeight="1" x14ac:dyDescent="0.15">
      <c r="A88" s="223"/>
      <c r="B88" s="223"/>
      <c r="C88" s="223"/>
      <c r="D88" s="223"/>
      <c r="E88" s="223"/>
      <c r="F88" s="233"/>
      <c r="G88" s="223"/>
    </row>
    <row r="89" spans="1:7" ht="12" x14ac:dyDescent="0.15">
      <c r="A89" s="64"/>
      <c r="B89" s="64"/>
      <c r="C89" s="64"/>
      <c r="D89" s="64"/>
      <c r="E89" s="64"/>
      <c r="F89" s="64"/>
      <c r="G89" s="64"/>
    </row>
    <row r="90" spans="1:7" ht="12" x14ac:dyDescent="0.15">
      <c r="A90" s="64"/>
      <c r="B90" s="64"/>
      <c r="C90" s="64"/>
      <c r="D90" s="64"/>
      <c r="E90" s="64"/>
      <c r="F90" s="64"/>
      <c r="G90" s="64"/>
    </row>
    <row r="91" spans="1:7" ht="18" customHeight="1" x14ac:dyDescent="0.25">
      <c r="A91" s="217"/>
      <c r="B91" s="218" t="s">
        <v>260</v>
      </c>
      <c r="C91" s="217" t="s" vm="4">
        <v>264</v>
      </c>
      <c r="D91" s="217"/>
      <c r="E91" s="217"/>
      <c r="F91" s="228" t="s">
        <v>406</v>
      </c>
      <c r="G91" s="217"/>
    </row>
    <row r="92" spans="1:7" ht="10.25" customHeight="1" x14ac:dyDescent="0.15">
      <c r="A92" s="219"/>
      <c r="B92" s="220"/>
      <c r="C92" s="220"/>
      <c r="D92" s="221"/>
      <c r="E92" s="221"/>
      <c r="F92" s="222"/>
      <c r="G92" s="223"/>
    </row>
    <row r="93" spans="1:7" ht="52.25" customHeight="1" x14ac:dyDescent="0.15">
      <c r="A93" s="219"/>
      <c r="B93" s="219"/>
      <c r="C93" s="219"/>
      <c r="D93" s="224"/>
      <c r="E93" s="224"/>
      <c r="F93" s="225"/>
      <c r="G93" s="226"/>
    </row>
    <row r="94" spans="1:7" ht="29.75" customHeight="1" x14ac:dyDescent="0.15">
      <c r="A94" s="223"/>
      <c r="B94" s="103" t="s">
        <v>53</v>
      </c>
      <c r="C94" s="103" t="s">
        <v>190</v>
      </c>
      <c r="D94" s="104">
        <v>2020</v>
      </c>
      <c r="E94" s="104">
        <v>2021</v>
      </c>
      <c r="F94" s="106" t="s">
        <v>439</v>
      </c>
      <c r="G94" s="223"/>
    </row>
    <row r="95" spans="1:7" ht="19.25" customHeight="1" x14ac:dyDescent="0.15">
      <c r="A95" s="223"/>
      <c r="B95" s="227" t="s">
        <v>64</v>
      </c>
      <c r="C95" s="56" t="s">
        <v>3</v>
      </c>
      <c r="D95" s="214">
        <v>3639322</v>
      </c>
      <c r="E95" s="214">
        <v>3486225</v>
      </c>
      <c r="F95" s="52">
        <v>-4.2067451025218432</v>
      </c>
      <c r="G95" s="223"/>
    </row>
    <row r="96" spans="1:7" ht="19.25" customHeight="1" x14ac:dyDescent="0.15">
      <c r="A96" s="223"/>
      <c r="B96" s="227"/>
      <c r="C96" s="56" t="s">
        <v>4</v>
      </c>
      <c r="D96" s="214">
        <v>879689</v>
      </c>
      <c r="E96" s="214">
        <v>835573</v>
      </c>
      <c r="F96" s="52">
        <v>-5.0149541485684148</v>
      </c>
      <c r="G96" s="223"/>
    </row>
    <row r="97" spans="1:7" ht="19.25" customHeight="1" x14ac:dyDescent="0.15">
      <c r="A97" s="223"/>
      <c r="B97" s="227"/>
      <c r="C97" s="56" t="s">
        <v>5</v>
      </c>
      <c r="D97" s="214">
        <v>295077</v>
      </c>
      <c r="E97" s="214">
        <v>428052</v>
      </c>
      <c r="F97" s="52">
        <v>45.064508585894529</v>
      </c>
      <c r="G97" s="223"/>
    </row>
    <row r="98" spans="1:7" ht="19.25" customHeight="1" x14ac:dyDescent="0.15">
      <c r="A98" s="223"/>
      <c r="B98" s="227"/>
      <c r="C98" s="56" t="s">
        <v>6</v>
      </c>
      <c r="D98" s="214">
        <v>671071</v>
      </c>
      <c r="E98" s="214">
        <v>781724</v>
      </c>
      <c r="F98" s="52">
        <v>16.489015320286526</v>
      </c>
      <c r="G98" s="223"/>
    </row>
    <row r="99" spans="1:7" ht="19.25" customHeight="1" x14ac:dyDescent="0.15">
      <c r="A99" s="223"/>
      <c r="B99" s="227"/>
      <c r="C99" s="56" t="s">
        <v>355</v>
      </c>
      <c r="D99" s="214">
        <v>391033</v>
      </c>
      <c r="E99" s="214">
        <v>228531</v>
      </c>
      <c r="F99" s="52">
        <v>-41.55710643347237</v>
      </c>
      <c r="G99" s="223"/>
    </row>
    <row r="100" spans="1:7" ht="19.25" customHeight="1" x14ac:dyDescent="0.15">
      <c r="A100" s="223"/>
      <c r="B100" s="227"/>
      <c r="C100" s="56" t="s">
        <v>7</v>
      </c>
      <c r="D100" s="214">
        <v>964784</v>
      </c>
      <c r="E100" s="214">
        <v>1425276</v>
      </c>
      <c r="F100" s="52">
        <v>47.730061858405612</v>
      </c>
      <c r="G100" s="223"/>
    </row>
    <row r="101" spans="1:7" ht="19.25" customHeight="1" x14ac:dyDescent="0.15">
      <c r="A101" s="223"/>
      <c r="B101" s="227"/>
      <c r="C101" s="56" t="s">
        <v>8</v>
      </c>
      <c r="D101" s="214">
        <v>839768</v>
      </c>
      <c r="E101" s="214">
        <v>1159775</v>
      </c>
      <c r="F101" s="52">
        <v>38.106596107496351</v>
      </c>
      <c r="G101" s="223"/>
    </row>
    <row r="102" spans="1:7" ht="19.25" customHeight="1" x14ac:dyDescent="0.15">
      <c r="A102" s="223"/>
      <c r="B102" s="227"/>
      <c r="C102" s="56" t="s">
        <v>9</v>
      </c>
      <c r="D102" s="214">
        <v>7908</v>
      </c>
      <c r="E102" s="214">
        <v>36037</v>
      </c>
      <c r="F102" s="52">
        <v>355.70308548305513</v>
      </c>
      <c r="G102" s="223"/>
    </row>
    <row r="103" spans="1:7" ht="19.25" customHeight="1" x14ac:dyDescent="0.15">
      <c r="A103" s="223"/>
      <c r="B103" s="228" t="s">
        <v>206</v>
      </c>
      <c r="C103" s="228"/>
      <c r="D103" s="229">
        <v>7688652</v>
      </c>
      <c r="E103" s="229">
        <v>8381193</v>
      </c>
      <c r="F103" s="112">
        <v>9.0073136357322454</v>
      </c>
      <c r="G103" s="230"/>
    </row>
    <row r="104" spans="1:7" ht="19.25" customHeight="1" x14ac:dyDescent="0.15">
      <c r="A104" s="230"/>
      <c r="B104" s="227" t="s">
        <v>65</v>
      </c>
      <c r="C104" s="56" t="s">
        <v>3</v>
      </c>
      <c r="D104" s="214">
        <v>831444</v>
      </c>
      <c r="E104" s="214">
        <v>671119</v>
      </c>
      <c r="F104" s="52">
        <v>-19.282717777745706</v>
      </c>
      <c r="G104" s="223"/>
    </row>
    <row r="105" spans="1:7" ht="19.25" customHeight="1" x14ac:dyDescent="0.15">
      <c r="A105" s="223"/>
      <c r="B105" s="227"/>
      <c r="C105" s="56" t="s">
        <v>4</v>
      </c>
      <c r="D105" s="214">
        <v>204720</v>
      </c>
      <c r="E105" s="214">
        <v>221478</v>
      </c>
      <c r="F105" s="52">
        <v>8.1858147713950764</v>
      </c>
      <c r="G105" s="223"/>
    </row>
    <row r="106" spans="1:7" ht="19.25" customHeight="1" x14ac:dyDescent="0.15">
      <c r="A106" s="223"/>
      <c r="B106" s="227"/>
      <c r="C106" s="56" t="s">
        <v>5</v>
      </c>
      <c r="D106" s="214">
        <v>99268</v>
      </c>
      <c r="E106" s="214">
        <v>141206</v>
      </c>
      <c r="F106" s="52">
        <v>42.247249869041383</v>
      </c>
      <c r="G106" s="223"/>
    </row>
    <row r="107" spans="1:7" ht="19.25" customHeight="1" x14ac:dyDescent="0.15">
      <c r="A107" s="223"/>
      <c r="B107" s="227"/>
      <c r="C107" s="56" t="s">
        <v>6</v>
      </c>
      <c r="D107" s="214">
        <v>220478</v>
      </c>
      <c r="E107" s="214">
        <v>199853</v>
      </c>
      <c r="F107" s="52">
        <v>-9.3546748428414617</v>
      </c>
      <c r="G107" s="223"/>
    </row>
    <row r="108" spans="1:7" ht="19.25" customHeight="1" x14ac:dyDescent="0.15">
      <c r="A108" s="223"/>
      <c r="B108" s="227"/>
      <c r="C108" s="56" t="s">
        <v>355</v>
      </c>
      <c r="D108" s="214">
        <v>317421</v>
      </c>
      <c r="E108" s="214">
        <v>151253</v>
      </c>
      <c r="F108" s="52">
        <v>-52.349403473620207</v>
      </c>
      <c r="G108" s="223"/>
    </row>
    <row r="109" spans="1:7" ht="19.25" customHeight="1" x14ac:dyDescent="0.15">
      <c r="A109" s="223"/>
      <c r="B109" s="227"/>
      <c r="C109" s="56" t="s">
        <v>7</v>
      </c>
      <c r="D109" s="214">
        <v>22645</v>
      </c>
      <c r="E109" s="214">
        <v>50253</v>
      </c>
      <c r="F109" s="52">
        <v>121.91653786707883</v>
      </c>
      <c r="G109" s="223"/>
    </row>
    <row r="110" spans="1:7" ht="19.25" customHeight="1" x14ac:dyDescent="0.15">
      <c r="A110" s="223"/>
      <c r="B110" s="227"/>
      <c r="C110" s="56" t="s">
        <v>8</v>
      </c>
      <c r="D110" s="214">
        <v>75946</v>
      </c>
      <c r="E110" s="214">
        <v>95184</v>
      </c>
      <c r="F110" s="52">
        <v>25.331156347931426</v>
      </c>
      <c r="G110" s="223"/>
    </row>
    <row r="111" spans="1:7" ht="19.25" customHeight="1" x14ac:dyDescent="0.15">
      <c r="A111" s="223"/>
      <c r="B111" s="227"/>
      <c r="C111" s="56" t="s">
        <v>9</v>
      </c>
      <c r="D111" s="214">
        <v>10210</v>
      </c>
      <c r="E111" s="214">
        <v>12596</v>
      </c>
      <c r="F111" s="52">
        <v>23.369245837414297</v>
      </c>
      <c r="G111" s="223"/>
    </row>
    <row r="112" spans="1:7" ht="19.25" customHeight="1" x14ac:dyDescent="0.15">
      <c r="A112" s="223"/>
      <c r="B112" s="228" t="s">
        <v>207</v>
      </c>
      <c r="C112" s="228"/>
      <c r="D112" s="229">
        <v>1782132</v>
      </c>
      <c r="E112" s="229">
        <v>1542942</v>
      </c>
      <c r="F112" s="112">
        <v>-13.42156473257873</v>
      </c>
      <c r="G112" s="230"/>
    </row>
    <row r="113" spans="1:7" ht="19.25" customHeight="1" x14ac:dyDescent="0.15">
      <c r="A113" s="223"/>
      <c r="B113" s="227" t="s">
        <v>66</v>
      </c>
      <c r="C113" s="56" t="s">
        <v>3</v>
      </c>
      <c r="D113" s="214">
        <v>2156717</v>
      </c>
      <c r="E113" s="214">
        <v>1735480</v>
      </c>
      <c r="F113" s="52">
        <v>-19.531398880798918</v>
      </c>
      <c r="G113" s="230"/>
    </row>
    <row r="114" spans="1:7" ht="19.25" customHeight="1" x14ac:dyDescent="0.15">
      <c r="A114" s="230"/>
      <c r="B114" s="227"/>
      <c r="C114" s="56" t="s">
        <v>4</v>
      </c>
      <c r="D114" s="214">
        <v>525166</v>
      </c>
      <c r="E114" s="214">
        <v>510157</v>
      </c>
      <c r="F114" s="52">
        <v>-2.8579534851837325</v>
      </c>
      <c r="G114" s="223"/>
    </row>
    <row r="115" spans="1:7" ht="19.25" customHeight="1" x14ac:dyDescent="0.15">
      <c r="A115" s="223"/>
      <c r="B115" s="227"/>
      <c r="C115" s="56" t="s">
        <v>5</v>
      </c>
      <c r="D115" s="214">
        <v>205823</v>
      </c>
      <c r="E115" s="214">
        <v>354155</v>
      </c>
      <c r="F115" s="52">
        <v>72.067747530645264</v>
      </c>
      <c r="G115" s="223"/>
    </row>
    <row r="116" spans="1:7" ht="19.25" customHeight="1" x14ac:dyDescent="0.15">
      <c r="A116" s="223"/>
      <c r="B116" s="227"/>
      <c r="C116" s="56" t="s">
        <v>6</v>
      </c>
      <c r="D116" s="214">
        <v>697891</v>
      </c>
      <c r="E116" s="214">
        <v>821440</v>
      </c>
      <c r="F116" s="52">
        <v>17.703194338370892</v>
      </c>
      <c r="G116" s="223"/>
    </row>
    <row r="117" spans="1:7" ht="19.25" customHeight="1" x14ac:dyDescent="0.15">
      <c r="A117" s="223"/>
      <c r="B117" s="227"/>
      <c r="C117" s="56" t="s">
        <v>355</v>
      </c>
      <c r="D117" s="214">
        <v>443431</v>
      </c>
      <c r="E117" s="214">
        <v>283177</v>
      </c>
      <c r="F117" s="52">
        <v>-36.139557225363134</v>
      </c>
      <c r="G117" s="223"/>
    </row>
    <row r="118" spans="1:7" ht="19.25" customHeight="1" x14ac:dyDescent="0.15">
      <c r="A118" s="223"/>
      <c r="B118" s="227"/>
      <c r="C118" s="56" t="s">
        <v>7</v>
      </c>
      <c r="D118" s="214">
        <v>272478</v>
      </c>
      <c r="E118" s="214">
        <v>464876</v>
      </c>
      <c r="F118" s="52">
        <v>70.610471304105289</v>
      </c>
      <c r="G118" s="223"/>
    </row>
    <row r="119" spans="1:7" ht="19.25" customHeight="1" x14ac:dyDescent="0.15">
      <c r="A119" s="223"/>
      <c r="B119" s="227"/>
      <c r="C119" s="56" t="s">
        <v>8</v>
      </c>
      <c r="D119" s="214">
        <v>448457</v>
      </c>
      <c r="E119" s="214">
        <v>704392</v>
      </c>
      <c r="F119" s="52">
        <v>57.070131584522045</v>
      </c>
      <c r="G119" s="223"/>
    </row>
    <row r="120" spans="1:7" ht="19.25" customHeight="1" x14ac:dyDescent="0.15">
      <c r="A120" s="223"/>
      <c r="B120" s="227"/>
      <c r="C120" s="56" t="s">
        <v>9</v>
      </c>
      <c r="D120" s="214">
        <v>371291</v>
      </c>
      <c r="E120" s="214">
        <v>54859</v>
      </c>
      <c r="F120" s="52">
        <v>-85.224796722786166</v>
      </c>
      <c r="G120" s="223"/>
    </row>
    <row r="121" spans="1:7" ht="19.25" customHeight="1" x14ac:dyDescent="0.15">
      <c r="A121" s="223"/>
      <c r="B121" s="228" t="s">
        <v>208</v>
      </c>
      <c r="C121" s="228"/>
      <c r="D121" s="229">
        <v>5121254</v>
      </c>
      <c r="E121" s="229">
        <v>4928536</v>
      </c>
      <c r="F121" s="112">
        <v>-3.7631017715582944</v>
      </c>
      <c r="G121" s="223"/>
    </row>
    <row r="122" spans="1:7" ht="19.25" customHeight="1" x14ac:dyDescent="0.15">
      <c r="A122" s="223"/>
      <c r="B122" s="227" t="s">
        <v>67</v>
      </c>
      <c r="C122" s="56" t="s">
        <v>3</v>
      </c>
      <c r="D122" s="214">
        <v>521590</v>
      </c>
      <c r="E122" s="214">
        <v>431281</v>
      </c>
      <c r="F122" s="52">
        <v>-17.314173968059205</v>
      </c>
      <c r="G122" s="230"/>
    </row>
    <row r="123" spans="1:7" ht="19.25" customHeight="1" x14ac:dyDescent="0.15">
      <c r="A123" s="223"/>
      <c r="B123" s="227"/>
      <c r="C123" s="56" t="s">
        <v>4</v>
      </c>
      <c r="D123" s="214">
        <v>83173</v>
      </c>
      <c r="E123" s="214">
        <v>76428</v>
      </c>
      <c r="F123" s="52">
        <v>-8.1096028759332963</v>
      </c>
      <c r="G123" s="223"/>
    </row>
    <row r="124" spans="1:7" ht="19.25" customHeight="1" x14ac:dyDescent="0.15">
      <c r="A124" s="223"/>
      <c r="B124" s="227"/>
      <c r="C124" s="56" t="s">
        <v>5</v>
      </c>
      <c r="D124" s="214">
        <v>46657</v>
      </c>
      <c r="E124" s="214">
        <v>68060</v>
      </c>
      <c r="F124" s="52">
        <v>45.873073708125254</v>
      </c>
      <c r="G124" s="223"/>
    </row>
    <row r="125" spans="1:7" ht="19.25" customHeight="1" x14ac:dyDescent="0.15">
      <c r="A125" s="223"/>
      <c r="B125" s="227"/>
      <c r="C125" s="56" t="s">
        <v>6</v>
      </c>
      <c r="D125" s="214">
        <v>170393</v>
      </c>
      <c r="E125" s="214">
        <v>108434</v>
      </c>
      <c r="F125" s="52">
        <v>-36.362409253901276</v>
      </c>
      <c r="G125" s="223"/>
    </row>
    <row r="126" spans="1:7" ht="19.25" customHeight="1" x14ac:dyDescent="0.15">
      <c r="A126" s="223"/>
      <c r="B126" s="227"/>
      <c r="C126" s="56" t="s">
        <v>355</v>
      </c>
      <c r="D126" s="214">
        <v>127987</v>
      </c>
      <c r="E126" s="214">
        <v>76320</v>
      </c>
      <c r="F126" s="52">
        <v>-40.368943720846652</v>
      </c>
      <c r="G126" s="223"/>
    </row>
    <row r="127" spans="1:7" ht="19.25" customHeight="1" x14ac:dyDescent="0.15">
      <c r="A127" s="223"/>
      <c r="B127" s="227"/>
      <c r="C127" s="56" t="s">
        <v>7</v>
      </c>
      <c r="D127" s="214">
        <v>83273</v>
      </c>
      <c r="E127" s="214">
        <v>128098</v>
      </c>
      <c r="F127" s="52">
        <v>53.828972175855313</v>
      </c>
      <c r="G127" s="223"/>
    </row>
    <row r="128" spans="1:7" ht="19.25" customHeight="1" x14ac:dyDescent="0.15">
      <c r="A128" s="223"/>
      <c r="B128" s="227"/>
      <c r="C128" s="56" t="s">
        <v>8</v>
      </c>
      <c r="D128" s="214">
        <v>42525</v>
      </c>
      <c r="E128" s="214">
        <v>173115</v>
      </c>
      <c r="F128" s="52">
        <v>307.08994708994709</v>
      </c>
      <c r="G128" s="223"/>
    </row>
    <row r="129" spans="1:7" ht="19.25" customHeight="1" x14ac:dyDescent="0.15">
      <c r="A129" s="223"/>
      <c r="B129" s="227"/>
      <c r="C129" s="56" t="s">
        <v>9</v>
      </c>
      <c r="D129" s="214">
        <v>2441</v>
      </c>
      <c r="E129" s="214">
        <v>4974</v>
      </c>
      <c r="F129" s="52">
        <v>103.76894715280622</v>
      </c>
      <c r="G129" s="223"/>
    </row>
    <row r="130" spans="1:7" ht="19.25" customHeight="1" x14ac:dyDescent="0.15">
      <c r="A130" s="223"/>
      <c r="B130" s="228" t="s">
        <v>209</v>
      </c>
      <c r="C130" s="228"/>
      <c r="D130" s="229">
        <v>1078039</v>
      </c>
      <c r="E130" s="229">
        <v>1066710</v>
      </c>
      <c r="F130" s="112">
        <v>-1.0508896245868655</v>
      </c>
      <c r="G130" s="230"/>
    </row>
    <row r="131" spans="1:7" ht="19.25" customHeight="1" x14ac:dyDescent="0.15">
      <c r="A131" s="230"/>
      <c r="B131" s="231" t="s">
        <v>44</v>
      </c>
      <c r="C131" s="231"/>
      <c r="D131" s="232">
        <v>15670077</v>
      </c>
      <c r="E131" s="232">
        <v>15919381</v>
      </c>
      <c r="F131" s="117">
        <v>1.5909558070454917</v>
      </c>
      <c r="G131" s="223"/>
    </row>
    <row r="132" spans="1:7" ht="10.25" customHeight="1" x14ac:dyDescent="0.15">
      <c r="A132" s="223"/>
      <c r="B132" s="223"/>
      <c r="C132" s="223"/>
      <c r="D132" s="223"/>
      <c r="E132" s="223"/>
      <c r="F132" s="233"/>
      <c r="G132" s="223"/>
    </row>
    <row r="133" spans="1:7" ht="17.25" customHeight="1" x14ac:dyDescent="0.15">
      <c r="A133" s="64"/>
      <c r="B133" s="64"/>
      <c r="C133" s="64"/>
      <c r="D133" s="64"/>
      <c r="E133" s="64"/>
      <c r="F133" s="64"/>
      <c r="G133" s="64"/>
    </row>
    <row r="134" spans="1:7" ht="17.25" customHeight="1" x14ac:dyDescent="0.15">
      <c r="A134" s="64"/>
      <c r="B134" s="64"/>
      <c r="C134" s="64"/>
      <c r="D134" s="64"/>
      <c r="E134" s="64"/>
      <c r="F134" s="64"/>
      <c r="G134" s="64"/>
    </row>
    <row r="135" spans="1:7" ht="18" customHeight="1" x14ac:dyDescent="0.25">
      <c r="A135" s="217"/>
      <c r="B135" s="218" t="s">
        <v>260</v>
      </c>
      <c r="C135" s="217" t="s" vm="5">
        <v>265</v>
      </c>
      <c r="D135" s="217"/>
      <c r="E135" s="217"/>
      <c r="F135" s="228" t="s">
        <v>407</v>
      </c>
      <c r="G135" s="217"/>
    </row>
    <row r="136" spans="1:7" ht="10.25" customHeight="1" x14ac:dyDescent="0.15">
      <c r="A136" s="219"/>
      <c r="B136" s="220"/>
      <c r="C136" s="220"/>
      <c r="D136" s="221"/>
      <c r="E136" s="221"/>
      <c r="F136" s="222"/>
      <c r="G136" s="223"/>
    </row>
    <row r="137" spans="1:7" ht="52.25" customHeight="1" x14ac:dyDescent="0.15">
      <c r="A137" s="219"/>
      <c r="B137" s="219"/>
      <c r="C137" s="219"/>
      <c r="D137" s="224"/>
      <c r="E137" s="224"/>
      <c r="F137" s="225"/>
      <c r="G137" s="226"/>
    </row>
    <row r="138" spans="1:7" ht="29.75" customHeight="1" x14ac:dyDescent="0.15">
      <c r="A138" s="223"/>
      <c r="B138" s="103" t="s">
        <v>53</v>
      </c>
      <c r="C138" s="103" t="s">
        <v>190</v>
      </c>
      <c r="D138" s="104">
        <v>2020</v>
      </c>
      <c r="E138" s="104">
        <v>2021</v>
      </c>
      <c r="F138" s="106" t="s">
        <v>439</v>
      </c>
      <c r="G138" s="223"/>
    </row>
    <row r="139" spans="1:7" ht="16.25" customHeight="1" x14ac:dyDescent="0.15">
      <c r="A139" s="223"/>
      <c r="B139" s="227" t="s">
        <v>188</v>
      </c>
      <c r="C139" s="56" t="s">
        <v>3</v>
      </c>
      <c r="D139" s="214">
        <v>765817</v>
      </c>
      <c r="E139" s="214">
        <v>637805</v>
      </c>
      <c r="F139" s="192">
        <v>-16.715742794949705</v>
      </c>
      <c r="G139" s="223"/>
    </row>
    <row r="140" spans="1:7" ht="16.25" customHeight="1" x14ac:dyDescent="0.15">
      <c r="A140" s="223"/>
      <c r="B140" s="227"/>
      <c r="C140" s="56" t="s">
        <v>4</v>
      </c>
      <c r="D140" s="214">
        <v>118038</v>
      </c>
      <c r="E140" s="214">
        <v>169220</v>
      </c>
      <c r="F140" s="192">
        <v>43.360612684050899</v>
      </c>
      <c r="G140" s="223"/>
    </row>
    <row r="141" spans="1:7" ht="16.25" customHeight="1" x14ac:dyDescent="0.15">
      <c r="A141" s="223"/>
      <c r="B141" s="227"/>
      <c r="C141" s="56" t="s">
        <v>5</v>
      </c>
      <c r="D141" s="214">
        <v>64913</v>
      </c>
      <c r="E141" s="214">
        <v>119900</v>
      </c>
      <c r="F141" s="192">
        <v>84.708764038020121</v>
      </c>
      <c r="G141" s="223"/>
    </row>
    <row r="142" spans="1:7" ht="16.25" customHeight="1" x14ac:dyDescent="0.15">
      <c r="A142" s="223"/>
      <c r="B142" s="227"/>
      <c r="C142" s="56" t="s">
        <v>6</v>
      </c>
      <c r="D142" s="214">
        <v>89663</v>
      </c>
      <c r="E142" s="214">
        <v>92266</v>
      </c>
      <c r="F142" s="192">
        <v>2.9030926915227018</v>
      </c>
      <c r="G142" s="223"/>
    </row>
    <row r="143" spans="1:7" ht="16.25" customHeight="1" x14ac:dyDescent="0.15">
      <c r="A143" s="223"/>
      <c r="B143" s="227"/>
      <c r="C143" s="56" t="s">
        <v>355</v>
      </c>
      <c r="D143" s="214">
        <v>61479</v>
      </c>
      <c r="E143" s="214">
        <v>34820</v>
      </c>
      <c r="F143" s="192">
        <v>-43.362774280648672</v>
      </c>
      <c r="G143" s="223"/>
    </row>
    <row r="144" spans="1:7" ht="16.25" customHeight="1" x14ac:dyDescent="0.15">
      <c r="A144" s="223"/>
      <c r="B144" s="227"/>
      <c r="C144" s="56" t="s">
        <v>7</v>
      </c>
      <c r="D144" s="214">
        <v>71673</v>
      </c>
      <c r="E144" s="214">
        <v>191563</v>
      </c>
      <c r="F144" s="192">
        <v>167.27358977578726</v>
      </c>
      <c r="G144" s="223"/>
    </row>
    <row r="145" spans="1:7" ht="16.25" customHeight="1" x14ac:dyDescent="0.15">
      <c r="A145" s="223"/>
      <c r="B145" s="227"/>
      <c r="C145" s="56" t="s">
        <v>8</v>
      </c>
      <c r="D145" s="214">
        <v>19288</v>
      </c>
      <c r="E145" s="214">
        <v>26773</v>
      </c>
      <c r="F145" s="192">
        <v>38.806511820821235</v>
      </c>
      <c r="G145" s="223"/>
    </row>
    <row r="146" spans="1:7" ht="16.25" customHeight="1" x14ac:dyDescent="0.15">
      <c r="A146" s="223"/>
      <c r="B146" s="227"/>
      <c r="C146" s="56" t="s">
        <v>9</v>
      </c>
      <c r="D146" s="214">
        <v>14</v>
      </c>
      <c r="E146" s="214">
        <v>0</v>
      </c>
      <c r="F146" s="192">
        <v>-100</v>
      </c>
      <c r="G146" s="223"/>
    </row>
    <row r="147" spans="1:7" ht="16.25" customHeight="1" x14ac:dyDescent="0.15">
      <c r="A147" s="223"/>
      <c r="B147" s="228" t="s">
        <v>266</v>
      </c>
      <c r="C147" s="228"/>
      <c r="D147" s="229">
        <v>1190885</v>
      </c>
      <c r="E147" s="229">
        <v>1272347</v>
      </c>
      <c r="F147" s="253">
        <v>6.8404589863840748</v>
      </c>
      <c r="G147" s="230"/>
    </row>
    <row r="148" spans="1:7" ht="16.25" customHeight="1" x14ac:dyDescent="0.15">
      <c r="A148" s="223"/>
      <c r="B148" s="227" t="s">
        <v>70</v>
      </c>
      <c r="C148" s="56" t="s">
        <v>3</v>
      </c>
      <c r="D148" s="214">
        <v>187899</v>
      </c>
      <c r="E148" s="214">
        <v>139256</v>
      </c>
      <c r="F148" s="192">
        <v>-25.887844001298571</v>
      </c>
      <c r="G148" s="223"/>
    </row>
    <row r="149" spans="1:7" ht="16.25" customHeight="1" x14ac:dyDescent="0.15">
      <c r="A149" s="223"/>
      <c r="B149" s="227"/>
      <c r="C149" s="56" t="s">
        <v>4</v>
      </c>
      <c r="D149" s="214">
        <v>8355</v>
      </c>
      <c r="E149" s="214">
        <v>22533</v>
      </c>
      <c r="F149" s="192">
        <v>169.6947935368043</v>
      </c>
      <c r="G149" s="223"/>
    </row>
    <row r="150" spans="1:7" ht="16.25" customHeight="1" x14ac:dyDescent="0.15">
      <c r="A150" s="223"/>
      <c r="B150" s="227"/>
      <c r="C150" s="56" t="s">
        <v>5</v>
      </c>
      <c r="D150" s="214">
        <v>10890</v>
      </c>
      <c r="E150" s="214">
        <v>26655</v>
      </c>
      <c r="F150" s="192">
        <v>144.76584022038568</v>
      </c>
      <c r="G150" s="223"/>
    </row>
    <row r="151" spans="1:7" ht="16.25" customHeight="1" x14ac:dyDescent="0.15">
      <c r="A151" s="223"/>
      <c r="B151" s="227"/>
      <c r="C151" s="56" t="s">
        <v>6</v>
      </c>
      <c r="D151" s="214">
        <v>22973</v>
      </c>
      <c r="E151" s="214">
        <v>31506</v>
      </c>
      <c r="F151" s="192">
        <v>37.143603360466635</v>
      </c>
      <c r="G151" s="223"/>
    </row>
    <row r="152" spans="1:7" ht="16.25" customHeight="1" x14ac:dyDescent="0.15">
      <c r="A152" s="223"/>
      <c r="B152" s="227"/>
      <c r="C152" s="56" t="s">
        <v>355</v>
      </c>
      <c r="D152" s="214">
        <v>4481</v>
      </c>
      <c r="E152" s="214">
        <v>2337</v>
      </c>
      <c r="F152" s="192">
        <v>-47.846462843115376</v>
      </c>
      <c r="G152" s="223"/>
    </row>
    <row r="153" spans="1:7" ht="16.25" customHeight="1" x14ac:dyDescent="0.15">
      <c r="A153" s="223"/>
      <c r="B153" s="227"/>
      <c r="C153" s="56" t="s">
        <v>7</v>
      </c>
      <c r="D153" s="214">
        <v>60308</v>
      </c>
      <c r="E153" s="214">
        <v>70468</v>
      </c>
      <c r="F153" s="192">
        <v>16.846852822179478</v>
      </c>
      <c r="G153" s="223"/>
    </row>
    <row r="154" spans="1:7" ht="16.25" customHeight="1" x14ac:dyDescent="0.15">
      <c r="A154" s="223"/>
      <c r="B154" s="227"/>
      <c r="C154" s="56" t="s">
        <v>8</v>
      </c>
      <c r="D154" s="214">
        <v>20807</v>
      </c>
      <c r="E154" s="214">
        <v>24691</v>
      </c>
      <c r="F154" s="192">
        <v>18.666794828663431</v>
      </c>
      <c r="G154" s="223"/>
    </row>
    <row r="155" spans="1:7" ht="16.25" customHeight="1" x14ac:dyDescent="0.15">
      <c r="A155" s="223"/>
      <c r="B155" s="227"/>
      <c r="C155" s="56" t="s">
        <v>9</v>
      </c>
      <c r="D155" s="214">
        <v>0</v>
      </c>
      <c r="E155" s="214">
        <v>114</v>
      </c>
      <c r="F155" s="192">
        <v>0</v>
      </c>
      <c r="G155" s="223"/>
    </row>
    <row r="156" spans="1:7" ht="16.25" customHeight="1" x14ac:dyDescent="0.15">
      <c r="A156" s="223"/>
      <c r="B156" s="228" t="s">
        <v>210</v>
      </c>
      <c r="C156" s="228"/>
      <c r="D156" s="229">
        <v>315713</v>
      </c>
      <c r="E156" s="229">
        <v>317560</v>
      </c>
      <c r="F156" s="253">
        <v>0.58502500688916836</v>
      </c>
      <c r="G156" s="230"/>
    </row>
    <row r="157" spans="1:7" ht="16.25" customHeight="1" x14ac:dyDescent="0.15">
      <c r="A157" s="223"/>
      <c r="B157" s="227" t="s">
        <v>71</v>
      </c>
      <c r="C157" s="56" t="s">
        <v>3</v>
      </c>
      <c r="D157" s="214">
        <v>456656</v>
      </c>
      <c r="E157" s="214">
        <v>323859</v>
      </c>
      <c r="F157" s="192">
        <v>-29.080314284713221</v>
      </c>
      <c r="G157" s="223"/>
    </row>
    <row r="158" spans="1:7" ht="16.25" customHeight="1" x14ac:dyDescent="0.15">
      <c r="A158" s="223"/>
      <c r="B158" s="227"/>
      <c r="C158" s="56" t="s">
        <v>4</v>
      </c>
      <c r="D158" s="214">
        <v>59291</v>
      </c>
      <c r="E158" s="214">
        <v>73938</v>
      </c>
      <c r="F158" s="192">
        <v>24.703580644617226</v>
      </c>
      <c r="G158" s="223"/>
    </row>
    <row r="159" spans="1:7" ht="16.25" customHeight="1" x14ac:dyDescent="0.15">
      <c r="A159" s="223"/>
      <c r="B159" s="227"/>
      <c r="C159" s="56" t="s">
        <v>5</v>
      </c>
      <c r="D159" s="214">
        <v>30542</v>
      </c>
      <c r="E159" s="214">
        <v>74598</v>
      </c>
      <c r="F159" s="192">
        <v>144.247266059852</v>
      </c>
      <c r="G159" s="223"/>
    </row>
    <row r="160" spans="1:7" ht="16.25" customHeight="1" x14ac:dyDescent="0.15">
      <c r="A160" s="223"/>
      <c r="B160" s="227"/>
      <c r="C160" s="56" t="s">
        <v>6</v>
      </c>
      <c r="D160" s="214">
        <v>151869</v>
      </c>
      <c r="E160" s="214">
        <v>157739</v>
      </c>
      <c r="F160" s="192">
        <v>3.8651732743351181</v>
      </c>
      <c r="G160" s="223"/>
    </row>
    <row r="161" spans="1:7" ht="16.25" customHeight="1" x14ac:dyDescent="0.15">
      <c r="A161" s="223"/>
      <c r="B161" s="227"/>
      <c r="C161" s="56" t="s">
        <v>355</v>
      </c>
      <c r="D161" s="214">
        <v>16493</v>
      </c>
      <c r="E161" s="214">
        <v>5315</v>
      </c>
      <c r="F161" s="192">
        <v>-67.774207239434915</v>
      </c>
      <c r="G161" s="223"/>
    </row>
    <row r="162" spans="1:7" ht="16.25" customHeight="1" x14ac:dyDescent="0.15">
      <c r="A162" s="223"/>
      <c r="B162" s="227"/>
      <c r="C162" s="56" t="s">
        <v>7</v>
      </c>
      <c r="D162" s="214">
        <v>45683</v>
      </c>
      <c r="E162" s="214">
        <v>80119</v>
      </c>
      <c r="F162" s="192">
        <v>75.38033841910557</v>
      </c>
      <c r="G162" s="223"/>
    </row>
    <row r="163" spans="1:7" ht="16.25" customHeight="1" x14ac:dyDescent="0.15">
      <c r="A163" s="223"/>
      <c r="B163" s="227"/>
      <c r="C163" s="56" t="s">
        <v>8</v>
      </c>
      <c r="D163" s="214">
        <v>17517</v>
      </c>
      <c r="E163" s="214">
        <v>18601</v>
      </c>
      <c r="F163" s="192">
        <v>6.1882742478734949</v>
      </c>
      <c r="G163" s="223"/>
    </row>
    <row r="164" spans="1:7" ht="16.25" customHeight="1" x14ac:dyDescent="0.15">
      <c r="A164" s="223"/>
      <c r="B164" s="227"/>
      <c r="C164" s="56" t="s">
        <v>9</v>
      </c>
      <c r="D164" s="214">
        <v>0</v>
      </c>
      <c r="E164" s="214">
        <v>0</v>
      </c>
      <c r="F164" s="192">
        <f>IF(D164=0,0,(E164-D164)/D164*100)</f>
        <v>0</v>
      </c>
      <c r="G164" s="223"/>
    </row>
    <row r="165" spans="1:7" ht="16.25" customHeight="1" x14ac:dyDescent="0.15">
      <c r="A165" s="223"/>
      <c r="B165" s="228" t="s">
        <v>211</v>
      </c>
      <c r="C165" s="228"/>
      <c r="D165" s="229">
        <v>778051</v>
      </c>
      <c r="E165" s="229">
        <v>734169</v>
      </c>
      <c r="F165" s="253">
        <v>-5.6399901805922745</v>
      </c>
      <c r="G165" s="230"/>
    </row>
    <row r="166" spans="1:7" ht="16.25" customHeight="1" x14ac:dyDescent="0.15">
      <c r="A166" s="223"/>
      <c r="B166" s="227" t="s">
        <v>72</v>
      </c>
      <c r="C166" s="56" t="s">
        <v>3</v>
      </c>
      <c r="D166" s="214">
        <v>1928349</v>
      </c>
      <c r="E166" s="214">
        <v>1893958</v>
      </c>
      <c r="F166" s="192">
        <v>-1.7834427274316007</v>
      </c>
      <c r="G166" s="223"/>
    </row>
    <row r="167" spans="1:7" ht="16.25" customHeight="1" x14ac:dyDescent="0.15">
      <c r="A167" s="223"/>
      <c r="B167" s="227"/>
      <c r="C167" s="56" t="s">
        <v>4</v>
      </c>
      <c r="D167" s="214">
        <v>504907</v>
      </c>
      <c r="E167" s="214">
        <v>438821</v>
      </c>
      <c r="F167" s="192">
        <v>-13.088747036582973</v>
      </c>
      <c r="G167" s="223"/>
    </row>
    <row r="168" spans="1:7" ht="16.25" customHeight="1" x14ac:dyDescent="0.15">
      <c r="A168" s="223"/>
      <c r="B168" s="227"/>
      <c r="C168" s="56" t="s">
        <v>5</v>
      </c>
      <c r="D168" s="214">
        <v>106377</v>
      </c>
      <c r="E168" s="214">
        <v>216541</v>
      </c>
      <c r="F168" s="192">
        <v>103.55998007087999</v>
      </c>
      <c r="G168" s="223"/>
    </row>
    <row r="169" spans="1:7" ht="16.25" customHeight="1" x14ac:dyDescent="0.15">
      <c r="A169" s="223"/>
      <c r="B169" s="227"/>
      <c r="C169" s="56" t="s">
        <v>6</v>
      </c>
      <c r="D169" s="214">
        <v>424712</v>
      </c>
      <c r="E169" s="214">
        <v>692509</v>
      </c>
      <c r="F169" s="192">
        <v>63.05378703686263</v>
      </c>
      <c r="G169" s="223"/>
    </row>
    <row r="170" spans="1:7" ht="16.25" customHeight="1" x14ac:dyDescent="0.15">
      <c r="A170" s="223"/>
      <c r="B170" s="227"/>
      <c r="C170" s="56" t="s">
        <v>355</v>
      </c>
      <c r="D170" s="214">
        <v>169748</v>
      </c>
      <c r="E170" s="214">
        <v>96314</v>
      </c>
      <c r="F170" s="192">
        <v>-43.260598063011052</v>
      </c>
      <c r="G170" s="223"/>
    </row>
    <row r="171" spans="1:7" ht="16.25" customHeight="1" x14ac:dyDescent="0.15">
      <c r="A171" s="223"/>
      <c r="B171" s="227"/>
      <c r="C171" s="56" t="s">
        <v>7</v>
      </c>
      <c r="D171" s="214">
        <v>1089152</v>
      </c>
      <c r="E171" s="214">
        <v>662174</v>
      </c>
      <c r="F171" s="192">
        <v>-39.202792631331526</v>
      </c>
      <c r="G171" s="223"/>
    </row>
    <row r="172" spans="1:7" ht="16.25" customHeight="1" x14ac:dyDescent="0.15">
      <c r="A172" s="223"/>
      <c r="B172" s="227"/>
      <c r="C172" s="56" t="s">
        <v>8</v>
      </c>
      <c r="D172" s="214">
        <v>182408</v>
      </c>
      <c r="E172" s="214">
        <v>336274</v>
      </c>
      <c r="F172" s="192">
        <v>84.352659971053896</v>
      </c>
      <c r="G172" s="223"/>
    </row>
    <row r="173" spans="1:7" ht="16.25" customHeight="1" x14ac:dyDescent="0.15">
      <c r="A173" s="223"/>
      <c r="B173" s="227"/>
      <c r="C173" s="56" t="s">
        <v>9</v>
      </c>
      <c r="D173" s="214">
        <v>0</v>
      </c>
      <c r="E173" s="214">
        <v>291</v>
      </c>
      <c r="F173" s="192">
        <v>0</v>
      </c>
      <c r="G173" s="223"/>
    </row>
    <row r="174" spans="1:7" ht="16.25" customHeight="1" x14ac:dyDescent="0.15">
      <c r="A174" s="223"/>
      <c r="B174" s="228" t="s">
        <v>212</v>
      </c>
      <c r="C174" s="228"/>
      <c r="D174" s="229">
        <v>4405653</v>
      </c>
      <c r="E174" s="229">
        <v>4336882</v>
      </c>
      <c r="F174" s="253">
        <v>-1.5609717787578823</v>
      </c>
      <c r="G174" s="230"/>
    </row>
    <row r="175" spans="1:7" ht="16.25" customHeight="1" x14ac:dyDescent="0.15">
      <c r="A175" s="223"/>
      <c r="B175" s="227" t="s">
        <v>73</v>
      </c>
      <c r="C175" s="56" t="s">
        <v>3</v>
      </c>
      <c r="D175" s="214">
        <v>68300</v>
      </c>
      <c r="E175" s="214">
        <v>48626</v>
      </c>
      <c r="F175" s="192">
        <v>-28.805270863836018</v>
      </c>
      <c r="G175" s="223"/>
    </row>
    <row r="176" spans="1:7" ht="16.25" customHeight="1" x14ac:dyDescent="0.15">
      <c r="A176" s="223"/>
      <c r="B176" s="227"/>
      <c r="C176" s="56" t="s">
        <v>4</v>
      </c>
      <c r="D176" s="214">
        <v>10297</v>
      </c>
      <c r="E176" s="214">
        <v>8089</v>
      </c>
      <c r="F176" s="192">
        <v>-21.443138778284936</v>
      </c>
      <c r="G176" s="223"/>
    </row>
    <row r="177" spans="1:7" ht="16.25" customHeight="1" x14ac:dyDescent="0.15">
      <c r="A177" s="223"/>
      <c r="B177" s="227"/>
      <c r="C177" s="56" t="s">
        <v>5</v>
      </c>
      <c r="D177" s="214">
        <v>2527</v>
      </c>
      <c r="E177" s="214">
        <v>5716</v>
      </c>
      <c r="F177" s="192">
        <v>126.19707162643449</v>
      </c>
      <c r="G177" s="223"/>
    </row>
    <row r="178" spans="1:7" ht="16.25" customHeight="1" x14ac:dyDescent="0.15">
      <c r="A178" s="223"/>
      <c r="B178" s="227"/>
      <c r="C178" s="56" t="s">
        <v>6</v>
      </c>
      <c r="D178" s="214">
        <v>10972</v>
      </c>
      <c r="E178" s="214">
        <v>25554</v>
      </c>
      <c r="F178" s="192">
        <v>132.90193219103173</v>
      </c>
      <c r="G178" s="223"/>
    </row>
    <row r="179" spans="1:7" ht="16.25" customHeight="1" x14ac:dyDescent="0.15">
      <c r="A179" s="223"/>
      <c r="B179" s="227"/>
      <c r="C179" s="56" t="s">
        <v>355</v>
      </c>
      <c r="D179" s="214">
        <v>2596</v>
      </c>
      <c r="E179" s="214">
        <v>576</v>
      </c>
      <c r="F179" s="192">
        <v>-77.812018489984595</v>
      </c>
      <c r="G179" s="223"/>
    </row>
    <row r="180" spans="1:7" ht="16.25" customHeight="1" x14ac:dyDescent="0.15">
      <c r="A180" s="223"/>
      <c r="B180" s="227"/>
      <c r="C180" s="56" t="s">
        <v>7</v>
      </c>
      <c r="D180" s="214">
        <v>0</v>
      </c>
      <c r="E180" s="214">
        <v>0</v>
      </c>
      <c r="F180" s="192">
        <v>0</v>
      </c>
      <c r="G180" s="223"/>
    </row>
    <row r="181" spans="1:7" ht="16.25" customHeight="1" x14ac:dyDescent="0.15">
      <c r="A181" s="223"/>
      <c r="B181" s="227"/>
      <c r="C181" s="56" t="s">
        <v>8</v>
      </c>
      <c r="D181" s="214">
        <v>0</v>
      </c>
      <c r="E181" s="214">
        <v>6937</v>
      </c>
      <c r="F181" s="192">
        <v>0</v>
      </c>
      <c r="G181" s="223"/>
    </row>
    <row r="182" spans="1:7" ht="16.25" customHeight="1" x14ac:dyDescent="0.15">
      <c r="A182" s="223"/>
      <c r="B182" s="227"/>
      <c r="C182" s="56" t="s">
        <v>9</v>
      </c>
      <c r="D182" s="214">
        <v>0</v>
      </c>
      <c r="E182" s="214">
        <v>0</v>
      </c>
      <c r="F182" s="192">
        <v>0</v>
      </c>
      <c r="G182" s="223"/>
    </row>
    <row r="183" spans="1:7" ht="16.25" customHeight="1" x14ac:dyDescent="0.15">
      <c r="A183" s="223"/>
      <c r="B183" s="228" t="s">
        <v>213</v>
      </c>
      <c r="C183" s="228"/>
      <c r="D183" s="229">
        <v>94692</v>
      </c>
      <c r="E183" s="229">
        <v>95498</v>
      </c>
      <c r="F183" s="253">
        <v>0.85118066996155961</v>
      </c>
      <c r="G183" s="230"/>
    </row>
    <row r="184" spans="1:7" ht="16.25" customHeight="1" x14ac:dyDescent="0.15">
      <c r="A184" s="223"/>
      <c r="B184" s="227" t="s">
        <v>74</v>
      </c>
      <c r="C184" s="56" t="s">
        <v>3</v>
      </c>
      <c r="D184" s="214">
        <v>2121635</v>
      </c>
      <c r="E184" s="214">
        <v>1590179</v>
      </c>
      <c r="F184" s="192">
        <v>-25.049360516771262</v>
      </c>
      <c r="G184" s="223"/>
    </row>
    <row r="185" spans="1:7" ht="16.25" customHeight="1" x14ac:dyDescent="0.15">
      <c r="A185" s="223"/>
      <c r="B185" s="227"/>
      <c r="C185" s="56" t="s">
        <v>4</v>
      </c>
      <c r="D185" s="214">
        <v>328080</v>
      </c>
      <c r="E185" s="214">
        <v>300854</v>
      </c>
      <c r="F185" s="192">
        <v>-8.2985857108022429</v>
      </c>
      <c r="G185" s="223"/>
    </row>
    <row r="186" spans="1:7" ht="16.25" customHeight="1" x14ac:dyDescent="0.15">
      <c r="A186" s="223"/>
      <c r="B186" s="227"/>
      <c r="C186" s="56" t="s">
        <v>5</v>
      </c>
      <c r="D186" s="214">
        <v>177984</v>
      </c>
      <c r="E186" s="214">
        <v>268196</v>
      </c>
      <c r="F186" s="192">
        <v>50.685454872348082</v>
      </c>
      <c r="G186" s="223"/>
    </row>
    <row r="187" spans="1:7" ht="16.25" customHeight="1" x14ac:dyDescent="0.15">
      <c r="A187" s="223"/>
      <c r="B187" s="227"/>
      <c r="C187" s="56" t="s">
        <v>6</v>
      </c>
      <c r="D187" s="214">
        <v>321356</v>
      </c>
      <c r="E187" s="214">
        <v>352691</v>
      </c>
      <c r="F187" s="192">
        <v>9.7508681960193666</v>
      </c>
      <c r="G187" s="223"/>
    </row>
    <row r="188" spans="1:7" ht="16.25" customHeight="1" x14ac:dyDescent="0.15">
      <c r="A188" s="223"/>
      <c r="B188" s="227"/>
      <c r="C188" s="56" t="s">
        <v>355</v>
      </c>
      <c r="D188" s="214">
        <v>283678</v>
      </c>
      <c r="E188" s="214">
        <v>57520</v>
      </c>
      <c r="F188" s="192">
        <v>-79.723489308300259</v>
      </c>
      <c r="G188" s="223"/>
    </row>
    <row r="189" spans="1:7" ht="16.25" customHeight="1" x14ac:dyDescent="0.15">
      <c r="A189" s="223"/>
      <c r="B189" s="227"/>
      <c r="C189" s="56" t="s">
        <v>7</v>
      </c>
      <c r="D189" s="214">
        <v>138351</v>
      </c>
      <c r="E189" s="214">
        <v>291429</v>
      </c>
      <c r="F189" s="192">
        <v>110.64466465728474</v>
      </c>
      <c r="G189" s="223"/>
    </row>
    <row r="190" spans="1:7" ht="16.25" customHeight="1" x14ac:dyDescent="0.15">
      <c r="A190" s="223"/>
      <c r="B190" s="227"/>
      <c r="C190" s="56" t="s">
        <v>8</v>
      </c>
      <c r="D190" s="214">
        <v>113614</v>
      </c>
      <c r="E190" s="214">
        <v>174758</v>
      </c>
      <c r="F190" s="192">
        <v>53.817311246853386</v>
      </c>
      <c r="G190" s="223"/>
    </row>
    <row r="191" spans="1:7" ht="16.25" customHeight="1" x14ac:dyDescent="0.15">
      <c r="A191" s="223"/>
      <c r="B191" s="227"/>
      <c r="C191" s="56" t="s">
        <v>9</v>
      </c>
      <c r="D191" s="214">
        <v>67458</v>
      </c>
      <c r="E191" s="214">
        <v>20490</v>
      </c>
      <c r="F191" s="192">
        <v>-69.625544783420793</v>
      </c>
      <c r="G191" s="223"/>
    </row>
    <row r="192" spans="1:7" ht="16.25" customHeight="1" x14ac:dyDescent="0.15">
      <c r="A192" s="223"/>
      <c r="B192" s="228" t="s">
        <v>214</v>
      </c>
      <c r="C192" s="228"/>
      <c r="D192" s="229">
        <v>3552156</v>
      </c>
      <c r="E192" s="229">
        <v>3056117</v>
      </c>
      <c r="F192" s="253">
        <v>-13.964448633449658</v>
      </c>
      <c r="G192" s="230"/>
    </row>
    <row r="193" spans="1:7" ht="16.25" customHeight="1" x14ac:dyDescent="0.15">
      <c r="A193" s="230"/>
      <c r="B193" s="231" t="s">
        <v>44</v>
      </c>
      <c r="C193" s="231"/>
      <c r="D193" s="232">
        <v>10337150</v>
      </c>
      <c r="E193" s="232">
        <v>9812573</v>
      </c>
      <c r="F193" s="254">
        <v>-5.0746772563037199</v>
      </c>
      <c r="G193" s="223"/>
    </row>
    <row r="194" spans="1:7" ht="10.25" customHeight="1" x14ac:dyDescent="0.15">
      <c r="A194" s="223"/>
      <c r="B194" s="223"/>
      <c r="C194" s="223"/>
      <c r="D194" s="223"/>
      <c r="E194" s="223"/>
      <c r="F194" s="233"/>
      <c r="G194" s="223"/>
    </row>
    <row r="195" spans="1:7" ht="17.25" customHeight="1" x14ac:dyDescent="0.15">
      <c r="A195" s="64"/>
      <c r="B195" s="64"/>
      <c r="C195" s="64"/>
      <c r="D195" s="64"/>
      <c r="E195" s="64"/>
      <c r="F195" s="64"/>
      <c r="G195" s="64"/>
    </row>
    <row r="196" spans="1:7" ht="17.25" customHeight="1" x14ac:dyDescent="0.15">
      <c r="A196" s="64"/>
      <c r="B196" s="64"/>
      <c r="C196" s="64"/>
      <c r="D196" s="64"/>
      <c r="E196" s="64"/>
      <c r="F196" s="64"/>
      <c r="G196" s="64"/>
    </row>
    <row r="197" spans="1:7" ht="18" customHeight="1" x14ac:dyDescent="0.25">
      <c r="A197" s="217"/>
      <c r="B197" s="218" t="s">
        <v>260</v>
      </c>
      <c r="C197" s="217" t="s" vm="1">
        <v>261</v>
      </c>
      <c r="D197" s="217"/>
      <c r="E197" s="217"/>
      <c r="F197" s="228" t="s">
        <v>408</v>
      </c>
      <c r="G197" s="217"/>
    </row>
    <row r="198" spans="1:7" ht="10.25" customHeight="1" x14ac:dyDescent="0.15">
      <c r="A198" s="219"/>
      <c r="B198" s="220"/>
      <c r="C198" s="220"/>
      <c r="D198" s="221"/>
      <c r="E198" s="221"/>
      <c r="F198" s="222"/>
      <c r="G198" s="223"/>
    </row>
    <row r="199" spans="1:7" ht="52.25" customHeight="1" x14ac:dyDescent="0.15">
      <c r="A199" s="219"/>
      <c r="B199" s="219"/>
      <c r="C199" s="219"/>
      <c r="D199" s="224"/>
      <c r="E199" s="224"/>
      <c r="F199" s="225"/>
      <c r="G199" s="226"/>
    </row>
    <row r="200" spans="1:7" ht="29.75" customHeight="1" x14ac:dyDescent="0.15">
      <c r="A200" s="223"/>
      <c r="B200" s="103" t="s">
        <v>53</v>
      </c>
      <c r="C200" s="103" t="s">
        <v>190</v>
      </c>
      <c r="D200" s="104">
        <v>2020</v>
      </c>
      <c r="E200" s="104">
        <v>2021</v>
      </c>
      <c r="F200" s="106" t="s">
        <v>439</v>
      </c>
      <c r="G200" s="223"/>
    </row>
    <row r="201" spans="1:7" ht="19.25" customHeight="1" x14ac:dyDescent="0.15">
      <c r="A201" s="223"/>
      <c r="B201" s="227" t="s">
        <v>76</v>
      </c>
      <c r="C201" s="56" t="s">
        <v>3</v>
      </c>
      <c r="D201" s="214">
        <v>619576</v>
      </c>
      <c r="E201" s="214">
        <v>482921</v>
      </c>
      <c r="F201" s="52">
        <v>-22.056212635737989</v>
      </c>
      <c r="G201" s="223"/>
    </row>
    <row r="202" spans="1:7" ht="19.25" customHeight="1" x14ac:dyDescent="0.15">
      <c r="A202" s="223"/>
      <c r="B202" s="227"/>
      <c r="C202" s="56" t="s">
        <v>4</v>
      </c>
      <c r="D202" s="214">
        <v>134977</v>
      </c>
      <c r="E202" s="214">
        <v>178675</v>
      </c>
      <c r="F202" s="52">
        <v>32.374404528178871</v>
      </c>
      <c r="G202" s="223"/>
    </row>
    <row r="203" spans="1:7" ht="19.25" customHeight="1" x14ac:dyDescent="0.15">
      <c r="A203" s="223"/>
      <c r="B203" s="227"/>
      <c r="C203" s="56" t="s">
        <v>5</v>
      </c>
      <c r="D203" s="214">
        <v>42973</v>
      </c>
      <c r="E203" s="214">
        <v>92609</v>
      </c>
      <c r="F203" s="52">
        <v>115.5050845879971</v>
      </c>
      <c r="G203" s="223"/>
    </row>
    <row r="204" spans="1:7" ht="19.25" customHeight="1" x14ac:dyDescent="0.15">
      <c r="A204" s="223"/>
      <c r="B204" s="227"/>
      <c r="C204" s="56" t="s">
        <v>6</v>
      </c>
      <c r="D204" s="214">
        <v>117778</v>
      </c>
      <c r="E204" s="214">
        <v>176333</v>
      </c>
      <c r="F204" s="52">
        <v>49.716415629404473</v>
      </c>
      <c r="G204" s="223"/>
    </row>
    <row r="205" spans="1:7" ht="19.25" customHeight="1" x14ac:dyDescent="0.15">
      <c r="A205" s="223"/>
      <c r="B205" s="227"/>
      <c r="C205" s="56" t="s">
        <v>355</v>
      </c>
      <c r="D205" s="214">
        <v>116088</v>
      </c>
      <c r="E205" s="214">
        <v>73269</v>
      </c>
      <c r="F205" s="52">
        <v>-36.884949348769894</v>
      </c>
      <c r="G205" s="223"/>
    </row>
    <row r="206" spans="1:7" ht="19.25" customHeight="1" x14ac:dyDescent="0.15">
      <c r="A206" s="223"/>
      <c r="B206" s="227"/>
      <c r="C206" s="56" t="s">
        <v>7</v>
      </c>
      <c r="D206" s="214">
        <v>148543</v>
      </c>
      <c r="E206" s="214">
        <v>183330</v>
      </c>
      <c r="F206" s="52">
        <v>23.418808021919581</v>
      </c>
      <c r="G206" s="223"/>
    </row>
    <row r="207" spans="1:7" ht="19.25" customHeight="1" x14ac:dyDescent="0.15">
      <c r="A207" s="223"/>
      <c r="B207" s="227"/>
      <c r="C207" s="56" t="s">
        <v>8</v>
      </c>
      <c r="D207" s="214">
        <v>3980</v>
      </c>
      <c r="E207" s="214">
        <v>24053</v>
      </c>
      <c r="F207" s="52">
        <v>504.3467336683417</v>
      </c>
      <c r="G207" s="223"/>
    </row>
    <row r="208" spans="1:7" ht="19.25" customHeight="1" x14ac:dyDescent="0.15">
      <c r="A208" s="223"/>
      <c r="B208" s="227"/>
      <c r="C208" s="56" t="s">
        <v>9</v>
      </c>
      <c r="D208" s="214">
        <v>8247</v>
      </c>
      <c r="E208" s="214">
        <v>0</v>
      </c>
      <c r="F208" s="52">
        <v>-100</v>
      </c>
      <c r="G208" s="223"/>
    </row>
    <row r="209" spans="1:7" ht="19.25" customHeight="1" x14ac:dyDescent="0.15">
      <c r="A209" s="223"/>
      <c r="B209" s="228" t="s">
        <v>215</v>
      </c>
      <c r="C209" s="228"/>
      <c r="D209" s="229">
        <v>1192162</v>
      </c>
      <c r="E209" s="229">
        <v>1211190</v>
      </c>
      <c r="F209" s="112">
        <v>1.5960918063149137</v>
      </c>
      <c r="G209" s="230"/>
    </row>
    <row r="210" spans="1:7" ht="19.25" customHeight="1" x14ac:dyDescent="0.15">
      <c r="A210" s="230"/>
      <c r="B210" s="227" t="s">
        <v>77</v>
      </c>
      <c r="C210" s="56" t="s">
        <v>3</v>
      </c>
      <c r="D210" s="214">
        <v>1892031</v>
      </c>
      <c r="E210" s="214">
        <v>1359078</v>
      </c>
      <c r="F210" s="52">
        <v>-28.168301682160603</v>
      </c>
      <c r="G210" s="223"/>
    </row>
    <row r="211" spans="1:7" ht="19.25" customHeight="1" x14ac:dyDescent="0.15">
      <c r="A211" s="223"/>
      <c r="B211" s="227"/>
      <c r="C211" s="56" t="s">
        <v>4</v>
      </c>
      <c r="D211" s="214">
        <v>622622</v>
      </c>
      <c r="E211" s="214">
        <v>472641</v>
      </c>
      <c r="F211" s="52">
        <v>-24.088612352277945</v>
      </c>
      <c r="G211" s="223"/>
    </row>
    <row r="212" spans="1:7" ht="19.25" customHeight="1" x14ac:dyDescent="0.15">
      <c r="A212" s="223"/>
      <c r="B212" s="227"/>
      <c r="C212" s="56" t="s">
        <v>5</v>
      </c>
      <c r="D212" s="214">
        <v>171843</v>
      </c>
      <c r="E212" s="214">
        <v>305676</v>
      </c>
      <c r="F212" s="52">
        <v>77.880972748380799</v>
      </c>
      <c r="G212" s="223"/>
    </row>
    <row r="213" spans="1:7" ht="19.25" customHeight="1" x14ac:dyDescent="0.15">
      <c r="A213" s="223"/>
      <c r="B213" s="227"/>
      <c r="C213" s="56" t="s">
        <v>6</v>
      </c>
      <c r="D213" s="214">
        <v>202696</v>
      </c>
      <c r="E213" s="214">
        <v>160688</v>
      </c>
      <c r="F213" s="52">
        <v>-20.724631961163517</v>
      </c>
      <c r="G213" s="223"/>
    </row>
    <row r="214" spans="1:7" ht="19.25" customHeight="1" x14ac:dyDescent="0.15">
      <c r="A214" s="223"/>
      <c r="B214" s="227"/>
      <c r="C214" s="56" t="s">
        <v>355</v>
      </c>
      <c r="D214" s="214">
        <v>329800</v>
      </c>
      <c r="E214" s="214">
        <v>119041</v>
      </c>
      <c r="F214" s="52">
        <v>-63.90509399636143</v>
      </c>
      <c r="G214" s="223"/>
    </row>
    <row r="215" spans="1:7" ht="19.25" customHeight="1" x14ac:dyDescent="0.15">
      <c r="A215" s="223"/>
      <c r="B215" s="227"/>
      <c r="C215" s="56" t="s">
        <v>7</v>
      </c>
      <c r="D215" s="214">
        <v>70856</v>
      </c>
      <c r="E215" s="214">
        <v>463667</v>
      </c>
      <c r="F215" s="52">
        <v>554.37930450491137</v>
      </c>
      <c r="G215" s="223"/>
    </row>
    <row r="216" spans="1:7" ht="19.25" customHeight="1" x14ac:dyDescent="0.15">
      <c r="A216" s="223"/>
      <c r="B216" s="227"/>
      <c r="C216" s="56" t="s">
        <v>8</v>
      </c>
      <c r="D216" s="214">
        <v>143553</v>
      </c>
      <c r="E216" s="214">
        <v>239632</v>
      </c>
      <c r="F216" s="52">
        <v>66.929287440875498</v>
      </c>
      <c r="G216" s="223"/>
    </row>
    <row r="217" spans="1:7" ht="19.25" customHeight="1" x14ac:dyDescent="0.15">
      <c r="A217" s="223"/>
      <c r="B217" s="227"/>
      <c r="C217" s="56" t="s">
        <v>9</v>
      </c>
      <c r="D217" s="214">
        <v>82</v>
      </c>
      <c r="E217" s="214">
        <v>2877</v>
      </c>
      <c r="F217" s="52">
        <v>3408.5365853658536</v>
      </c>
      <c r="G217" s="223"/>
    </row>
    <row r="218" spans="1:7" ht="19.25" customHeight="1" x14ac:dyDescent="0.15">
      <c r="A218" s="223"/>
      <c r="B218" s="228" t="s">
        <v>216</v>
      </c>
      <c r="C218" s="228"/>
      <c r="D218" s="229">
        <v>3433483</v>
      </c>
      <c r="E218" s="229">
        <v>3123300</v>
      </c>
      <c r="F218" s="112">
        <v>-9.0340624957222744</v>
      </c>
      <c r="G218" s="230"/>
    </row>
    <row r="219" spans="1:7" ht="19.25" customHeight="1" x14ac:dyDescent="0.15">
      <c r="A219" s="230"/>
      <c r="B219" s="231" t="s">
        <v>44</v>
      </c>
      <c r="C219" s="231"/>
      <c r="D219" s="232">
        <v>4625645</v>
      </c>
      <c r="E219" s="232">
        <v>4334490</v>
      </c>
      <c r="F219" s="117">
        <v>-6.294365434442116</v>
      </c>
      <c r="G219" s="223"/>
    </row>
    <row r="220" spans="1:7" ht="10.25" customHeight="1" x14ac:dyDescent="0.15">
      <c r="A220" s="223"/>
      <c r="B220" s="223"/>
      <c r="C220" s="223"/>
      <c r="D220" s="223"/>
      <c r="E220" s="223"/>
      <c r="F220" s="233"/>
      <c r="G220" s="223"/>
    </row>
  </sheetData>
  <mergeCells count="1">
    <mergeCell ref="A1:B1"/>
  </mergeCells>
  <conditionalFormatting sqref="F139:F147">
    <cfRule type="iconSet" priority="3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9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3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7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ignoredErrors>
    <ignoredError sqref="F1:F6 F44:F50 F74 F88:F94 F132:F138 F164 F194:F200" unlockedFormula="1"/>
  </ignoredErrors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G220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11" customWidth="1"/>
    <col min="2" max="2" width="25.5" style="11" customWidth="1"/>
    <col min="3" max="3" width="33.5" style="11" customWidth="1"/>
    <col min="4" max="5" width="16.5" style="11" customWidth="1"/>
    <col min="6" max="6" width="11.5" style="11" bestFit="1" customWidth="1"/>
    <col min="7" max="7" width="1.5" style="11" customWidth="1"/>
    <col min="8" max="8" width="16.5" style="11" customWidth="1"/>
    <col min="9" max="11" width="20.5" style="11" customWidth="1"/>
    <col min="12" max="16384" width="9.5" style="11"/>
  </cols>
  <sheetData>
    <row r="1" spans="1:7" ht="50" customHeight="1" x14ac:dyDescent="0.15">
      <c r="A1" s="513" t="s">
        <v>370</v>
      </c>
      <c r="B1" s="513"/>
      <c r="C1" s="16" t="s">
        <v>224</v>
      </c>
    </row>
    <row r="2" spans="1:7" ht="17.25" customHeight="1" x14ac:dyDescent="0.15">
      <c r="A2" s="17"/>
      <c r="B2" s="17"/>
      <c r="C2" s="17"/>
      <c r="D2" s="17"/>
      <c r="E2" s="17"/>
      <c r="F2" s="17"/>
      <c r="G2" s="17"/>
    </row>
    <row r="3" spans="1:7" s="13" customFormat="1" ht="18" customHeight="1" x14ac:dyDescent="0.25">
      <c r="A3" s="234"/>
      <c r="B3" s="235" t="s">
        <v>260</v>
      </c>
      <c r="C3" s="234" t="s" vm="2">
        <v>262</v>
      </c>
      <c r="D3" s="234"/>
      <c r="E3" s="234"/>
      <c r="F3" s="245" t="s">
        <v>409</v>
      </c>
      <c r="G3" s="234"/>
    </row>
    <row r="4" spans="1:7" s="12" customFormat="1" ht="10.25" customHeight="1" x14ac:dyDescent="0.15">
      <c r="A4" s="236"/>
      <c r="B4" s="237"/>
      <c r="C4" s="237"/>
      <c r="D4" s="238"/>
      <c r="E4" s="238"/>
      <c r="F4" s="239"/>
      <c r="G4" s="240"/>
    </row>
    <row r="5" spans="1:7" ht="52.25" customHeight="1" x14ac:dyDescent="0.15">
      <c r="A5" s="236"/>
      <c r="B5" s="236"/>
      <c r="C5" s="236"/>
      <c r="D5" s="241"/>
      <c r="E5" s="241"/>
      <c r="F5" s="242"/>
      <c r="G5" s="243"/>
    </row>
    <row r="6" spans="1:7" ht="29.75" customHeight="1" x14ac:dyDescent="0.15">
      <c r="A6" s="240"/>
      <c r="B6" s="123" t="s">
        <v>53</v>
      </c>
      <c r="C6" s="123" t="s">
        <v>190</v>
      </c>
      <c r="D6" s="124">
        <v>2020</v>
      </c>
      <c r="E6" s="124">
        <v>2021</v>
      </c>
      <c r="F6" s="126" t="s">
        <v>439</v>
      </c>
      <c r="G6" s="240"/>
    </row>
    <row r="7" spans="1:7" ht="19.25" customHeight="1" x14ac:dyDescent="0.15">
      <c r="A7" s="240"/>
      <c r="B7" s="244" t="s">
        <v>54</v>
      </c>
      <c r="C7" s="56" t="s">
        <v>3</v>
      </c>
      <c r="D7" s="214">
        <v>289</v>
      </c>
      <c r="E7" s="214">
        <v>0</v>
      </c>
      <c r="F7" s="52">
        <v>-100</v>
      </c>
      <c r="G7" s="240"/>
    </row>
    <row r="8" spans="1:7" ht="19.25" customHeight="1" x14ac:dyDescent="0.15">
      <c r="A8" s="240"/>
      <c r="B8" s="244"/>
      <c r="C8" s="56" t="s">
        <v>4</v>
      </c>
      <c r="D8" s="214">
        <v>5484</v>
      </c>
      <c r="E8" s="214">
        <v>11760</v>
      </c>
      <c r="F8" s="52">
        <v>114.44201312910285</v>
      </c>
      <c r="G8" s="240"/>
    </row>
    <row r="9" spans="1:7" ht="19.25" customHeight="1" x14ac:dyDescent="0.15">
      <c r="A9" s="240"/>
      <c r="B9" s="244"/>
      <c r="C9" s="56" t="s">
        <v>5</v>
      </c>
      <c r="D9" s="214">
        <v>2027</v>
      </c>
      <c r="E9" s="214">
        <v>8726</v>
      </c>
      <c r="F9" s="52">
        <v>330.48840651208684</v>
      </c>
      <c r="G9" s="240"/>
    </row>
    <row r="10" spans="1:7" ht="19.25" customHeight="1" x14ac:dyDescent="0.15">
      <c r="A10" s="240"/>
      <c r="B10" s="244"/>
      <c r="C10" s="56" t="s">
        <v>6</v>
      </c>
      <c r="D10" s="214">
        <v>2921</v>
      </c>
      <c r="E10" s="214">
        <v>0</v>
      </c>
      <c r="F10" s="52">
        <v>-100</v>
      </c>
      <c r="G10" s="240"/>
    </row>
    <row r="11" spans="1:7" ht="19.25" customHeight="1" x14ac:dyDescent="0.15">
      <c r="A11" s="240"/>
      <c r="B11" s="244"/>
      <c r="C11" s="56" t="s">
        <v>355</v>
      </c>
      <c r="D11" s="214">
        <v>387551</v>
      </c>
      <c r="E11" s="214">
        <v>593905</v>
      </c>
      <c r="F11" s="52">
        <v>53.2456373483748</v>
      </c>
      <c r="G11" s="240"/>
    </row>
    <row r="12" spans="1:7" ht="19.25" customHeight="1" x14ac:dyDescent="0.15">
      <c r="A12" s="240"/>
      <c r="B12" s="244"/>
      <c r="C12" s="56" t="s">
        <v>7</v>
      </c>
      <c r="D12" s="214">
        <v>0</v>
      </c>
      <c r="E12" s="214">
        <v>0</v>
      </c>
      <c r="F12" s="52">
        <v>0</v>
      </c>
      <c r="G12" s="240"/>
    </row>
    <row r="13" spans="1:7" ht="19.25" customHeight="1" x14ac:dyDescent="0.15">
      <c r="A13" s="240"/>
      <c r="B13" s="244"/>
      <c r="C13" s="56" t="s">
        <v>8</v>
      </c>
      <c r="D13" s="214">
        <v>79</v>
      </c>
      <c r="E13" s="214">
        <v>9441</v>
      </c>
      <c r="F13" s="52">
        <v>11850.632911392406</v>
      </c>
      <c r="G13" s="240"/>
    </row>
    <row r="14" spans="1:7" ht="19.25" customHeight="1" x14ac:dyDescent="0.15">
      <c r="A14" s="240"/>
      <c r="B14" s="244"/>
      <c r="C14" s="56" t="s">
        <v>9</v>
      </c>
      <c r="D14" s="214">
        <v>2118</v>
      </c>
      <c r="E14" s="214">
        <v>11081</v>
      </c>
      <c r="F14" s="52">
        <v>423.18224740321051</v>
      </c>
      <c r="G14" s="240"/>
    </row>
    <row r="15" spans="1:7" s="14" customFormat="1" ht="19.25" customHeight="1" x14ac:dyDescent="0.15">
      <c r="A15" s="240"/>
      <c r="B15" s="245" t="s">
        <v>198</v>
      </c>
      <c r="C15" s="245"/>
      <c r="D15" s="246">
        <v>400469</v>
      </c>
      <c r="E15" s="246">
        <v>634913</v>
      </c>
      <c r="F15" s="132">
        <v>58.542359083974041</v>
      </c>
      <c r="G15" s="247"/>
    </row>
    <row r="16" spans="1:7" ht="19.25" customHeight="1" x14ac:dyDescent="0.15">
      <c r="A16" s="247"/>
      <c r="B16" s="244" t="s">
        <v>55</v>
      </c>
      <c r="C16" s="56" t="s">
        <v>3</v>
      </c>
      <c r="D16" s="214">
        <v>9093</v>
      </c>
      <c r="E16" s="214">
        <v>6897</v>
      </c>
      <c r="F16" s="52">
        <v>-24.150445397558563</v>
      </c>
      <c r="G16" s="240"/>
    </row>
    <row r="17" spans="1:7" ht="19.25" customHeight="1" x14ac:dyDescent="0.15">
      <c r="A17" s="240"/>
      <c r="B17" s="244"/>
      <c r="C17" s="56" t="s">
        <v>4</v>
      </c>
      <c r="D17" s="214">
        <v>24874</v>
      </c>
      <c r="E17" s="214">
        <v>71826</v>
      </c>
      <c r="F17" s="52">
        <v>188.75934710943153</v>
      </c>
      <c r="G17" s="240"/>
    </row>
    <row r="18" spans="1:7" ht="19.25" customHeight="1" x14ac:dyDescent="0.15">
      <c r="A18" s="240"/>
      <c r="B18" s="244"/>
      <c r="C18" s="56" t="s">
        <v>5</v>
      </c>
      <c r="D18" s="214">
        <v>21500</v>
      </c>
      <c r="E18" s="214">
        <v>83081</v>
      </c>
      <c r="F18" s="52">
        <v>286.42325581395352</v>
      </c>
      <c r="G18" s="240"/>
    </row>
    <row r="19" spans="1:7" ht="19.25" customHeight="1" x14ac:dyDescent="0.15">
      <c r="A19" s="240"/>
      <c r="B19" s="244"/>
      <c r="C19" s="56" t="s">
        <v>6</v>
      </c>
      <c r="D19" s="214">
        <v>1326</v>
      </c>
      <c r="E19" s="214">
        <v>4284</v>
      </c>
      <c r="F19" s="52">
        <v>223.07692307692309</v>
      </c>
      <c r="G19" s="240"/>
    </row>
    <row r="20" spans="1:7" ht="19.25" customHeight="1" x14ac:dyDescent="0.15">
      <c r="A20" s="240"/>
      <c r="B20" s="244"/>
      <c r="C20" s="56" t="s">
        <v>355</v>
      </c>
      <c r="D20" s="214">
        <v>1674096</v>
      </c>
      <c r="E20" s="214">
        <v>2452945</v>
      </c>
      <c r="F20" s="52">
        <v>46.523556594126028</v>
      </c>
      <c r="G20" s="240"/>
    </row>
    <row r="21" spans="1:7" ht="19.25" customHeight="1" x14ac:dyDescent="0.15">
      <c r="A21" s="240"/>
      <c r="B21" s="244"/>
      <c r="C21" s="56" t="s">
        <v>7</v>
      </c>
      <c r="D21" s="214">
        <v>2404</v>
      </c>
      <c r="E21" s="214">
        <v>0</v>
      </c>
      <c r="F21" s="52">
        <v>-100</v>
      </c>
      <c r="G21" s="240"/>
    </row>
    <row r="22" spans="1:7" ht="19.25" customHeight="1" x14ac:dyDescent="0.15">
      <c r="A22" s="240"/>
      <c r="B22" s="244"/>
      <c r="C22" s="56" t="s">
        <v>8</v>
      </c>
      <c r="D22" s="214">
        <v>984</v>
      </c>
      <c r="E22" s="214">
        <v>16879</v>
      </c>
      <c r="F22" s="52">
        <v>1615.3455284552845</v>
      </c>
      <c r="G22" s="240"/>
    </row>
    <row r="23" spans="1:7" ht="19.25" customHeight="1" x14ac:dyDescent="0.15">
      <c r="A23" s="240"/>
      <c r="B23" s="244"/>
      <c r="C23" s="56" t="s">
        <v>9</v>
      </c>
      <c r="D23" s="214">
        <v>77617</v>
      </c>
      <c r="E23" s="214">
        <v>303476</v>
      </c>
      <c r="F23" s="52">
        <v>290.99166419727635</v>
      </c>
      <c r="G23" s="240"/>
    </row>
    <row r="24" spans="1:7" s="14" customFormat="1" ht="19.25" customHeight="1" x14ac:dyDescent="0.15">
      <c r="A24" s="240"/>
      <c r="B24" s="245" t="s">
        <v>199</v>
      </c>
      <c r="C24" s="245"/>
      <c r="D24" s="246">
        <v>1811894</v>
      </c>
      <c r="E24" s="246">
        <v>2939388</v>
      </c>
      <c r="F24" s="132">
        <v>62.227370916841721</v>
      </c>
      <c r="G24" s="247"/>
    </row>
    <row r="25" spans="1:7" ht="19.25" customHeight="1" x14ac:dyDescent="0.15">
      <c r="A25" s="240"/>
      <c r="B25" s="244" t="s">
        <v>56</v>
      </c>
      <c r="C25" s="56" t="s">
        <v>3</v>
      </c>
      <c r="D25" s="214">
        <v>19281</v>
      </c>
      <c r="E25" s="214">
        <v>20</v>
      </c>
      <c r="F25" s="52">
        <v>-99.896270940303921</v>
      </c>
      <c r="G25" s="247"/>
    </row>
    <row r="26" spans="1:7" ht="19.25" customHeight="1" x14ac:dyDescent="0.15">
      <c r="A26" s="247"/>
      <c r="B26" s="244"/>
      <c r="C26" s="56" t="s">
        <v>4</v>
      </c>
      <c r="D26" s="214">
        <v>11057</v>
      </c>
      <c r="E26" s="214">
        <v>17698</v>
      </c>
      <c r="F26" s="52">
        <v>60.061499502577554</v>
      </c>
      <c r="G26" s="240"/>
    </row>
    <row r="27" spans="1:7" ht="19.25" customHeight="1" x14ac:dyDescent="0.15">
      <c r="A27" s="240"/>
      <c r="B27" s="244"/>
      <c r="C27" s="56" t="s">
        <v>5</v>
      </c>
      <c r="D27" s="214">
        <v>18088</v>
      </c>
      <c r="E27" s="214">
        <v>37492</v>
      </c>
      <c r="F27" s="52">
        <v>107.27554179566563</v>
      </c>
      <c r="G27" s="240"/>
    </row>
    <row r="28" spans="1:7" ht="19.25" customHeight="1" x14ac:dyDescent="0.15">
      <c r="A28" s="240"/>
      <c r="B28" s="244"/>
      <c r="C28" s="56" t="s">
        <v>6</v>
      </c>
      <c r="D28" s="214">
        <v>1394</v>
      </c>
      <c r="E28" s="214">
        <v>555</v>
      </c>
      <c r="F28" s="52">
        <v>-60.186513629842175</v>
      </c>
      <c r="G28" s="240"/>
    </row>
    <row r="29" spans="1:7" ht="19.25" customHeight="1" x14ac:dyDescent="0.15">
      <c r="A29" s="240"/>
      <c r="B29" s="244"/>
      <c r="C29" s="56" t="s">
        <v>355</v>
      </c>
      <c r="D29" s="214">
        <v>727661</v>
      </c>
      <c r="E29" s="214">
        <v>773450</v>
      </c>
      <c r="F29" s="52">
        <v>6.2926280232141067</v>
      </c>
      <c r="G29" s="240"/>
    </row>
    <row r="30" spans="1:7" ht="19.25" customHeight="1" x14ac:dyDescent="0.15">
      <c r="A30" s="240"/>
      <c r="B30" s="244"/>
      <c r="C30" s="56" t="s">
        <v>7</v>
      </c>
      <c r="D30" s="214">
        <v>0</v>
      </c>
      <c r="E30" s="214">
        <v>0</v>
      </c>
      <c r="F30" s="52">
        <v>0</v>
      </c>
      <c r="G30" s="240"/>
    </row>
    <row r="31" spans="1:7" ht="19.25" customHeight="1" x14ac:dyDescent="0.15">
      <c r="A31" s="240"/>
      <c r="B31" s="244"/>
      <c r="C31" s="56" t="s">
        <v>8</v>
      </c>
      <c r="D31" s="214">
        <v>1994</v>
      </c>
      <c r="E31" s="214">
        <v>68178</v>
      </c>
      <c r="F31" s="52">
        <v>3319.1574724172519</v>
      </c>
      <c r="G31" s="240"/>
    </row>
    <row r="32" spans="1:7" ht="19.25" customHeight="1" x14ac:dyDescent="0.15">
      <c r="A32" s="240"/>
      <c r="B32" s="244"/>
      <c r="C32" s="56" t="s">
        <v>9</v>
      </c>
      <c r="D32" s="214">
        <v>73498</v>
      </c>
      <c r="E32" s="214">
        <v>126998</v>
      </c>
      <c r="F32" s="52">
        <v>72.79109635636344</v>
      </c>
      <c r="G32" s="240"/>
    </row>
    <row r="33" spans="1:7" s="14" customFormat="1" ht="19.25" customHeight="1" x14ac:dyDescent="0.15">
      <c r="A33" s="240"/>
      <c r="B33" s="245" t="s">
        <v>200</v>
      </c>
      <c r="C33" s="245"/>
      <c r="D33" s="246">
        <v>852973</v>
      </c>
      <c r="E33" s="246">
        <v>1024391</v>
      </c>
      <c r="F33" s="132">
        <v>20.096532950046484</v>
      </c>
      <c r="G33" s="240"/>
    </row>
    <row r="34" spans="1:7" ht="19.25" customHeight="1" x14ac:dyDescent="0.15">
      <c r="A34" s="240"/>
      <c r="B34" s="244" t="s">
        <v>57</v>
      </c>
      <c r="C34" s="56" t="s">
        <v>3</v>
      </c>
      <c r="D34" s="214">
        <v>0</v>
      </c>
      <c r="E34" s="214">
        <v>0</v>
      </c>
      <c r="F34" s="52">
        <v>0</v>
      </c>
      <c r="G34" s="247"/>
    </row>
    <row r="35" spans="1:7" ht="19.25" customHeight="1" x14ac:dyDescent="0.15">
      <c r="A35" s="240"/>
      <c r="B35" s="244"/>
      <c r="C35" s="56" t="s">
        <v>4</v>
      </c>
      <c r="D35" s="214">
        <v>15</v>
      </c>
      <c r="E35" s="214">
        <v>0</v>
      </c>
      <c r="F35" s="52">
        <v>-100</v>
      </c>
      <c r="G35" s="240"/>
    </row>
    <row r="36" spans="1:7" ht="19.25" customHeight="1" x14ac:dyDescent="0.15">
      <c r="A36" s="240"/>
      <c r="B36" s="244"/>
      <c r="C36" s="56" t="s">
        <v>5</v>
      </c>
      <c r="D36" s="214">
        <v>160</v>
      </c>
      <c r="E36" s="214">
        <v>50</v>
      </c>
      <c r="F36" s="52">
        <v>-68.75</v>
      </c>
      <c r="G36" s="240"/>
    </row>
    <row r="37" spans="1:7" ht="19.25" customHeight="1" x14ac:dyDescent="0.15">
      <c r="A37" s="240"/>
      <c r="B37" s="244"/>
      <c r="C37" s="56" t="s">
        <v>6</v>
      </c>
      <c r="D37" s="214">
        <v>0</v>
      </c>
      <c r="E37" s="214">
        <v>0</v>
      </c>
      <c r="F37" s="52">
        <v>0</v>
      </c>
      <c r="G37" s="240"/>
    </row>
    <row r="38" spans="1:7" s="15" customFormat="1" ht="19.25" customHeight="1" x14ac:dyDescent="0.15">
      <c r="A38" s="240"/>
      <c r="B38" s="244"/>
      <c r="C38" s="56" t="s">
        <v>355</v>
      </c>
      <c r="D38" s="214">
        <v>37068</v>
      </c>
      <c r="E38" s="214">
        <v>27586</v>
      </c>
      <c r="F38" s="52">
        <v>-25.58001510737024</v>
      </c>
      <c r="G38" s="240"/>
    </row>
    <row r="39" spans="1:7" s="15" customFormat="1" ht="19.25" customHeight="1" x14ac:dyDescent="0.15">
      <c r="A39" s="240"/>
      <c r="B39" s="244"/>
      <c r="C39" s="56" t="s">
        <v>7</v>
      </c>
      <c r="D39" s="214">
        <v>0</v>
      </c>
      <c r="E39" s="214">
        <v>0</v>
      </c>
      <c r="F39" s="52">
        <v>0</v>
      </c>
      <c r="G39" s="240"/>
    </row>
    <row r="40" spans="1:7" ht="19.25" customHeight="1" x14ac:dyDescent="0.15">
      <c r="A40" s="240"/>
      <c r="B40" s="244"/>
      <c r="C40" s="56" t="s">
        <v>8</v>
      </c>
      <c r="D40" s="214">
        <v>0</v>
      </c>
      <c r="E40" s="214">
        <v>890</v>
      </c>
      <c r="F40" s="52">
        <v>0</v>
      </c>
      <c r="G40" s="240"/>
    </row>
    <row r="41" spans="1:7" ht="19.25" customHeight="1" x14ac:dyDescent="0.15">
      <c r="A41" s="240"/>
      <c r="B41" s="244"/>
      <c r="C41" s="56" t="s">
        <v>9</v>
      </c>
      <c r="D41" s="214">
        <v>2794</v>
      </c>
      <c r="E41" s="214">
        <v>2500</v>
      </c>
      <c r="F41" s="52">
        <v>-10.522548317823908</v>
      </c>
      <c r="G41" s="240"/>
    </row>
    <row r="42" spans="1:7" s="14" customFormat="1" ht="19.25" customHeight="1" x14ac:dyDescent="0.15">
      <c r="A42" s="240"/>
      <c r="B42" s="245" t="s">
        <v>201</v>
      </c>
      <c r="C42" s="245"/>
      <c r="D42" s="246">
        <v>40037</v>
      </c>
      <c r="E42" s="246">
        <v>31026</v>
      </c>
      <c r="F42" s="132">
        <v>-22.506681319779204</v>
      </c>
      <c r="G42" s="247"/>
    </row>
    <row r="43" spans="1:7" ht="19.25" customHeight="1" x14ac:dyDescent="0.15">
      <c r="A43" s="247"/>
      <c r="B43" s="248" t="s">
        <v>44</v>
      </c>
      <c r="C43" s="248"/>
      <c r="D43" s="249">
        <v>3105373</v>
      </c>
      <c r="E43" s="249">
        <v>4629718</v>
      </c>
      <c r="F43" s="137">
        <v>49.087339910535704</v>
      </c>
      <c r="G43" s="240"/>
    </row>
    <row r="44" spans="1:7" ht="10.25" customHeight="1" x14ac:dyDescent="0.15">
      <c r="A44" s="240"/>
      <c r="B44" s="240"/>
      <c r="C44" s="240"/>
      <c r="D44" s="240"/>
      <c r="E44" s="240"/>
      <c r="F44" s="250"/>
      <c r="G44" s="240"/>
    </row>
    <row r="45" spans="1:7" ht="12" x14ac:dyDescent="0.15">
      <c r="A45" s="64"/>
      <c r="B45" s="64"/>
      <c r="C45" s="64"/>
      <c r="D45" s="64"/>
      <c r="E45" s="64"/>
      <c r="F45" s="64"/>
      <c r="G45" s="64"/>
    </row>
    <row r="46" spans="1:7" ht="12" x14ac:dyDescent="0.15">
      <c r="A46" s="64"/>
      <c r="B46" s="64"/>
      <c r="C46" s="64"/>
      <c r="D46" s="64"/>
      <c r="E46" s="64"/>
      <c r="F46" s="64"/>
      <c r="G46" s="64"/>
    </row>
    <row r="47" spans="1:7" ht="18" customHeight="1" x14ac:dyDescent="0.25">
      <c r="A47" s="234"/>
      <c r="B47" s="235" t="s">
        <v>260</v>
      </c>
      <c r="C47" s="234" t="s" vm="3">
        <v>263</v>
      </c>
      <c r="D47" s="234"/>
      <c r="E47" s="234"/>
      <c r="F47" s="245" t="s">
        <v>410</v>
      </c>
      <c r="G47" s="234"/>
    </row>
    <row r="48" spans="1:7" ht="10.25" customHeight="1" x14ac:dyDescent="0.15">
      <c r="A48" s="236"/>
      <c r="B48" s="237"/>
      <c r="C48" s="237"/>
      <c r="D48" s="238"/>
      <c r="E48" s="238"/>
      <c r="F48" s="239"/>
      <c r="G48" s="240"/>
    </row>
    <row r="49" spans="1:7" ht="52.25" customHeight="1" x14ac:dyDescent="0.15">
      <c r="A49" s="236"/>
      <c r="B49" s="236"/>
      <c r="C49" s="236"/>
      <c r="D49" s="241"/>
      <c r="E49" s="241"/>
      <c r="F49" s="242"/>
      <c r="G49" s="243"/>
    </row>
    <row r="50" spans="1:7" ht="29.75" customHeight="1" x14ac:dyDescent="0.15">
      <c r="A50" s="240"/>
      <c r="B50" s="123" t="s">
        <v>53</v>
      </c>
      <c r="C50" s="123" t="s">
        <v>190</v>
      </c>
      <c r="D50" s="124">
        <v>2020</v>
      </c>
      <c r="E50" s="124">
        <v>2021</v>
      </c>
      <c r="F50" s="126" t="s">
        <v>439</v>
      </c>
      <c r="G50" s="240"/>
    </row>
    <row r="51" spans="1:7" ht="19.25" customHeight="1" x14ac:dyDescent="0.15">
      <c r="A51" s="240"/>
      <c r="B51" s="244" t="s">
        <v>59</v>
      </c>
      <c r="C51" s="56" t="s">
        <v>3</v>
      </c>
      <c r="D51" s="214">
        <v>1525</v>
      </c>
      <c r="E51" s="214">
        <v>16276</v>
      </c>
      <c r="F51" s="52">
        <v>967.27868852459017</v>
      </c>
      <c r="G51" s="240"/>
    </row>
    <row r="52" spans="1:7" ht="19.25" customHeight="1" x14ac:dyDescent="0.15">
      <c r="A52" s="240"/>
      <c r="B52" s="244"/>
      <c r="C52" s="56" t="s">
        <v>4</v>
      </c>
      <c r="D52" s="214">
        <v>23962</v>
      </c>
      <c r="E52" s="214">
        <v>82035</v>
      </c>
      <c r="F52" s="52">
        <v>242.3545613888657</v>
      </c>
      <c r="G52" s="240"/>
    </row>
    <row r="53" spans="1:7" ht="19.25" customHeight="1" x14ac:dyDescent="0.15">
      <c r="A53" s="240"/>
      <c r="B53" s="244"/>
      <c r="C53" s="56" t="s">
        <v>5</v>
      </c>
      <c r="D53" s="214">
        <v>19769</v>
      </c>
      <c r="E53" s="214">
        <v>62279</v>
      </c>
      <c r="F53" s="52">
        <v>215.03363852496332</v>
      </c>
      <c r="G53" s="240"/>
    </row>
    <row r="54" spans="1:7" ht="19.25" customHeight="1" x14ac:dyDescent="0.15">
      <c r="A54" s="240"/>
      <c r="B54" s="244"/>
      <c r="C54" s="56" t="s">
        <v>6</v>
      </c>
      <c r="D54" s="214">
        <v>7125</v>
      </c>
      <c r="E54" s="214">
        <v>8943</v>
      </c>
      <c r="F54" s="52">
        <v>25.515789473684208</v>
      </c>
      <c r="G54" s="240"/>
    </row>
    <row r="55" spans="1:7" ht="19.25" customHeight="1" x14ac:dyDescent="0.15">
      <c r="A55" s="240"/>
      <c r="B55" s="244"/>
      <c r="C55" s="56" t="s">
        <v>355</v>
      </c>
      <c r="D55" s="214">
        <v>1230090</v>
      </c>
      <c r="E55" s="214">
        <v>1726121</v>
      </c>
      <c r="F55" s="52">
        <v>40.324772984090593</v>
      </c>
      <c r="G55" s="240"/>
    </row>
    <row r="56" spans="1:7" ht="19.25" customHeight="1" x14ac:dyDescent="0.15">
      <c r="A56" s="240"/>
      <c r="B56" s="244"/>
      <c r="C56" s="56" t="s">
        <v>7</v>
      </c>
      <c r="D56" s="214">
        <v>42</v>
      </c>
      <c r="E56" s="214">
        <v>310985</v>
      </c>
      <c r="F56" s="367">
        <v>740340.4761904761</v>
      </c>
      <c r="G56" s="240"/>
    </row>
    <row r="57" spans="1:7" ht="19.25" customHeight="1" x14ac:dyDescent="0.15">
      <c r="A57" s="240"/>
      <c r="B57" s="244"/>
      <c r="C57" s="56" t="s">
        <v>8</v>
      </c>
      <c r="D57" s="214">
        <v>1432</v>
      </c>
      <c r="E57" s="214">
        <v>9811</v>
      </c>
      <c r="F57" s="52">
        <v>585.12569832402232</v>
      </c>
      <c r="G57" s="240"/>
    </row>
    <row r="58" spans="1:7" ht="19.25" customHeight="1" x14ac:dyDescent="0.15">
      <c r="A58" s="240"/>
      <c r="B58" s="244"/>
      <c r="C58" s="56" t="s">
        <v>9</v>
      </c>
      <c r="D58" s="214">
        <v>145531</v>
      </c>
      <c r="E58" s="214">
        <v>316065</v>
      </c>
      <c r="F58" s="52">
        <v>117.1805319828765</v>
      </c>
      <c r="G58" s="240"/>
    </row>
    <row r="59" spans="1:7" ht="19.25" customHeight="1" x14ac:dyDescent="0.15">
      <c r="A59" s="240"/>
      <c r="B59" s="245" t="s">
        <v>202</v>
      </c>
      <c r="C59" s="245"/>
      <c r="D59" s="246">
        <v>1429476</v>
      </c>
      <c r="E59" s="246">
        <v>2532515</v>
      </c>
      <c r="F59" s="132">
        <v>77.163869837618819</v>
      </c>
      <c r="G59" s="247"/>
    </row>
    <row r="60" spans="1:7" ht="19.25" customHeight="1" x14ac:dyDescent="0.15">
      <c r="A60" s="247"/>
      <c r="B60" s="244" t="s">
        <v>60</v>
      </c>
      <c r="C60" s="56" t="s">
        <v>3</v>
      </c>
      <c r="D60" s="214">
        <v>351</v>
      </c>
      <c r="E60" s="214">
        <v>891</v>
      </c>
      <c r="F60" s="52">
        <v>153.84615384615387</v>
      </c>
      <c r="G60" s="240"/>
    </row>
    <row r="61" spans="1:7" ht="19.25" customHeight="1" x14ac:dyDescent="0.15">
      <c r="A61" s="240"/>
      <c r="B61" s="244"/>
      <c r="C61" s="56" t="s">
        <v>4</v>
      </c>
      <c r="D61" s="214">
        <v>4103</v>
      </c>
      <c r="E61" s="214">
        <v>3957</v>
      </c>
      <c r="F61" s="52">
        <v>-3.5583719229831825</v>
      </c>
      <c r="G61" s="240"/>
    </row>
    <row r="62" spans="1:7" ht="19.25" customHeight="1" x14ac:dyDescent="0.15">
      <c r="A62" s="240"/>
      <c r="B62" s="244"/>
      <c r="C62" s="56" t="s">
        <v>5</v>
      </c>
      <c r="D62" s="214">
        <v>946</v>
      </c>
      <c r="E62" s="214">
        <v>14163</v>
      </c>
      <c r="F62" s="52">
        <v>1397.1458773784357</v>
      </c>
      <c r="G62" s="240"/>
    </row>
    <row r="63" spans="1:7" ht="19.25" customHeight="1" x14ac:dyDescent="0.15">
      <c r="A63" s="240"/>
      <c r="B63" s="244"/>
      <c r="C63" s="56" t="s">
        <v>6</v>
      </c>
      <c r="D63" s="214">
        <v>0</v>
      </c>
      <c r="E63" s="214">
        <v>20</v>
      </c>
      <c r="F63" s="52">
        <v>0</v>
      </c>
      <c r="G63" s="240"/>
    </row>
    <row r="64" spans="1:7" ht="19.25" customHeight="1" x14ac:dyDescent="0.15">
      <c r="A64" s="240"/>
      <c r="B64" s="244"/>
      <c r="C64" s="56" t="s">
        <v>355</v>
      </c>
      <c r="D64" s="214">
        <v>266113</v>
      </c>
      <c r="E64" s="214">
        <v>257255</v>
      </c>
      <c r="F64" s="52">
        <v>-3.3286611326767197</v>
      </c>
      <c r="G64" s="240"/>
    </row>
    <row r="65" spans="1:7" ht="19.25" customHeight="1" x14ac:dyDescent="0.15">
      <c r="A65" s="240"/>
      <c r="B65" s="244"/>
      <c r="C65" s="56" t="s">
        <v>7</v>
      </c>
      <c r="D65" s="214">
        <v>0</v>
      </c>
      <c r="E65" s="214">
        <v>0</v>
      </c>
      <c r="F65" s="52">
        <v>0</v>
      </c>
      <c r="G65" s="240"/>
    </row>
    <row r="66" spans="1:7" ht="19.25" customHeight="1" x14ac:dyDescent="0.15">
      <c r="A66" s="240"/>
      <c r="B66" s="244"/>
      <c r="C66" s="56" t="s">
        <v>8</v>
      </c>
      <c r="D66" s="214">
        <v>50</v>
      </c>
      <c r="E66" s="214">
        <v>230</v>
      </c>
      <c r="F66" s="52">
        <v>360</v>
      </c>
      <c r="G66" s="240"/>
    </row>
    <row r="67" spans="1:7" ht="19.25" customHeight="1" x14ac:dyDescent="0.15">
      <c r="A67" s="240"/>
      <c r="B67" s="244"/>
      <c r="C67" s="56" t="s">
        <v>9</v>
      </c>
      <c r="D67" s="214">
        <v>72138</v>
      </c>
      <c r="E67" s="214">
        <v>120538</v>
      </c>
      <c r="F67" s="52">
        <v>67.093626105519974</v>
      </c>
      <c r="G67" s="240"/>
    </row>
    <row r="68" spans="1:7" ht="19.25" customHeight="1" x14ac:dyDescent="0.15">
      <c r="A68" s="240"/>
      <c r="B68" s="245" t="s">
        <v>203</v>
      </c>
      <c r="C68" s="245"/>
      <c r="D68" s="246">
        <v>343701</v>
      </c>
      <c r="E68" s="246">
        <v>397054</v>
      </c>
      <c r="F68" s="132">
        <v>15.523085472547359</v>
      </c>
      <c r="G68" s="247"/>
    </row>
    <row r="69" spans="1:7" ht="19.25" customHeight="1" x14ac:dyDescent="0.15">
      <c r="A69" s="240"/>
      <c r="B69" s="244" t="s">
        <v>61</v>
      </c>
      <c r="C69" s="56" t="s">
        <v>3</v>
      </c>
      <c r="D69" s="214">
        <v>9221</v>
      </c>
      <c r="E69" s="214">
        <v>39449</v>
      </c>
      <c r="F69" s="52">
        <v>327.81693959440406</v>
      </c>
      <c r="G69" s="247"/>
    </row>
    <row r="70" spans="1:7" ht="19.25" customHeight="1" x14ac:dyDescent="0.15">
      <c r="A70" s="247"/>
      <c r="B70" s="244"/>
      <c r="C70" s="56" t="s">
        <v>4</v>
      </c>
      <c r="D70" s="214">
        <v>2280</v>
      </c>
      <c r="E70" s="214">
        <v>6825</v>
      </c>
      <c r="F70" s="52">
        <v>199.34210526315789</v>
      </c>
      <c r="G70" s="240"/>
    </row>
    <row r="71" spans="1:7" ht="19.25" customHeight="1" x14ac:dyDescent="0.15">
      <c r="A71" s="240"/>
      <c r="B71" s="244"/>
      <c r="C71" s="56" t="s">
        <v>5</v>
      </c>
      <c r="D71" s="214">
        <v>4271</v>
      </c>
      <c r="E71" s="214">
        <v>10565</v>
      </c>
      <c r="F71" s="52">
        <v>147.36595645047998</v>
      </c>
      <c r="G71" s="240"/>
    </row>
    <row r="72" spans="1:7" ht="19.25" customHeight="1" x14ac:dyDescent="0.15">
      <c r="A72" s="240"/>
      <c r="B72" s="244"/>
      <c r="C72" s="56" t="s">
        <v>6</v>
      </c>
      <c r="D72" s="214">
        <v>25</v>
      </c>
      <c r="E72" s="214">
        <v>211</v>
      </c>
      <c r="F72" s="52">
        <v>744</v>
      </c>
      <c r="G72" s="240"/>
    </row>
    <row r="73" spans="1:7" ht="19.25" customHeight="1" x14ac:dyDescent="0.15">
      <c r="A73" s="240"/>
      <c r="B73" s="244"/>
      <c r="C73" s="56" t="s">
        <v>355</v>
      </c>
      <c r="D73" s="214">
        <v>598307</v>
      </c>
      <c r="E73" s="214">
        <v>214962</v>
      </c>
      <c r="F73" s="52">
        <v>-64.071622093674321</v>
      </c>
      <c r="G73" s="240"/>
    </row>
    <row r="74" spans="1:7" ht="19.25" customHeight="1" x14ac:dyDescent="0.15">
      <c r="A74" s="240"/>
      <c r="B74" s="244"/>
      <c r="C74" s="56" t="s">
        <v>7</v>
      </c>
      <c r="D74" s="214">
        <v>0</v>
      </c>
      <c r="E74" s="214">
        <v>0</v>
      </c>
      <c r="F74" s="52">
        <f>IF(D74=0,0,(E74-D74)/D74*100)</f>
        <v>0</v>
      </c>
      <c r="G74" s="240"/>
    </row>
    <row r="75" spans="1:7" ht="19.25" customHeight="1" x14ac:dyDescent="0.15">
      <c r="A75" s="240"/>
      <c r="B75" s="244"/>
      <c r="C75" s="56" t="s">
        <v>8</v>
      </c>
      <c r="D75" s="214">
        <v>120</v>
      </c>
      <c r="E75" s="214">
        <v>7</v>
      </c>
      <c r="F75" s="52">
        <v>-94.166666666666671</v>
      </c>
      <c r="G75" s="240"/>
    </row>
    <row r="76" spans="1:7" ht="19.25" customHeight="1" x14ac:dyDescent="0.15">
      <c r="A76" s="240"/>
      <c r="B76" s="244"/>
      <c r="C76" s="56" t="s">
        <v>9</v>
      </c>
      <c r="D76" s="214">
        <v>224308</v>
      </c>
      <c r="E76" s="214">
        <v>75386</v>
      </c>
      <c r="F76" s="52">
        <v>-66.391747062075353</v>
      </c>
      <c r="G76" s="240"/>
    </row>
    <row r="77" spans="1:7" ht="19.25" customHeight="1" x14ac:dyDescent="0.15">
      <c r="A77" s="240"/>
      <c r="B77" s="245" t="s">
        <v>204</v>
      </c>
      <c r="C77" s="245"/>
      <c r="D77" s="246">
        <v>838532</v>
      </c>
      <c r="E77" s="246">
        <v>347405</v>
      </c>
      <c r="F77" s="132">
        <v>-58.56985779910606</v>
      </c>
      <c r="G77" s="240"/>
    </row>
    <row r="78" spans="1:7" ht="19.25" customHeight="1" x14ac:dyDescent="0.15">
      <c r="A78" s="240"/>
      <c r="B78" s="244" t="s">
        <v>62</v>
      </c>
      <c r="C78" s="56" t="s">
        <v>3</v>
      </c>
      <c r="D78" s="214">
        <v>0</v>
      </c>
      <c r="E78" s="214">
        <v>12</v>
      </c>
      <c r="F78" s="52">
        <v>0</v>
      </c>
      <c r="G78" s="247"/>
    </row>
    <row r="79" spans="1:7" ht="19.25" customHeight="1" x14ac:dyDescent="0.15">
      <c r="A79" s="240"/>
      <c r="B79" s="244"/>
      <c r="C79" s="56" t="s">
        <v>4</v>
      </c>
      <c r="D79" s="214">
        <v>23215</v>
      </c>
      <c r="E79" s="214">
        <v>57854</v>
      </c>
      <c r="F79" s="52">
        <v>149.20956278268361</v>
      </c>
      <c r="G79" s="240"/>
    </row>
    <row r="80" spans="1:7" ht="19.25" customHeight="1" x14ac:dyDescent="0.15">
      <c r="A80" s="240"/>
      <c r="B80" s="244"/>
      <c r="C80" s="56" t="s">
        <v>5</v>
      </c>
      <c r="D80" s="214">
        <v>5406</v>
      </c>
      <c r="E80" s="214">
        <v>20051</v>
      </c>
      <c r="F80" s="52">
        <v>270.90270070292269</v>
      </c>
      <c r="G80" s="240"/>
    </row>
    <row r="81" spans="1:7" ht="19.25" customHeight="1" x14ac:dyDescent="0.15">
      <c r="A81" s="240"/>
      <c r="B81" s="244"/>
      <c r="C81" s="56" t="s">
        <v>6</v>
      </c>
      <c r="D81" s="214">
        <v>820</v>
      </c>
      <c r="E81" s="214">
        <v>11710</v>
      </c>
      <c r="F81" s="52">
        <v>1328.0487804878048</v>
      </c>
      <c r="G81" s="240"/>
    </row>
    <row r="82" spans="1:7" ht="19.25" customHeight="1" x14ac:dyDescent="0.15">
      <c r="A82" s="240"/>
      <c r="B82" s="244"/>
      <c r="C82" s="56" t="s">
        <v>355</v>
      </c>
      <c r="D82" s="214">
        <v>982135</v>
      </c>
      <c r="E82" s="214">
        <v>1376462</v>
      </c>
      <c r="F82" s="52">
        <v>40.149979381653232</v>
      </c>
      <c r="G82" s="240"/>
    </row>
    <row r="83" spans="1:7" ht="19.25" customHeight="1" x14ac:dyDescent="0.15">
      <c r="A83" s="240"/>
      <c r="B83" s="244"/>
      <c r="C83" s="56" t="s">
        <v>7</v>
      </c>
      <c r="D83" s="214">
        <v>1216</v>
      </c>
      <c r="E83" s="214">
        <v>65</v>
      </c>
      <c r="F83" s="52">
        <v>-94.654605263157904</v>
      </c>
      <c r="G83" s="240"/>
    </row>
    <row r="84" spans="1:7" ht="19.25" customHeight="1" x14ac:dyDescent="0.15">
      <c r="A84" s="240"/>
      <c r="B84" s="244"/>
      <c r="C84" s="56" t="s">
        <v>8</v>
      </c>
      <c r="D84" s="214">
        <v>13</v>
      </c>
      <c r="E84" s="214">
        <v>431</v>
      </c>
      <c r="F84" s="52">
        <v>3215.3846153846152</v>
      </c>
      <c r="G84" s="240"/>
    </row>
    <row r="85" spans="1:7" ht="19.25" customHeight="1" x14ac:dyDescent="0.15">
      <c r="A85" s="240"/>
      <c r="B85" s="244"/>
      <c r="C85" s="56" t="s">
        <v>9</v>
      </c>
      <c r="D85" s="214">
        <v>147351</v>
      </c>
      <c r="E85" s="214">
        <v>307988</v>
      </c>
      <c r="F85" s="52">
        <v>109.01656588689592</v>
      </c>
      <c r="G85" s="240"/>
    </row>
    <row r="86" spans="1:7" ht="19.25" customHeight="1" x14ac:dyDescent="0.15">
      <c r="A86" s="240"/>
      <c r="B86" s="245" t="s">
        <v>205</v>
      </c>
      <c r="C86" s="245"/>
      <c r="D86" s="246">
        <v>1160156</v>
      </c>
      <c r="E86" s="246">
        <v>1774573</v>
      </c>
      <c r="F86" s="132">
        <v>52.959860570475001</v>
      </c>
      <c r="G86" s="247"/>
    </row>
    <row r="87" spans="1:7" ht="19.25" customHeight="1" x14ac:dyDescent="0.15">
      <c r="A87" s="247"/>
      <c r="B87" s="248" t="s">
        <v>44</v>
      </c>
      <c r="C87" s="248"/>
      <c r="D87" s="249">
        <v>3771865</v>
      </c>
      <c r="E87" s="249">
        <v>5051547</v>
      </c>
      <c r="F87" s="137">
        <v>33.927036094876136</v>
      </c>
      <c r="G87" s="240"/>
    </row>
    <row r="88" spans="1:7" ht="10.25" customHeight="1" x14ac:dyDescent="0.15">
      <c r="A88" s="240"/>
      <c r="B88" s="240"/>
      <c r="C88" s="240"/>
      <c r="D88" s="240"/>
      <c r="E88" s="240"/>
      <c r="F88" s="250"/>
      <c r="G88" s="240"/>
    </row>
    <row r="89" spans="1:7" ht="12" x14ac:dyDescent="0.15">
      <c r="A89" s="64"/>
      <c r="B89" s="64"/>
      <c r="C89" s="64"/>
      <c r="D89" s="64"/>
      <c r="E89" s="64"/>
      <c r="F89" s="64"/>
      <c r="G89" s="64"/>
    </row>
    <row r="90" spans="1:7" ht="12" x14ac:dyDescent="0.15">
      <c r="A90" s="64"/>
      <c r="B90" s="64"/>
      <c r="C90" s="64"/>
      <c r="D90" s="64"/>
      <c r="E90" s="64"/>
      <c r="F90" s="64"/>
      <c r="G90" s="64"/>
    </row>
    <row r="91" spans="1:7" ht="18" customHeight="1" x14ac:dyDescent="0.25">
      <c r="A91" s="234"/>
      <c r="B91" s="235" t="s">
        <v>260</v>
      </c>
      <c r="C91" s="234" t="s" vm="4">
        <v>264</v>
      </c>
      <c r="D91" s="234"/>
      <c r="E91" s="234"/>
      <c r="F91" s="245" t="s">
        <v>411</v>
      </c>
      <c r="G91" s="234"/>
    </row>
    <row r="92" spans="1:7" ht="10.25" customHeight="1" x14ac:dyDescent="0.15">
      <c r="A92" s="236"/>
      <c r="B92" s="237"/>
      <c r="C92" s="237"/>
      <c r="D92" s="238"/>
      <c r="E92" s="238"/>
      <c r="F92" s="239"/>
      <c r="G92" s="240"/>
    </row>
    <row r="93" spans="1:7" ht="52.25" customHeight="1" x14ac:dyDescent="0.15">
      <c r="A93" s="236"/>
      <c r="B93" s="236"/>
      <c r="C93" s="236"/>
      <c r="D93" s="241"/>
      <c r="E93" s="241"/>
      <c r="F93" s="242"/>
      <c r="G93" s="243"/>
    </row>
    <row r="94" spans="1:7" ht="29.75" customHeight="1" x14ac:dyDescent="0.15">
      <c r="A94" s="240"/>
      <c r="B94" s="123" t="s">
        <v>53</v>
      </c>
      <c r="C94" s="123" t="s">
        <v>190</v>
      </c>
      <c r="D94" s="124">
        <v>2020</v>
      </c>
      <c r="E94" s="124">
        <v>2021</v>
      </c>
      <c r="F94" s="126" t="s">
        <v>439</v>
      </c>
      <c r="G94" s="240"/>
    </row>
    <row r="95" spans="1:7" ht="19.25" customHeight="1" x14ac:dyDescent="0.15">
      <c r="A95" s="240"/>
      <c r="B95" s="244" t="s">
        <v>64</v>
      </c>
      <c r="C95" s="56" t="s">
        <v>3</v>
      </c>
      <c r="D95" s="214">
        <v>727</v>
      </c>
      <c r="E95" s="214">
        <v>313</v>
      </c>
      <c r="F95" s="52">
        <v>-56.946354883081149</v>
      </c>
      <c r="G95" s="240"/>
    </row>
    <row r="96" spans="1:7" ht="19.25" customHeight="1" x14ac:dyDescent="0.15">
      <c r="A96" s="240"/>
      <c r="B96" s="244"/>
      <c r="C96" s="56" t="s">
        <v>4</v>
      </c>
      <c r="D96" s="214">
        <v>5239</v>
      </c>
      <c r="E96" s="214">
        <v>8450</v>
      </c>
      <c r="F96" s="52">
        <v>61.29032258064516</v>
      </c>
      <c r="G96" s="240"/>
    </row>
    <row r="97" spans="1:7" ht="19.25" customHeight="1" x14ac:dyDescent="0.15">
      <c r="A97" s="240"/>
      <c r="B97" s="244"/>
      <c r="C97" s="56" t="s">
        <v>5</v>
      </c>
      <c r="D97" s="214">
        <v>4033</v>
      </c>
      <c r="E97" s="214">
        <v>23894</v>
      </c>
      <c r="F97" s="52">
        <v>492.46218695759978</v>
      </c>
      <c r="G97" s="240"/>
    </row>
    <row r="98" spans="1:7" ht="19.25" customHeight="1" x14ac:dyDescent="0.15">
      <c r="A98" s="240"/>
      <c r="B98" s="244"/>
      <c r="C98" s="56" t="s">
        <v>6</v>
      </c>
      <c r="D98" s="214">
        <v>150</v>
      </c>
      <c r="E98" s="214">
        <v>576</v>
      </c>
      <c r="F98" s="52">
        <v>284</v>
      </c>
      <c r="G98" s="240"/>
    </row>
    <row r="99" spans="1:7" ht="19.25" customHeight="1" x14ac:dyDescent="0.15">
      <c r="A99" s="240"/>
      <c r="B99" s="244"/>
      <c r="C99" s="56" t="s">
        <v>355</v>
      </c>
      <c r="D99" s="214">
        <v>663434</v>
      </c>
      <c r="E99" s="214">
        <v>614923</v>
      </c>
      <c r="F99" s="52">
        <v>-7.3121064039527672</v>
      </c>
      <c r="G99" s="240"/>
    </row>
    <row r="100" spans="1:7" ht="19.25" customHeight="1" x14ac:dyDescent="0.15">
      <c r="A100" s="240"/>
      <c r="B100" s="244"/>
      <c r="C100" s="56" t="s">
        <v>7</v>
      </c>
      <c r="D100" s="214">
        <v>212</v>
      </c>
      <c r="E100" s="214">
        <v>0</v>
      </c>
      <c r="F100" s="52">
        <v>-100</v>
      </c>
      <c r="G100" s="240"/>
    </row>
    <row r="101" spans="1:7" ht="19.25" customHeight="1" x14ac:dyDescent="0.15">
      <c r="A101" s="240"/>
      <c r="B101" s="244"/>
      <c r="C101" s="56" t="s">
        <v>8</v>
      </c>
      <c r="D101" s="214">
        <v>1653</v>
      </c>
      <c r="E101" s="214">
        <v>22460</v>
      </c>
      <c r="F101" s="52">
        <v>1258.7416817906837</v>
      </c>
      <c r="G101" s="240"/>
    </row>
    <row r="102" spans="1:7" ht="19.25" customHeight="1" x14ac:dyDescent="0.15">
      <c r="A102" s="240"/>
      <c r="B102" s="244"/>
      <c r="C102" s="56" t="s">
        <v>9</v>
      </c>
      <c r="D102" s="214">
        <v>53422</v>
      </c>
      <c r="E102" s="214">
        <v>81486</v>
      </c>
      <c r="F102" s="52">
        <v>52.532664445359586</v>
      </c>
      <c r="G102" s="240"/>
    </row>
    <row r="103" spans="1:7" ht="19.25" customHeight="1" x14ac:dyDescent="0.15">
      <c r="A103" s="240"/>
      <c r="B103" s="245" t="s">
        <v>206</v>
      </c>
      <c r="C103" s="245"/>
      <c r="D103" s="246">
        <v>728870</v>
      </c>
      <c r="E103" s="246">
        <v>752102</v>
      </c>
      <c r="F103" s="132">
        <v>3.1873996734671479</v>
      </c>
      <c r="G103" s="247"/>
    </row>
    <row r="104" spans="1:7" ht="19.25" customHeight="1" x14ac:dyDescent="0.15">
      <c r="A104" s="247"/>
      <c r="B104" s="244" t="s">
        <v>65</v>
      </c>
      <c r="C104" s="56" t="s">
        <v>3</v>
      </c>
      <c r="D104" s="214">
        <v>0</v>
      </c>
      <c r="E104" s="214">
        <v>0</v>
      </c>
      <c r="F104" s="52">
        <v>0</v>
      </c>
      <c r="G104" s="240"/>
    </row>
    <row r="105" spans="1:7" ht="19.25" customHeight="1" x14ac:dyDescent="0.15">
      <c r="A105" s="240"/>
      <c r="B105" s="244"/>
      <c r="C105" s="56" t="s">
        <v>4</v>
      </c>
      <c r="D105" s="214">
        <v>3878</v>
      </c>
      <c r="E105" s="214">
        <v>9139</v>
      </c>
      <c r="F105" s="52">
        <v>135.66271273852502</v>
      </c>
      <c r="G105" s="240"/>
    </row>
    <row r="106" spans="1:7" ht="19.25" customHeight="1" x14ac:dyDescent="0.15">
      <c r="A106" s="240"/>
      <c r="B106" s="244"/>
      <c r="C106" s="56" t="s">
        <v>5</v>
      </c>
      <c r="D106" s="214">
        <v>6739</v>
      </c>
      <c r="E106" s="214">
        <v>12651</v>
      </c>
      <c r="F106" s="52">
        <v>87.728149577088587</v>
      </c>
      <c r="G106" s="240"/>
    </row>
    <row r="107" spans="1:7" ht="19.25" customHeight="1" x14ac:dyDescent="0.15">
      <c r="A107" s="240"/>
      <c r="B107" s="244"/>
      <c r="C107" s="56" t="s">
        <v>6</v>
      </c>
      <c r="D107" s="214">
        <v>836</v>
      </c>
      <c r="E107" s="214">
        <v>130</v>
      </c>
      <c r="F107" s="52">
        <v>-84.449760765550238</v>
      </c>
      <c r="G107" s="240"/>
    </row>
    <row r="108" spans="1:7" ht="19.25" customHeight="1" x14ac:dyDescent="0.15">
      <c r="A108" s="240"/>
      <c r="B108" s="244"/>
      <c r="C108" s="56" t="s">
        <v>355</v>
      </c>
      <c r="D108" s="214">
        <v>493286</v>
      </c>
      <c r="E108" s="214">
        <v>459636</v>
      </c>
      <c r="F108" s="52">
        <v>-6.821600450854068</v>
      </c>
      <c r="G108" s="240"/>
    </row>
    <row r="109" spans="1:7" ht="19.25" customHeight="1" x14ac:dyDescent="0.15">
      <c r="A109" s="240"/>
      <c r="B109" s="244"/>
      <c r="C109" s="56" t="s">
        <v>7</v>
      </c>
      <c r="D109" s="214">
        <v>16856</v>
      </c>
      <c r="E109" s="214">
        <v>3088</v>
      </c>
      <c r="F109" s="52">
        <v>-81.680113906027529</v>
      </c>
      <c r="G109" s="240"/>
    </row>
    <row r="110" spans="1:7" ht="19.25" customHeight="1" x14ac:dyDescent="0.15">
      <c r="A110" s="240"/>
      <c r="B110" s="244"/>
      <c r="C110" s="56" t="s">
        <v>8</v>
      </c>
      <c r="D110" s="214">
        <v>2684</v>
      </c>
      <c r="E110" s="214">
        <v>2054</v>
      </c>
      <c r="F110" s="52">
        <v>-23.472429210134127</v>
      </c>
      <c r="G110" s="240"/>
    </row>
    <row r="111" spans="1:7" ht="19.25" customHeight="1" x14ac:dyDescent="0.15">
      <c r="A111" s="240"/>
      <c r="B111" s="244"/>
      <c r="C111" s="56" t="s">
        <v>9</v>
      </c>
      <c r="D111" s="214">
        <v>65354</v>
      </c>
      <c r="E111" s="214">
        <v>83188</v>
      </c>
      <c r="F111" s="52">
        <v>27.288306760106494</v>
      </c>
      <c r="G111" s="240"/>
    </row>
    <row r="112" spans="1:7" ht="19.25" customHeight="1" x14ac:dyDescent="0.15">
      <c r="A112" s="240"/>
      <c r="B112" s="245" t="s">
        <v>207</v>
      </c>
      <c r="C112" s="245"/>
      <c r="D112" s="246">
        <v>589633</v>
      </c>
      <c r="E112" s="246">
        <v>569886</v>
      </c>
      <c r="F112" s="132">
        <v>-3.349032364199426</v>
      </c>
      <c r="G112" s="247"/>
    </row>
    <row r="113" spans="1:7" ht="19.25" customHeight="1" x14ac:dyDescent="0.15">
      <c r="A113" s="240"/>
      <c r="B113" s="244" t="s">
        <v>66</v>
      </c>
      <c r="C113" s="56" t="s">
        <v>3</v>
      </c>
      <c r="D113" s="214">
        <v>1982</v>
      </c>
      <c r="E113" s="214">
        <v>46</v>
      </c>
      <c r="F113" s="52">
        <v>-97.67911200807265</v>
      </c>
      <c r="G113" s="247"/>
    </row>
    <row r="114" spans="1:7" ht="19.25" customHeight="1" x14ac:dyDescent="0.15">
      <c r="A114" s="247"/>
      <c r="B114" s="244"/>
      <c r="C114" s="56" t="s">
        <v>4</v>
      </c>
      <c r="D114" s="214">
        <v>12792</v>
      </c>
      <c r="E114" s="214">
        <v>16399</v>
      </c>
      <c r="F114" s="52">
        <v>28.197310819262039</v>
      </c>
      <c r="G114" s="240"/>
    </row>
    <row r="115" spans="1:7" ht="19.25" customHeight="1" x14ac:dyDescent="0.15">
      <c r="A115" s="240"/>
      <c r="B115" s="244"/>
      <c r="C115" s="56" t="s">
        <v>5</v>
      </c>
      <c r="D115" s="214">
        <v>9894</v>
      </c>
      <c r="E115" s="214">
        <v>15687</v>
      </c>
      <c r="F115" s="52">
        <v>58.550636749545184</v>
      </c>
      <c r="G115" s="240"/>
    </row>
    <row r="116" spans="1:7" ht="19.25" customHeight="1" x14ac:dyDescent="0.15">
      <c r="A116" s="240"/>
      <c r="B116" s="244"/>
      <c r="C116" s="56" t="s">
        <v>6</v>
      </c>
      <c r="D116" s="214">
        <v>916</v>
      </c>
      <c r="E116" s="214">
        <v>9333</v>
      </c>
      <c r="F116" s="52">
        <v>918.886462882096</v>
      </c>
      <c r="G116" s="240"/>
    </row>
    <row r="117" spans="1:7" ht="19.25" customHeight="1" x14ac:dyDescent="0.15">
      <c r="A117" s="240"/>
      <c r="B117" s="244"/>
      <c r="C117" s="56" t="s">
        <v>355</v>
      </c>
      <c r="D117" s="214">
        <v>882665</v>
      </c>
      <c r="E117" s="214">
        <v>1149132</v>
      </c>
      <c r="F117" s="52">
        <v>30.188916519857479</v>
      </c>
      <c r="G117" s="240"/>
    </row>
    <row r="118" spans="1:7" ht="19.25" customHeight="1" x14ac:dyDescent="0.15">
      <c r="A118" s="240"/>
      <c r="B118" s="244"/>
      <c r="C118" s="56" t="s">
        <v>7</v>
      </c>
      <c r="D118" s="214">
        <v>0</v>
      </c>
      <c r="E118" s="214">
        <v>225</v>
      </c>
      <c r="F118" s="52">
        <v>0</v>
      </c>
      <c r="G118" s="240"/>
    </row>
    <row r="119" spans="1:7" ht="19.25" customHeight="1" x14ac:dyDescent="0.15">
      <c r="A119" s="240"/>
      <c r="B119" s="244"/>
      <c r="C119" s="56" t="s">
        <v>8</v>
      </c>
      <c r="D119" s="214">
        <v>8304</v>
      </c>
      <c r="E119" s="214">
        <v>9530</v>
      </c>
      <c r="F119" s="52">
        <v>14.763969171483623</v>
      </c>
      <c r="G119" s="240"/>
    </row>
    <row r="120" spans="1:7" ht="19.25" customHeight="1" x14ac:dyDescent="0.15">
      <c r="A120" s="240"/>
      <c r="B120" s="244"/>
      <c r="C120" s="56" t="s">
        <v>9</v>
      </c>
      <c r="D120" s="214">
        <v>150025</v>
      </c>
      <c r="E120" s="214">
        <v>108493</v>
      </c>
      <c r="F120" s="52">
        <v>-27.68338610231628</v>
      </c>
      <c r="G120" s="240"/>
    </row>
    <row r="121" spans="1:7" ht="19.25" customHeight="1" x14ac:dyDescent="0.15">
      <c r="A121" s="240"/>
      <c r="B121" s="245" t="s">
        <v>208</v>
      </c>
      <c r="C121" s="245"/>
      <c r="D121" s="246">
        <v>1066578</v>
      </c>
      <c r="E121" s="246">
        <v>1308845</v>
      </c>
      <c r="F121" s="132">
        <v>22.714419386111469</v>
      </c>
      <c r="G121" s="240"/>
    </row>
    <row r="122" spans="1:7" ht="19.25" customHeight="1" x14ac:dyDescent="0.15">
      <c r="A122" s="240"/>
      <c r="B122" s="244" t="s">
        <v>67</v>
      </c>
      <c r="C122" s="56" t="s">
        <v>3</v>
      </c>
      <c r="D122" s="214">
        <v>0</v>
      </c>
      <c r="E122" s="214">
        <v>0</v>
      </c>
      <c r="F122" s="52">
        <v>0</v>
      </c>
      <c r="G122" s="247"/>
    </row>
    <row r="123" spans="1:7" ht="19.25" customHeight="1" x14ac:dyDescent="0.15">
      <c r="A123" s="240"/>
      <c r="B123" s="244"/>
      <c r="C123" s="56" t="s">
        <v>4</v>
      </c>
      <c r="D123" s="214">
        <v>1968</v>
      </c>
      <c r="E123" s="214">
        <v>1724</v>
      </c>
      <c r="F123" s="52">
        <v>-12.398373983739837</v>
      </c>
      <c r="G123" s="240"/>
    </row>
    <row r="124" spans="1:7" ht="19.25" customHeight="1" x14ac:dyDescent="0.15">
      <c r="A124" s="240"/>
      <c r="B124" s="244"/>
      <c r="C124" s="56" t="s">
        <v>5</v>
      </c>
      <c r="D124" s="214">
        <v>643</v>
      </c>
      <c r="E124" s="214">
        <v>3175</v>
      </c>
      <c r="F124" s="52">
        <v>393.77916018662518</v>
      </c>
      <c r="G124" s="240"/>
    </row>
    <row r="125" spans="1:7" ht="19.25" customHeight="1" x14ac:dyDescent="0.15">
      <c r="A125" s="240"/>
      <c r="B125" s="244"/>
      <c r="C125" s="56" t="s">
        <v>6</v>
      </c>
      <c r="D125" s="214">
        <v>50</v>
      </c>
      <c r="E125" s="214">
        <v>0</v>
      </c>
      <c r="F125" s="52">
        <v>-100</v>
      </c>
      <c r="G125" s="240"/>
    </row>
    <row r="126" spans="1:7" ht="19.25" customHeight="1" x14ac:dyDescent="0.15">
      <c r="A126" s="240"/>
      <c r="B126" s="244"/>
      <c r="C126" s="56" t="s">
        <v>355</v>
      </c>
      <c r="D126" s="214">
        <v>107994</v>
      </c>
      <c r="E126" s="214">
        <v>70913</v>
      </c>
      <c r="F126" s="52">
        <v>-34.336166824082817</v>
      </c>
      <c r="G126" s="240"/>
    </row>
    <row r="127" spans="1:7" ht="19.25" customHeight="1" x14ac:dyDescent="0.15">
      <c r="A127" s="240"/>
      <c r="B127" s="244"/>
      <c r="C127" s="56" t="s">
        <v>7</v>
      </c>
      <c r="D127" s="214">
        <v>0</v>
      </c>
      <c r="E127" s="214">
        <v>0</v>
      </c>
      <c r="F127" s="52">
        <v>0</v>
      </c>
      <c r="G127" s="240"/>
    </row>
    <row r="128" spans="1:7" ht="19.25" customHeight="1" x14ac:dyDescent="0.15">
      <c r="A128" s="240"/>
      <c r="B128" s="244"/>
      <c r="C128" s="56" t="s">
        <v>8</v>
      </c>
      <c r="D128" s="214">
        <v>0</v>
      </c>
      <c r="E128" s="214">
        <v>50</v>
      </c>
      <c r="F128" s="52">
        <v>0</v>
      </c>
      <c r="G128" s="240"/>
    </row>
    <row r="129" spans="1:7" ht="19.25" customHeight="1" x14ac:dyDescent="0.15">
      <c r="A129" s="240"/>
      <c r="B129" s="244"/>
      <c r="C129" s="56" t="s">
        <v>9</v>
      </c>
      <c r="D129" s="214">
        <v>16418</v>
      </c>
      <c r="E129" s="214">
        <v>29417</v>
      </c>
      <c r="F129" s="52">
        <v>79.175295407479595</v>
      </c>
      <c r="G129" s="240"/>
    </row>
    <row r="130" spans="1:7" ht="19.25" customHeight="1" x14ac:dyDescent="0.15">
      <c r="A130" s="240"/>
      <c r="B130" s="245" t="s">
        <v>209</v>
      </c>
      <c r="C130" s="245"/>
      <c r="D130" s="246">
        <v>127073</v>
      </c>
      <c r="E130" s="246">
        <v>105279</v>
      </c>
      <c r="F130" s="132">
        <v>-17.150771603723843</v>
      </c>
      <c r="G130" s="247"/>
    </row>
    <row r="131" spans="1:7" ht="19.25" customHeight="1" x14ac:dyDescent="0.15">
      <c r="A131" s="247"/>
      <c r="B131" s="248" t="s">
        <v>44</v>
      </c>
      <c r="C131" s="248"/>
      <c r="D131" s="249">
        <v>2512154</v>
      </c>
      <c r="E131" s="249">
        <v>2736112</v>
      </c>
      <c r="F131" s="137">
        <v>8.9149789383931068</v>
      </c>
      <c r="G131" s="240"/>
    </row>
    <row r="132" spans="1:7" ht="10.25" customHeight="1" x14ac:dyDescent="0.15">
      <c r="A132" s="240"/>
      <c r="B132" s="240"/>
      <c r="C132" s="240"/>
      <c r="D132" s="240"/>
      <c r="E132" s="240"/>
      <c r="F132" s="250"/>
      <c r="G132" s="240"/>
    </row>
    <row r="133" spans="1:7" ht="17.25" customHeight="1" x14ac:dyDescent="0.15">
      <c r="A133" s="64"/>
      <c r="B133" s="64"/>
      <c r="C133" s="64"/>
      <c r="D133" s="64"/>
      <c r="E133" s="64"/>
      <c r="F133" s="64"/>
      <c r="G133" s="64"/>
    </row>
    <row r="134" spans="1:7" ht="17.25" customHeight="1" x14ac:dyDescent="0.15">
      <c r="A134" s="64"/>
      <c r="B134" s="64"/>
      <c r="C134" s="64"/>
      <c r="D134" s="64"/>
      <c r="E134" s="64"/>
      <c r="F134" s="64"/>
      <c r="G134" s="64"/>
    </row>
    <row r="135" spans="1:7" ht="18" customHeight="1" x14ac:dyDescent="0.25">
      <c r="A135" s="234"/>
      <c r="B135" s="235" t="s">
        <v>260</v>
      </c>
      <c r="C135" s="234" t="s" vm="5">
        <v>265</v>
      </c>
      <c r="D135" s="234"/>
      <c r="E135" s="234"/>
      <c r="F135" s="245" t="s">
        <v>412</v>
      </c>
      <c r="G135" s="234"/>
    </row>
    <row r="136" spans="1:7" ht="10.25" customHeight="1" x14ac:dyDescent="0.15">
      <c r="A136" s="236"/>
      <c r="B136" s="237"/>
      <c r="C136" s="237"/>
      <c r="D136" s="238"/>
      <c r="E136" s="238"/>
      <c r="F136" s="239"/>
      <c r="G136" s="240"/>
    </row>
    <row r="137" spans="1:7" ht="52.25" customHeight="1" x14ac:dyDescent="0.15">
      <c r="A137" s="236"/>
      <c r="B137" s="236"/>
      <c r="C137" s="236"/>
      <c r="D137" s="241"/>
      <c r="E137" s="241"/>
      <c r="F137" s="242"/>
      <c r="G137" s="243"/>
    </row>
    <row r="138" spans="1:7" ht="29.75" customHeight="1" x14ac:dyDescent="0.15">
      <c r="A138" s="240"/>
      <c r="B138" s="123" t="s">
        <v>53</v>
      </c>
      <c r="C138" s="123" t="s">
        <v>190</v>
      </c>
      <c r="D138" s="124">
        <v>2020</v>
      </c>
      <c r="E138" s="124">
        <v>2021</v>
      </c>
      <c r="F138" s="126" t="s">
        <v>439</v>
      </c>
      <c r="G138" s="240"/>
    </row>
    <row r="139" spans="1:7" ht="19.25" customHeight="1" x14ac:dyDescent="0.15">
      <c r="A139" s="240"/>
      <c r="B139" s="244" t="s">
        <v>188</v>
      </c>
      <c r="C139" s="56" t="s">
        <v>3</v>
      </c>
      <c r="D139" s="214">
        <v>468</v>
      </c>
      <c r="E139" s="214">
        <v>1</v>
      </c>
      <c r="F139" s="192">
        <v>-99.786324786324784</v>
      </c>
      <c r="G139" s="240"/>
    </row>
    <row r="140" spans="1:7" ht="19.25" customHeight="1" x14ac:dyDescent="0.15">
      <c r="A140" s="240"/>
      <c r="B140" s="244"/>
      <c r="C140" s="56" t="s">
        <v>4</v>
      </c>
      <c r="D140" s="214">
        <v>812</v>
      </c>
      <c r="E140" s="214">
        <v>6301</v>
      </c>
      <c r="F140" s="192">
        <v>675.98522167487681</v>
      </c>
      <c r="G140" s="240"/>
    </row>
    <row r="141" spans="1:7" ht="19.25" customHeight="1" x14ac:dyDescent="0.15">
      <c r="A141" s="240"/>
      <c r="B141" s="244"/>
      <c r="C141" s="56" t="s">
        <v>5</v>
      </c>
      <c r="D141" s="214">
        <v>7245</v>
      </c>
      <c r="E141" s="214">
        <v>16184</v>
      </c>
      <c r="F141" s="192">
        <v>123.38164251207731</v>
      </c>
      <c r="G141" s="240"/>
    </row>
    <row r="142" spans="1:7" ht="19.25" customHeight="1" x14ac:dyDescent="0.15">
      <c r="A142" s="240"/>
      <c r="B142" s="244"/>
      <c r="C142" s="56" t="s">
        <v>6</v>
      </c>
      <c r="D142" s="214">
        <v>381</v>
      </c>
      <c r="E142" s="214">
        <v>733</v>
      </c>
      <c r="F142" s="192">
        <v>92.388451443569551</v>
      </c>
      <c r="G142" s="240"/>
    </row>
    <row r="143" spans="1:7" ht="19.25" customHeight="1" x14ac:dyDescent="0.15">
      <c r="A143" s="240"/>
      <c r="B143" s="244"/>
      <c r="C143" s="56" t="s">
        <v>355</v>
      </c>
      <c r="D143" s="214">
        <v>182457</v>
      </c>
      <c r="E143" s="214">
        <v>121531</v>
      </c>
      <c r="F143" s="192">
        <v>-33.391977287799321</v>
      </c>
      <c r="G143" s="240"/>
    </row>
    <row r="144" spans="1:7" ht="19.25" customHeight="1" x14ac:dyDescent="0.15">
      <c r="A144" s="240"/>
      <c r="B144" s="244"/>
      <c r="C144" s="56" t="s">
        <v>7</v>
      </c>
      <c r="D144" s="214">
        <v>30</v>
      </c>
      <c r="E144" s="214">
        <v>0</v>
      </c>
      <c r="F144" s="192">
        <v>-100</v>
      </c>
      <c r="G144" s="240"/>
    </row>
    <row r="145" spans="1:7" ht="19.25" customHeight="1" x14ac:dyDescent="0.15">
      <c r="A145" s="240"/>
      <c r="B145" s="244"/>
      <c r="C145" s="56" t="s">
        <v>8</v>
      </c>
      <c r="D145" s="214">
        <v>0</v>
      </c>
      <c r="E145" s="214">
        <v>199</v>
      </c>
      <c r="F145" s="192">
        <v>0</v>
      </c>
      <c r="G145" s="240"/>
    </row>
    <row r="146" spans="1:7" ht="19.25" customHeight="1" x14ac:dyDescent="0.15">
      <c r="A146" s="240"/>
      <c r="B146" s="244"/>
      <c r="C146" s="56" t="s">
        <v>9</v>
      </c>
      <c r="D146" s="214">
        <v>17888</v>
      </c>
      <c r="E146" s="214">
        <v>95994</v>
      </c>
      <c r="F146" s="192">
        <v>436.63908765652951</v>
      </c>
      <c r="G146" s="240"/>
    </row>
    <row r="147" spans="1:7" ht="19.25" customHeight="1" x14ac:dyDescent="0.15">
      <c r="A147" s="240"/>
      <c r="B147" s="245" t="s">
        <v>266</v>
      </c>
      <c r="C147" s="245"/>
      <c r="D147" s="246">
        <v>209281</v>
      </c>
      <c r="E147" s="246">
        <v>240943</v>
      </c>
      <c r="F147" s="251">
        <v>15.12894147103655</v>
      </c>
      <c r="G147" s="247"/>
    </row>
    <row r="148" spans="1:7" ht="19.25" customHeight="1" x14ac:dyDescent="0.15">
      <c r="A148" s="240"/>
      <c r="B148" s="244" t="s">
        <v>70</v>
      </c>
      <c r="C148" s="56" t="s">
        <v>3</v>
      </c>
      <c r="D148" s="214">
        <v>0</v>
      </c>
      <c r="E148" s="214">
        <v>0</v>
      </c>
      <c r="F148" s="192">
        <v>0</v>
      </c>
      <c r="G148" s="240"/>
    </row>
    <row r="149" spans="1:7" ht="19.25" customHeight="1" x14ac:dyDescent="0.15">
      <c r="A149" s="240"/>
      <c r="B149" s="244"/>
      <c r="C149" s="56" t="s">
        <v>4</v>
      </c>
      <c r="D149" s="214">
        <v>0</v>
      </c>
      <c r="E149" s="214">
        <v>945</v>
      </c>
      <c r="F149" s="192">
        <v>0</v>
      </c>
      <c r="G149" s="240"/>
    </row>
    <row r="150" spans="1:7" ht="19.25" customHeight="1" x14ac:dyDescent="0.15">
      <c r="A150" s="240"/>
      <c r="B150" s="244"/>
      <c r="C150" s="56" t="s">
        <v>5</v>
      </c>
      <c r="D150" s="214">
        <v>60</v>
      </c>
      <c r="E150" s="214">
        <v>710</v>
      </c>
      <c r="F150" s="192">
        <v>1083.3333333333335</v>
      </c>
      <c r="G150" s="240"/>
    </row>
    <row r="151" spans="1:7" ht="19.25" customHeight="1" x14ac:dyDescent="0.15">
      <c r="A151" s="240"/>
      <c r="B151" s="244"/>
      <c r="C151" s="56" t="s">
        <v>6</v>
      </c>
      <c r="D151" s="214">
        <v>0</v>
      </c>
      <c r="E151" s="214">
        <v>0</v>
      </c>
      <c r="F151" s="192">
        <v>0</v>
      </c>
      <c r="G151" s="240"/>
    </row>
    <row r="152" spans="1:7" ht="19.25" customHeight="1" x14ac:dyDescent="0.15">
      <c r="A152" s="240"/>
      <c r="B152" s="244"/>
      <c r="C152" s="56" t="s">
        <v>355</v>
      </c>
      <c r="D152" s="214">
        <v>46810</v>
      </c>
      <c r="E152" s="214">
        <v>43419</v>
      </c>
      <c r="F152" s="192">
        <v>-7.2441785943174537</v>
      </c>
      <c r="G152" s="240"/>
    </row>
    <row r="153" spans="1:7" ht="19.25" customHeight="1" x14ac:dyDescent="0.15">
      <c r="A153" s="240"/>
      <c r="B153" s="244"/>
      <c r="C153" s="56" t="s">
        <v>7</v>
      </c>
      <c r="D153" s="214">
        <v>5582</v>
      </c>
      <c r="E153" s="214">
        <v>0</v>
      </c>
      <c r="F153" s="192">
        <v>-100</v>
      </c>
      <c r="G153" s="240"/>
    </row>
    <row r="154" spans="1:7" ht="19.25" customHeight="1" x14ac:dyDescent="0.15">
      <c r="A154" s="240"/>
      <c r="B154" s="244"/>
      <c r="C154" s="56" t="s">
        <v>8</v>
      </c>
      <c r="D154" s="214">
        <v>0</v>
      </c>
      <c r="E154" s="214">
        <v>0</v>
      </c>
      <c r="F154" s="192">
        <v>0</v>
      </c>
      <c r="G154" s="240"/>
    </row>
    <row r="155" spans="1:7" ht="19.25" customHeight="1" x14ac:dyDescent="0.15">
      <c r="A155" s="240"/>
      <c r="B155" s="244"/>
      <c r="C155" s="56" t="s">
        <v>9</v>
      </c>
      <c r="D155" s="214">
        <v>615</v>
      </c>
      <c r="E155" s="214">
        <v>9181</v>
      </c>
      <c r="F155" s="192">
        <v>1392.8455284552845</v>
      </c>
      <c r="G155" s="240"/>
    </row>
    <row r="156" spans="1:7" ht="19.25" customHeight="1" x14ac:dyDescent="0.15">
      <c r="A156" s="240"/>
      <c r="B156" s="245" t="s">
        <v>210</v>
      </c>
      <c r="C156" s="245"/>
      <c r="D156" s="246">
        <v>53067</v>
      </c>
      <c r="E156" s="246">
        <v>54255</v>
      </c>
      <c r="F156" s="251">
        <v>2.2386794052801173</v>
      </c>
      <c r="G156" s="247"/>
    </row>
    <row r="157" spans="1:7" ht="19.25" customHeight="1" x14ac:dyDescent="0.15">
      <c r="A157" s="240"/>
      <c r="B157" s="244" t="s">
        <v>71</v>
      </c>
      <c r="C157" s="56" t="s">
        <v>3</v>
      </c>
      <c r="D157" s="214">
        <v>0</v>
      </c>
      <c r="E157" s="214">
        <v>0</v>
      </c>
      <c r="F157" s="192">
        <v>0</v>
      </c>
      <c r="G157" s="240"/>
    </row>
    <row r="158" spans="1:7" ht="19.25" customHeight="1" x14ac:dyDescent="0.15">
      <c r="A158" s="240"/>
      <c r="B158" s="244"/>
      <c r="C158" s="56" t="s">
        <v>4</v>
      </c>
      <c r="D158" s="214">
        <v>93</v>
      </c>
      <c r="E158" s="214">
        <v>40</v>
      </c>
      <c r="F158" s="192">
        <v>-56.98924731182796</v>
      </c>
      <c r="G158" s="240"/>
    </row>
    <row r="159" spans="1:7" ht="19.25" customHeight="1" x14ac:dyDescent="0.15">
      <c r="A159" s="240"/>
      <c r="B159" s="244"/>
      <c r="C159" s="56" t="s">
        <v>5</v>
      </c>
      <c r="D159" s="214">
        <v>180</v>
      </c>
      <c r="E159" s="214">
        <v>32</v>
      </c>
      <c r="F159" s="192">
        <v>-82.222222222222214</v>
      </c>
      <c r="G159" s="240"/>
    </row>
    <row r="160" spans="1:7" ht="19.25" customHeight="1" x14ac:dyDescent="0.15">
      <c r="A160" s="240"/>
      <c r="B160" s="244"/>
      <c r="C160" s="56" t="s">
        <v>6</v>
      </c>
      <c r="D160" s="214">
        <v>0</v>
      </c>
      <c r="E160" s="214">
        <v>0</v>
      </c>
      <c r="F160" s="192">
        <v>0</v>
      </c>
      <c r="G160" s="240"/>
    </row>
    <row r="161" spans="1:7" ht="19.25" customHeight="1" x14ac:dyDescent="0.15">
      <c r="A161" s="240"/>
      <c r="B161" s="244"/>
      <c r="C161" s="56" t="s">
        <v>355</v>
      </c>
      <c r="D161" s="214">
        <v>52292</v>
      </c>
      <c r="E161" s="214">
        <v>12521</v>
      </c>
      <c r="F161" s="192">
        <v>-76.055610800887337</v>
      </c>
      <c r="G161" s="240"/>
    </row>
    <row r="162" spans="1:7" ht="19.25" customHeight="1" x14ac:dyDescent="0.15">
      <c r="A162" s="240"/>
      <c r="B162" s="244"/>
      <c r="C162" s="56" t="s">
        <v>7</v>
      </c>
      <c r="D162" s="214">
        <v>9326</v>
      </c>
      <c r="E162" s="214">
        <v>12336</v>
      </c>
      <c r="F162" s="192">
        <v>32.275359210808489</v>
      </c>
      <c r="G162" s="240"/>
    </row>
    <row r="163" spans="1:7" ht="19.25" customHeight="1" x14ac:dyDescent="0.15">
      <c r="A163" s="240"/>
      <c r="B163" s="244"/>
      <c r="C163" s="56" t="s">
        <v>8</v>
      </c>
      <c r="D163" s="214">
        <v>2138</v>
      </c>
      <c r="E163" s="214">
        <v>0</v>
      </c>
      <c r="F163" s="192">
        <v>-100</v>
      </c>
      <c r="G163" s="240"/>
    </row>
    <row r="164" spans="1:7" ht="19.25" customHeight="1" x14ac:dyDescent="0.15">
      <c r="A164" s="240"/>
      <c r="B164" s="244"/>
      <c r="C164" s="56" t="s">
        <v>9</v>
      </c>
      <c r="D164" s="214">
        <v>0</v>
      </c>
      <c r="E164" s="214">
        <v>0</v>
      </c>
      <c r="F164" s="192">
        <f>IF(D164=0,0,(E164-D164)/D164*100)</f>
        <v>0</v>
      </c>
      <c r="G164" s="240"/>
    </row>
    <row r="165" spans="1:7" ht="19.25" customHeight="1" x14ac:dyDescent="0.15">
      <c r="A165" s="240"/>
      <c r="B165" s="245" t="s">
        <v>211</v>
      </c>
      <c r="C165" s="245"/>
      <c r="D165" s="246">
        <v>64029</v>
      </c>
      <c r="E165" s="246">
        <v>24929</v>
      </c>
      <c r="F165" s="251">
        <v>-61.066079432757036</v>
      </c>
      <c r="G165" s="247"/>
    </row>
    <row r="166" spans="1:7" ht="19.25" customHeight="1" x14ac:dyDescent="0.15">
      <c r="A166" s="240"/>
      <c r="B166" s="244" t="s">
        <v>72</v>
      </c>
      <c r="C166" s="56" t="s">
        <v>3</v>
      </c>
      <c r="D166" s="214">
        <v>20</v>
      </c>
      <c r="E166" s="214">
        <v>30</v>
      </c>
      <c r="F166" s="192">
        <v>50</v>
      </c>
      <c r="G166" s="240"/>
    </row>
    <row r="167" spans="1:7" ht="19.25" customHeight="1" x14ac:dyDescent="0.15">
      <c r="A167" s="240"/>
      <c r="B167" s="244"/>
      <c r="C167" s="56" t="s">
        <v>4</v>
      </c>
      <c r="D167" s="214">
        <v>11207</v>
      </c>
      <c r="E167" s="214">
        <v>6706</v>
      </c>
      <c r="F167" s="192">
        <v>-40.162398500936916</v>
      </c>
      <c r="G167" s="240"/>
    </row>
    <row r="168" spans="1:7" ht="19.25" customHeight="1" x14ac:dyDescent="0.15">
      <c r="A168" s="240"/>
      <c r="B168" s="244"/>
      <c r="C168" s="56" t="s">
        <v>5</v>
      </c>
      <c r="D168" s="214">
        <v>9821</v>
      </c>
      <c r="E168" s="214">
        <v>5434</v>
      </c>
      <c r="F168" s="192">
        <v>-44.669585581916301</v>
      </c>
      <c r="G168" s="240"/>
    </row>
    <row r="169" spans="1:7" ht="19.25" customHeight="1" x14ac:dyDescent="0.15">
      <c r="A169" s="240"/>
      <c r="B169" s="244"/>
      <c r="C169" s="56" t="s">
        <v>6</v>
      </c>
      <c r="D169" s="214">
        <v>474</v>
      </c>
      <c r="E169" s="214">
        <v>2730</v>
      </c>
      <c r="F169" s="192">
        <v>475.94936708860757</v>
      </c>
      <c r="G169" s="240"/>
    </row>
    <row r="170" spans="1:7" ht="19.25" customHeight="1" x14ac:dyDescent="0.15">
      <c r="A170" s="240"/>
      <c r="B170" s="244"/>
      <c r="C170" s="56" t="s">
        <v>355</v>
      </c>
      <c r="D170" s="214">
        <v>507016</v>
      </c>
      <c r="E170" s="214">
        <v>400932</v>
      </c>
      <c r="F170" s="192">
        <v>-20.923205579311109</v>
      </c>
      <c r="G170" s="240"/>
    </row>
    <row r="171" spans="1:7" ht="19.25" customHeight="1" x14ac:dyDescent="0.15">
      <c r="A171" s="240"/>
      <c r="B171" s="244"/>
      <c r="C171" s="56" t="s">
        <v>7</v>
      </c>
      <c r="D171" s="214">
        <v>25996</v>
      </c>
      <c r="E171" s="214">
        <v>25388</v>
      </c>
      <c r="F171" s="192">
        <v>-2.3388213571318666</v>
      </c>
      <c r="G171" s="240"/>
    </row>
    <row r="172" spans="1:7" ht="19.25" customHeight="1" x14ac:dyDescent="0.15">
      <c r="A172" s="240"/>
      <c r="B172" s="244"/>
      <c r="C172" s="56" t="s">
        <v>8</v>
      </c>
      <c r="D172" s="214">
        <v>100943</v>
      </c>
      <c r="E172" s="214">
        <v>546</v>
      </c>
      <c r="F172" s="192">
        <v>-99.459100680582111</v>
      </c>
      <c r="G172" s="240"/>
    </row>
    <row r="173" spans="1:7" ht="19.25" customHeight="1" x14ac:dyDescent="0.15">
      <c r="A173" s="240"/>
      <c r="B173" s="244"/>
      <c r="C173" s="56" t="s">
        <v>9</v>
      </c>
      <c r="D173" s="214">
        <v>1850</v>
      </c>
      <c r="E173" s="214">
        <v>4167</v>
      </c>
      <c r="F173" s="192">
        <v>125.24324324324326</v>
      </c>
      <c r="G173" s="240"/>
    </row>
    <row r="174" spans="1:7" ht="19.25" customHeight="1" x14ac:dyDescent="0.15">
      <c r="A174" s="240"/>
      <c r="B174" s="245" t="s">
        <v>212</v>
      </c>
      <c r="C174" s="245"/>
      <c r="D174" s="246">
        <v>657327</v>
      </c>
      <c r="E174" s="246">
        <v>445933</v>
      </c>
      <c r="F174" s="251">
        <v>-32.159640483351517</v>
      </c>
      <c r="G174" s="247"/>
    </row>
    <row r="175" spans="1:7" ht="19.25" customHeight="1" x14ac:dyDescent="0.15">
      <c r="A175" s="240"/>
      <c r="B175" s="244" t="s">
        <v>73</v>
      </c>
      <c r="C175" s="56" t="s">
        <v>3</v>
      </c>
      <c r="D175" s="214">
        <v>0</v>
      </c>
      <c r="E175" s="214">
        <v>0</v>
      </c>
      <c r="F175" s="192">
        <v>0</v>
      </c>
      <c r="G175" s="240"/>
    </row>
    <row r="176" spans="1:7" ht="19.25" customHeight="1" x14ac:dyDescent="0.15">
      <c r="A176" s="240"/>
      <c r="B176" s="244"/>
      <c r="C176" s="56" t="s">
        <v>4</v>
      </c>
      <c r="D176" s="214">
        <v>135</v>
      </c>
      <c r="E176" s="214">
        <v>106</v>
      </c>
      <c r="F176" s="192">
        <v>-21.481481481481481</v>
      </c>
      <c r="G176" s="240"/>
    </row>
    <row r="177" spans="1:7" ht="19.25" customHeight="1" x14ac:dyDescent="0.15">
      <c r="A177" s="240"/>
      <c r="B177" s="244"/>
      <c r="C177" s="56" t="s">
        <v>5</v>
      </c>
      <c r="D177" s="214">
        <v>280</v>
      </c>
      <c r="E177" s="214">
        <v>360</v>
      </c>
      <c r="F177" s="192">
        <v>28.571428571428569</v>
      </c>
      <c r="G177" s="240"/>
    </row>
    <row r="178" spans="1:7" ht="19.25" customHeight="1" x14ac:dyDescent="0.15">
      <c r="A178" s="240"/>
      <c r="B178" s="244"/>
      <c r="C178" s="56" t="s">
        <v>6</v>
      </c>
      <c r="D178" s="214">
        <v>352</v>
      </c>
      <c r="E178" s="214">
        <v>0</v>
      </c>
      <c r="F178" s="192">
        <v>-100</v>
      </c>
      <c r="G178" s="240"/>
    </row>
    <row r="179" spans="1:7" ht="19.25" customHeight="1" x14ac:dyDescent="0.15">
      <c r="A179" s="240"/>
      <c r="B179" s="244"/>
      <c r="C179" s="56" t="s">
        <v>355</v>
      </c>
      <c r="D179" s="214">
        <v>20833</v>
      </c>
      <c r="E179" s="214">
        <v>4452</v>
      </c>
      <c r="F179" s="192">
        <v>-78.630058080929302</v>
      </c>
      <c r="G179" s="240"/>
    </row>
    <row r="180" spans="1:7" ht="19.25" customHeight="1" x14ac:dyDescent="0.15">
      <c r="A180" s="240"/>
      <c r="B180" s="244"/>
      <c r="C180" s="56" t="s">
        <v>7</v>
      </c>
      <c r="D180" s="214">
        <v>850</v>
      </c>
      <c r="E180" s="214">
        <v>534</v>
      </c>
      <c r="F180" s="192">
        <v>-37.176470588235297</v>
      </c>
      <c r="G180" s="240"/>
    </row>
    <row r="181" spans="1:7" ht="19.25" customHeight="1" x14ac:dyDescent="0.15">
      <c r="A181" s="240"/>
      <c r="B181" s="244"/>
      <c r="C181" s="56" t="s">
        <v>8</v>
      </c>
      <c r="D181" s="214">
        <v>0</v>
      </c>
      <c r="E181" s="214">
        <v>0</v>
      </c>
      <c r="F181" s="192">
        <v>0</v>
      </c>
      <c r="G181" s="240"/>
    </row>
    <row r="182" spans="1:7" ht="19.25" customHeight="1" x14ac:dyDescent="0.15">
      <c r="A182" s="240"/>
      <c r="B182" s="244"/>
      <c r="C182" s="56" t="s">
        <v>9</v>
      </c>
      <c r="D182" s="214">
        <v>180</v>
      </c>
      <c r="E182" s="214">
        <v>3620</v>
      </c>
      <c r="F182" s="192">
        <v>1911.1111111111111</v>
      </c>
      <c r="G182" s="240"/>
    </row>
    <row r="183" spans="1:7" ht="19.25" customHeight="1" x14ac:dyDescent="0.15">
      <c r="A183" s="240"/>
      <c r="B183" s="245" t="s">
        <v>213</v>
      </c>
      <c r="C183" s="245"/>
      <c r="D183" s="246">
        <v>22630</v>
      </c>
      <c r="E183" s="246">
        <v>9072</v>
      </c>
      <c r="F183" s="251">
        <v>-59.911621741051704</v>
      </c>
      <c r="G183" s="247"/>
    </row>
    <row r="184" spans="1:7" ht="19.25" customHeight="1" x14ac:dyDescent="0.15">
      <c r="A184" s="240"/>
      <c r="B184" s="244" t="s">
        <v>74</v>
      </c>
      <c r="C184" s="56" t="s">
        <v>3</v>
      </c>
      <c r="D184" s="214">
        <v>6952</v>
      </c>
      <c r="E184" s="214">
        <v>431</v>
      </c>
      <c r="F184" s="192">
        <v>-93.800345224395855</v>
      </c>
      <c r="G184" s="240"/>
    </row>
    <row r="185" spans="1:7" ht="19.25" customHeight="1" x14ac:dyDescent="0.15">
      <c r="A185" s="240"/>
      <c r="B185" s="244"/>
      <c r="C185" s="56" t="s">
        <v>4</v>
      </c>
      <c r="D185" s="214">
        <v>7283</v>
      </c>
      <c r="E185" s="214">
        <v>11002</v>
      </c>
      <c r="F185" s="192">
        <v>51.064121927777016</v>
      </c>
      <c r="G185" s="240"/>
    </row>
    <row r="186" spans="1:7" ht="19.25" customHeight="1" x14ac:dyDescent="0.15">
      <c r="A186" s="240"/>
      <c r="B186" s="244"/>
      <c r="C186" s="56" t="s">
        <v>5</v>
      </c>
      <c r="D186" s="214">
        <v>4760</v>
      </c>
      <c r="E186" s="214">
        <v>13394</v>
      </c>
      <c r="F186" s="192">
        <v>181.38655462184875</v>
      </c>
      <c r="G186" s="240"/>
    </row>
    <row r="187" spans="1:7" ht="19.25" customHeight="1" x14ac:dyDescent="0.15">
      <c r="A187" s="240"/>
      <c r="B187" s="244"/>
      <c r="C187" s="56" t="s">
        <v>6</v>
      </c>
      <c r="D187" s="214">
        <v>755</v>
      </c>
      <c r="E187" s="214">
        <v>1022</v>
      </c>
      <c r="F187" s="192">
        <v>35.36423841059603</v>
      </c>
      <c r="G187" s="240"/>
    </row>
    <row r="188" spans="1:7" ht="19.25" customHeight="1" x14ac:dyDescent="0.15">
      <c r="A188" s="240"/>
      <c r="B188" s="244"/>
      <c r="C188" s="56" t="s">
        <v>355</v>
      </c>
      <c r="D188" s="214">
        <v>717848</v>
      </c>
      <c r="E188" s="214">
        <v>522995</v>
      </c>
      <c r="F188" s="192">
        <v>-27.144047207765432</v>
      </c>
      <c r="G188" s="240"/>
    </row>
    <row r="189" spans="1:7" ht="19.25" customHeight="1" x14ac:dyDescent="0.15">
      <c r="A189" s="240"/>
      <c r="B189" s="244"/>
      <c r="C189" s="56" t="s">
        <v>7</v>
      </c>
      <c r="D189" s="214">
        <v>130</v>
      </c>
      <c r="E189" s="214">
        <v>0</v>
      </c>
      <c r="F189" s="192">
        <v>-100</v>
      </c>
      <c r="G189" s="240"/>
    </row>
    <row r="190" spans="1:7" ht="19.25" customHeight="1" x14ac:dyDescent="0.15">
      <c r="A190" s="240"/>
      <c r="B190" s="244"/>
      <c r="C190" s="56" t="s">
        <v>8</v>
      </c>
      <c r="D190" s="214">
        <v>100</v>
      </c>
      <c r="E190" s="214">
        <v>290</v>
      </c>
      <c r="F190" s="192">
        <v>190</v>
      </c>
      <c r="G190" s="240"/>
    </row>
    <row r="191" spans="1:7" ht="19.25" customHeight="1" x14ac:dyDescent="0.15">
      <c r="A191" s="240"/>
      <c r="B191" s="244"/>
      <c r="C191" s="56" t="s">
        <v>9</v>
      </c>
      <c r="D191" s="214">
        <v>15520</v>
      </c>
      <c r="E191" s="214">
        <v>42455</v>
      </c>
      <c r="F191" s="192">
        <v>173.55025773195877</v>
      </c>
      <c r="G191" s="240"/>
    </row>
    <row r="192" spans="1:7" ht="19.25" customHeight="1" x14ac:dyDescent="0.15">
      <c r="A192" s="240"/>
      <c r="B192" s="245" t="s">
        <v>214</v>
      </c>
      <c r="C192" s="245"/>
      <c r="D192" s="246">
        <v>753348</v>
      </c>
      <c r="E192" s="246">
        <v>591589</v>
      </c>
      <c r="F192" s="251">
        <v>-21.472015589077024</v>
      </c>
      <c r="G192" s="247"/>
    </row>
    <row r="193" spans="1:7" ht="19.25" customHeight="1" x14ac:dyDescent="0.15">
      <c r="A193" s="247"/>
      <c r="B193" s="248" t="s">
        <v>44</v>
      </c>
      <c r="C193" s="248"/>
      <c r="D193" s="249">
        <v>1759682</v>
      </c>
      <c r="E193" s="249">
        <v>1366721</v>
      </c>
      <c r="F193" s="252">
        <v>-22.331364416979888</v>
      </c>
      <c r="G193" s="240"/>
    </row>
    <row r="194" spans="1:7" ht="10.25" customHeight="1" x14ac:dyDescent="0.15">
      <c r="A194" s="240"/>
      <c r="B194" s="240"/>
      <c r="C194" s="240"/>
      <c r="D194" s="240"/>
      <c r="E194" s="240"/>
      <c r="F194" s="250"/>
      <c r="G194" s="240"/>
    </row>
    <row r="195" spans="1:7" ht="17.25" customHeight="1" x14ac:dyDescent="0.15">
      <c r="A195" s="64"/>
      <c r="B195" s="64"/>
      <c r="C195" s="64"/>
      <c r="D195" s="64"/>
      <c r="E195" s="64"/>
      <c r="F195" s="64"/>
      <c r="G195" s="64"/>
    </row>
    <row r="196" spans="1:7" ht="17.25" customHeight="1" x14ac:dyDescent="0.15">
      <c r="A196" s="64"/>
      <c r="B196" s="64"/>
      <c r="C196" s="64"/>
      <c r="D196" s="64"/>
      <c r="E196" s="64"/>
      <c r="F196" s="64"/>
      <c r="G196" s="64"/>
    </row>
    <row r="197" spans="1:7" ht="18" customHeight="1" x14ac:dyDescent="0.25">
      <c r="A197" s="234"/>
      <c r="B197" s="235" t="s">
        <v>260</v>
      </c>
      <c r="C197" s="234" t="s" vm="1">
        <v>261</v>
      </c>
      <c r="D197" s="234"/>
      <c r="E197" s="234"/>
      <c r="F197" s="245" t="s">
        <v>413</v>
      </c>
      <c r="G197" s="234"/>
    </row>
    <row r="198" spans="1:7" ht="10.25" customHeight="1" x14ac:dyDescent="0.15">
      <c r="A198" s="236"/>
      <c r="B198" s="237"/>
      <c r="C198" s="237"/>
      <c r="D198" s="238"/>
      <c r="E198" s="238"/>
      <c r="F198" s="239"/>
      <c r="G198" s="240"/>
    </row>
    <row r="199" spans="1:7" ht="52.25" customHeight="1" x14ac:dyDescent="0.15">
      <c r="A199" s="236"/>
      <c r="B199" s="236"/>
      <c r="C199" s="236"/>
      <c r="D199" s="241"/>
      <c r="E199" s="241"/>
      <c r="F199" s="242"/>
      <c r="G199" s="243"/>
    </row>
    <row r="200" spans="1:7" ht="29.75" customHeight="1" x14ac:dyDescent="0.15">
      <c r="A200" s="240"/>
      <c r="B200" s="123" t="s">
        <v>53</v>
      </c>
      <c r="C200" s="123" t="s">
        <v>190</v>
      </c>
      <c r="D200" s="124">
        <v>2020</v>
      </c>
      <c r="E200" s="124">
        <v>2021</v>
      </c>
      <c r="F200" s="126" t="s">
        <v>439</v>
      </c>
      <c r="G200" s="240"/>
    </row>
    <row r="201" spans="1:7" ht="19.25" customHeight="1" x14ac:dyDescent="0.15">
      <c r="A201" s="240"/>
      <c r="B201" s="244" t="s">
        <v>76</v>
      </c>
      <c r="C201" s="56" t="s">
        <v>3</v>
      </c>
      <c r="D201" s="214">
        <v>610</v>
      </c>
      <c r="E201" s="214">
        <v>197</v>
      </c>
      <c r="F201" s="52">
        <v>-67.704918032786892</v>
      </c>
      <c r="G201" s="247"/>
    </row>
    <row r="202" spans="1:7" ht="19.25" customHeight="1" x14ac:dyDescent="0.15">
      <c r="A202" s="247"/>
      <c r="B202" s="244"/>
      <c r="C202" s="56" t="s">
        <v>4</v>
      </c>
      <c r="D202" s="214">
        <v>190871</v>
      </c>
      <c r="E202" s="214">
        <v>2533</v>
      </c>
      <c r="F202" s="52">
        <v>-98.672925693269278</v>
      </c>
      <c r="G202" s="240"/>
    </row>
    <row r="203" spans="1:7" ht="19.25" customHeight="1" x14ac:dyDescent="0.15">
      <c r="A203" s="240"/>
      <c r="B203" s="244"/>
      <c r="C203" s="56" t="s">
        <v>5</v>
      </c>
      <c r="D203" s="214">
        <v>519</v>
      </c>
      <c r="E203" s="214">
        <v>2584</v>
      </c>
      <c r="F203" s="52">
        <v>397.88053949903662</v>
      </c>
      <c r="G203" s="240"/>
    </row>
    <row r="204" spans="1:7" ht="19.25" customHeight="1" x14ac:dyDescent="0.15">
      <c r="A204" s="240"/>
      <c r="B204" s="244"/>
      <c r="C204" s="56" t="s">
        <v>6</v>
      </c>
      <c r="D204" s="214">
        <v>80</v>
      </c>
      <c r="E204" s="214">
        <v>10</v>
      </c>
      <c r="F204" s="52">
        <v>-87.5</v>
      </c>
      <c r="G204" s="240"/>
    </row>
    <row r="205" spans="1:7" ht="19.25" customHeight="1" x14ac:dyDescent="0.15">
      <c r="A205" s="240"/>
      <c r="B205" s="244"/>
      <c r="C205" s="56" t="s">
        <v>355</v>
      </c>
      <c r="D205" s="214">
        <v>566380</v>
      </c>
      <c r="E205" s="214">
        <v>246489</v>
      </c>
      <c r="F205" s="52">
        <v>-56.479925138599526</v>
      </c>
      <c r="G205" s="240"/>
    </row>
    <row r="206" spans="1:7" ht="19.25" customHeight="1" x14ac:dyDescent="0.15">
      <c r="A206" s="240"/>
      <c r="B206" s="244"/>
      <c r="C206" s="56" t="s">
        <v>7</v>
      </c>
      <c r="D206" s="214">
        <v>10</v>
      </c>
      <c r="E206" s="214">
        <v>560</v>
      </c>
      <c r="F206" s="52">
        <v>5500</v>
      </c>
      <c r="G206" s="240"/>
    </row>
    <row r="207" spans="1:7" ht="19.25" customHeight="1" x14ac:dyDescent="0.15">
      <c r="A207" s="240"/>
      <c r="B207" s="244"/>
      <c r="C207" s="56" t="s">
        <v>8</v>
      </c>
      <c r="D207" s="214">
        <v>0</v>
      </c>
      <c r="E207" s="214">
        <v>326</v>
      </c>
      <c r="F207" s="52">
        <v>0</v>
      </c>
      <c r="G207" s="240"/>
    </row>
    <row r="208" spans="1:7" ht="19.25" customHeight="1" x14ac:dyDescent="0.15">
      <c r="A208" s="240"/>
      <c r="B208" s="244"/>
      <c r="C208" s="56" t="s">
        <v>9</v>
      </c>
      <c r="D208" s="214">
        <v>2950</v>
      </c>
      <c r="E208" s="214">
        <v>5283</v>
      </c>
      <c r="F208" s="52">
        <v>79.084745762711862</v>
      </c>
      <c r="G208" s="240"/>
    </row>
    <row r="209" spans="1:7" ht="19.25" customHeight="1" x14ac:dyDescent="0.15">
      <c r="A209" s="240"/>
      <c r="B209" s="245" t="s">
        <v>215</v>
      </c>
      <c r="C209" s="245"/>
      <c r="D209" s="246">
        <v>761420</v>
      </c>
      <c r="E209" s="246">
        <v>257982</v>
      </c>
      <c r="F209" s="132">
        <v>-66.118305271729142</v>
      </c>
      <c r="G209" s="240"/>
    </row>
    <row r="210" spans="1:7" ht="19.25" customHeight="1" x14ac:dyDescent="0.15">
      <c r="A210" s="240"/>
      <c r="B210" s="244" t="s">
        <v>77</v>
      </c>
      <c r="C210" s="56" t="s">
        <v>3</v>
      </c>
      <c r="D210" s="214">
        <v>14577</v>
      </c>
      <c r="E210" s="214">
        <v>8844</v>
      </c>
      <c r="F210" s="52">
        <v>-39.329080057625028</v>
      </c>
      <c r="G210" s="247"/>
    </row>
    <row r="211" spans="1:7" ht="19.25" customHeight="1" x14ac:dyDescent="0.15">
      <c r="A211" s="240"/>
      <c r="B211" s="244"/>
      <c r="C211" s="56" t="s">
        <v>4</v>
      </c>
      <c r="D211" s="214">
        <v>102372</v>
      </c>
      <c r="E211" s="214">
        <v>24352</v>
      </c>
      <c r="F211" s="52">
        <v>-76.212245535888727</v>
      </c>
      <c r="G211" s="240"/>
    </row>
    <row r="212" spans="1:7" ht="19.25" customHeight="1" x14ac:dyDescent="0.15">
      <c r="A212" s="240"/>
      <c r="B212" s="244"/>
      <c r="C212" s="56" t="s">
        <v>5</v>
      </c>
      <c r="D212" s="214">
        <v>4365</v>
      </c>
      <c r="E212" s="214">
        <v>9548</v>
      </c>
      <c r="F212" s="52">
        <v>118.73997709049256</v>
      </c>
      <c r="G212" s="240"/>
    </row>
    <row r="213" spans="1:7" ht="19.25" customHeight="1" x14ac:dyDescent="0.15">
      <c r="A213" s="240"/>
      <c r="B213" s="244"/>
      <c r="C213" s="56" t="s">
        <v>6</v>
      </c>
      <c r="D213" s="214">
        <v>5439</v>
      </c>
      <c r="E213" s="214">
        <v>60</v>
      </c>
      <c r="F213" s="52">
        <v>-98.896856039713185</v>
      </c>
      <c r="G213" s="240"/>
    </row>
    <row r="214" spans="1:7" ht="19.25" customHeight="1" x14ac:dyDescent="0.15">
      <c r="A214" s="240"/>
      <c r="B214" s="244"/>
      <c r="C214" s="56" t="s">
        <v>355</v>
      </c>
      <c r="D214" s="214">
        <v>1180094</v>
      </c>
      <c r="E214" s="214">
        <v>591022</v>
      </c>
      <c r="F214" s="52">
        <v>-49.917379462991931</v>
      </c>
      <c r="G214" s="240"/>
    </row>
    <row r="215" spans="1:7" ht="19.25" customHeight="1" x14ac:dyDescent="0.15">
      <c r="A215" s="240"/>
      <c r="B215" s="244"/>
      <c r="C215" s="56" t="s">
        <v>7</v>
      </c>
      <c r="D215" s="214">
        <v>1601</v>
      </c>
      <c r="E215" s="214">
        <v>0</v>
      </c>
      <c r="F215" s="52">
        <v>-100</v>
      </c>
      <c r="G215" s="240"/>
    </row>
    <row r="216" spans="1:7" ht="19.25" customHeight="1" x14ac:dyDescent="0.15">
      <c r="A216" s="240"/>
      <c r="B216" s="244"/>
      <c r="C216" s="56" t="s">
        <v>8</v>
      </c>
      <c r="D216" s="214">
        <v>0</v>
      </c>
      <c r="E216" s="214">
        <v>1579</v>
      </c>
      <c r="F216" s="52">
        <v>0</v>
      </c>
      <c r="G216" s="240"/>
    </row>
    <row r="217" spans="1:7" ht="19.25" customHeight="1" x14ac:dyDescent="0.15">
      <c r="A217" s="240"/>
      <c r="B217" s="244"/>
      <c r="C217" s="56" t="s">
        <v>9</v>
      </c>
      <c r="D217" s="214">
        <v>31425</v>
      </c>
      <c r="E217" s="214">
        <v>7074</v>
      </c>
      <c r="F217" s="52">
        <v>-77.489260143198095</v>
      </c>
      <c r="G217" s="240"/>
    </row>
    <row r="218" spans="1:7" ht="19.25" customHeight="1" x14ac:dyDescent="0.15">
      <c r="A218" s="240"/>
      <c r="B218" s="245" t="s">
        <v>216</v>
      </c>
      <c r="C218" s="245"/>
      <c r="D218" s="246">
        <v>1339873</v>
      </c>
      <c r="E218" s="246">
        <v>642479</v>
      </c>
      <c r="F218" s="132">
        <v>-52.049261385220838</v>
      </c>
      <c r="G218" s="247"/>
    </row>
    <row r="219" spans="1:7" ht="19.25" customHeight="1" x14ac:dyDescent="0.15">
      <c r="A219" s="247"/>
      <c r="B219" s="248" t="s">
        <v>44</v>
      </c>
      <c r="C219" s="248"/>
      <c r="D219" s="249">
        <v>2101293</v>
      </c>
      <c r="E219" s="249">
        <v>900461</v>
      </c>
      <c r="F219" s="137">
        <v>-57.147289787764009</v>
      </c>
      <c r="G219" s="240"/>
    </row>
    <row r="220" spans="1:7" ht="10.25" customHeight="1" x14ac:dyDescent="0.15">
      <c r="A220" s="240"/>
      <c r="B220" s="240"/>
      <c r="C220" s="240"/>
      <c r="D220" s="240"/>
      <c r="E220" s="240"/>
      <c r="F220" s="250"/>
      <c r="G220" s="240"/>
    </row>
  </sheetData>
  <mergeCells count="1">
    <mergeCell ref="A1:B1"/>
  </mergeCells>
  <conditionalFormatting sqref="F139:F147">
    <cfRule type="iconSet" priority="4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3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7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9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ignoredErrors>
    <ignoredError sqref="F44:F50 F74 F88:F94 F132:F138 F164 F194:F200" unlockedFormula="1"/>
  </ignoredError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G220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11" customWidth="1"/>
    <col min="2" max="2" width="25.5" style="11" customWidth="1"/>
    <col min="3" max="3" width="33.5" style="11" customWidth="1"/>
    <col min="4" max="5" width="16.5" style="11" customWidth="1"/>
    <col min="6" max="6" width="10.5" style="11" customWidth="1"/>
    <col min="7" max="7" width="1.5" style="11" customWidth="1"/>
    <col min="8" max="16384" width="9.5" style="11"/>
  </cols>
  <sheetData>
    <row r="1" spans="1:7" ht="50" customHeight="1" x14ac:dyDescent="0.15">
      <c r="A1" s="515" t="s">
        <v>371</v>
      </c>
      <c r="B1" s="515"/>
      <c r="C1" s="16" t="s">
        <v>224</v>
      </c>
    </row>
    <row r="2" spans="1:7" ht="17.25" customHeight="1" x14ac:dyDescent="0.15">
      <c r="A2" s="17"/>
      <c r="B2" s="17"/>
      <c r="C2" s="17"/>
      <c r="D2" s="17"/>
      <c r="E2" s="17"/>
      <c r="F2" s="17"/>
      <c r="G2" s="17"/>
    </row>
    <row r="3" spans="1:7" s="13" customFormat="1" ht="18" customHeight="1" x14ac:dyDescent="0.25">
      <c r="A3" s="255"/>
      <c r="B3" s="256" t="s">
        <v>260</v>
      </c>
      <c r="C3" s="255" t="s" vm="2">
        <v>262</v>
      </c>
      <c r="D3" s="255"/>
      <c r="E3" s="255"/>
      <c r="F3" s="267" t="s">
        <v>414</v>
      </c>
      <c r="G3" s="255"/>
    </row>
    <row r="4" spans="1:7" s="12" customFormat="1" ht="10.25" customHeight="1" x14ac:dyDescent="0.15">
      <c r="A4" s="257"/>
      <c r="B4" s="258"/>
      <c r="C4" s="258"/>
      <c r="D4" s="259"/>
      <c r="E4" s="259"/>
      <c r="F4" s="260"/>
      <c r="G4" s="261"/>
    </row>
    <row r="5" spans="1:7" ht="52.25" customHeight="1" x14ac:dyDescent="0.15">
      <c r="A5" s="257"/>
      <c r="B5" s="257"/>
      <c r="C5" s="257"/>
      <c r="D5" s="262"/>
      <c r="E5" s="262"/>
      <c r="F5" s="263"/>
      <c r="G5" s="264"/>
    </row>
    <row r="6" spans="1:7" ht="29.75" customHeight="1" x14ac:dyDescent="0.15">
      <c r="A6" s="261"/>
      <c r="B6" s="143" t="s">
        <v>53</v>
      </c>
      <c r="C6" s="143" t="s">
        <v>190</v>
      </c>
      <c r="D6" s="144">
        <v>2020</v>
      </c>
      <c r="E6" s="144">
        <v>2021</v>
      </c>
      <c r="F6" s="146" t="s">
        <v>439</v>
      </c>
      <c r="G6" s="261"/>
    </row>
    <row r="7" spans="1:7" ht="19.25" customHeight="1" x14ac:dyDescent="0.15">
      <c r="A7" s="261"/>
      <c r="B7" s="265" t="s">
        <v>54</v>
      </c>
      <c r="C7" s="56" t="s">
        <v>3</v>
      </c>
      <c r="D7" s="266">
        <v>4998711.4400000004</v>
      </c>
      <c r="E7" s="266">
        <v>4651996.9599999962</v>
      </c>
      <c r="F7" s="52">
        <v>-6.9360771103043337</v>
      </c>
      <c r="G7" s="261"/>
    </row>
    <row r="8" spans="1:7" ht="19.25" customHeight="1" x14ac:dyDescent="0.15">
      <c r="A8" s="261"/>
      <c r="B8" s="265"/>
      <c r="C8" s="56" t="s">
        <v>4</v>
      </c>
      <c r="D8" s="266">
        <v>3063515.47</v>
      </c>
      <c r="E8" s="266">
        <v>2687844.8200000003</v>
      </c>
      <c r="F8" s="52">
        <v>-12.262730633444455</v>
      </c>
      <c r="G8" s="261"/>
    </row>
    <row r="9" spans="1:7" ht="19.25" customHeight="1" x14ac:dyDescent="0.15">
      <c r="A9" s="261"/>
      <c r="B9" s="265"/>
      <c r="C9" s="56" t="s">
        <v>5</v>
      </c>
      <c r="D9" s="266">
        <v>1683076.34</v>
      </c>
      <c r="E9" s="266">
        <v>1589264.73</v>
      </c>
      <c r="F9" s="52">
        <v>-5.5738178816060175</v>
      </c>
      <c r="G9" s="261"/>
    </row>
    <row r="10" spans="1:7" ht="19.25" customHeight="1" x14ac:dyDescent="0.15">
      <c r="A10" s="261"/>
      <c r="B10" s="265"/>
      <c r="C10" s="56" t="s">
        <v>6</v>
      </c>
      <c r="D10" s="266">
        <v>615754.89</v>
      </c>
      <c r="E10" s="266">
        <v>3936967.75</v>
      </c>
      <c r="F10" s="52">
        <v>539.37255130852475</v>
      </c>
      <c r="G10" s="261"/>
    </row>
    <row r="11" spans="1:7" ht="19.25" customHeight="1" x14ac:dyDescent="0.15">
      <c r="A11" s="261"/>
      <c r="B11" s="265"/>
      <c r="C11" s="56" t="s">
        <v>355</v>
      </c>
      <c r="D11" s="266">
        <v>1518404.56</v>
      </c>
      <c r="E11" s="266">
        <v>803281</v>
      </c>
      <c r="F11" s="52">
        <v>-47.097037169066461</v>
      </c>
      <c r="G11" s="261"/>
    </row>
    <row r="12" spans="1:7" ht="19.25" customHeight="1" x14ac:dyDescent="0.15">
      <c r="A12" s="261"/>
      <c r="B12" s="265"/>
      <c r="C12" s="56" t="s">
        <v>7</v>
      </c>
      <c r="D12" s="266">
        <v>1338593.8999999999</v>
      </c>
      <c r="E12" s="266">
        <v>2421257</v>
      </c>
      <c r="F12" s="52">
        <v>80.880624063803083</v>
      </c>
      <c r="G12" s="261"/>
    </row>
    <row r="13" spans="1:7" ht="19.25" customHeight="1" x14ac:dyDescent="0.15">
      <c r="A13" s="261"/>
      <c r="B13" s="265"/>
      <c r="C13" s="56" t="s">
        <v>8</v>
      </c>
      <c r="D13" s="266">
        <v>1153760.44</v>
      </c>
      <c r="E13" s="266">
        <v>2033798.19</v>
      </c>
      <c r="F13" s="52">
        <v>76.275604492038227</v>
      </c>
      <c r="G13" s="261"/>
    </row>
    <row r="14" spans="1:7" ht="19.25" customHeight="1" x14ac:dyDescent="0.15">
      <c r="A14" s="261"/>
      <c r="B14" s="265"/>
      <c r="C14" s="56" t="s">
        <v>9</v>
      </c>
      <c r="D14" s="266">
        <v>5029</v>
      </c>
      <c r="E14" s="266">
        <v>17055</v>
      </c>
      <c r="F14" s="52">
        <v>239.13302843507657</v>
      </c>
      <c r="G14" s="261"/>
    </row>
    <row r="15" spans="1:7" s="14" customFormat="1" ht="19.25" customHeight="1" x14ac:dyDescent="0.15">
      <c r="A15" s="261"/>
      <c r="B15" s="267" t="s">
        <v>198</v>
      </c>
      <c r="C15" s="267"/>
      <c r="D15" s="268">
        <v>14376846.040000001</v>
      </c>
      <c r="E15" s="268">
        <v>18141465.449999996</v>
      </c>
      <c r="F15" s="66">
        <v>26.185294045202102</v>
      </c>
      <c r="G15" s="269"/>
    </row>
    <row r="16" spans="1:7" ht="19.25" customHeight="1" x14ac:dyDescent="0.15">
      <c r="A16" s="269"/>
      <c r="B16" s="265" t="s">
        <v>55</v>
      </c>
      <c r="C16" s="56" t="s">
        <v>3</v>
      </c>
      <c r="D16" s="266">
        <v>36965382.469999999</v>
      </c>
      <c r="E16" s="266">
        <v>37786553.889999822</v>
      </c>
      <c r="F16" s="52">
        <v>2.2214606345984955</v>
      </c>
      <c r="G16" s="261"/>
    </row>
    <row r="17" spans="1:7" ht="19.25" customHeight="1" x14ac:dyDescent="0.15">
      <c r="A17" s="261"/>
      <c r="B17" s="265"/>
      <c r="C17" s="56" t="s">
        <v>4</v>
      </c>
      <c r="D17" s="266">
        <v>22439762.539999999</v>
      </c>
      <c r="E17" s="266">
        <v>29627183.440000005</v>
      </c>
      <c r="F17" s="52">
        <v>32.029843841654156</v>
      </c>
      <c r="G17" s="261"/>
    </row>
    <row r="18" spans="1:7" ht="19.25" customHeight="1" x14ac:dyDescent="0.15">
      <c r="A18" s="261"/>
      <c r="B18" s="265"/>
      <c r="C18" s="56" t="s">
        <v>5</v>
      </c>
      <c r="D18" s="266">
        <v>12209836.160000002</v>
      </c>
      <c r="E18" s="266">
        <v>23577615.590000007</v>
      </c>
      <c r="F18" s="52">
        <v>93.103455943507143</v>
      </c>
      <c r="G18" s="261"/>
    </row>
    <row r="19" spans="1:7" ht="19.25" customHeight="1" x14ac:dyDescent="0.15">
      <c r="A19" s="261"/>
      <c r="B19" s="265"/>
      <c r="C19" s="56" t="s">
        <v>6</v>
      </c>
      <c r="D19" s="266">
        <v>24879165.259999998</v>
      </c>
      <c r="E19" s="266">
        <v>57501515.290000014</v>
      </c>
      <c r="F19" s="52">
        <v>131.12316948370164</v>
      </c>
      <c r="G19" s="261"/>
    </row>
    <row r="20" spans="1:7" ht="19.25" customHeight="1" x14ac:dyDescent="0.15">
      <c r="A20" s="261"/>
      <c r="B20" s="265"/>
      <c r="C20" s="56" t="s">
        <v>355</v>
      </c>
      <c r="D20" s="266">
        <v>9232812.3599999994</v>
      </c>
      <c r="E20" s="266">
        <v>10721827.75</v>
      </c>
      <c r="F20" s="52">
        <v>16.127430429009614</v>
      </c>
      <c r="G20" s="261"/>
    </row>
    <row r="21" spans="1:7" ht="19.25" customHeight="1" x14ac:dyDescent="0.15">
      <c r="A21" s="261"/>
      <c r="B21" s="265"/>
      <c r="C21" s="56" t="s">
        <v>7</v>
      </c>
      <c r="D21" s="266">
        <v>12683031.32</v>
      </c>
      <c r="E21" s="266">
        <v>21548568.870000005</v>
      </c>
      <c r="F21" s="52">
        <v>69.900777868614497</v>
      </c>
      <c r="G21" s="261"/>
    </row>
    <row r="22" spans="1:7" ht="19.25" customHeight="1" x14ac:dyDescent="0.15">
      <c r="A22" s="261"/>
      <c r="B22" s="265"/>
      <c r="C22" s="56" t="s">
        <v>8</v>
      </c>
      <c r="D22" s="266">
        <v>10706865.109999999</v>
      </c>
      <c r="E22" s="266">
        <v>13944980.340000005</v>
      </c>
      <c r="F22" s="52">
        <v>30.243355050542952</v>
      </c>
      <c r="G22" s="261"/>
    </row>
    <row r="23" spans="1:7" ht="19.25" customHeight="1" x14ac:dyDescent="0.15">
      <c r="A23" s="261"/>
      <c r="B23" s="265"/>
      <c r="C23" s="56" t="s">
        <v>9</v>
      </c>
      <c r="D23" s="266">
        <v>358987.84</v>
      </c>
      <c r="E23" s="266">
        <v>218579.74</v>
      </c>
      <c r="F23" s="52">
        <v>-39.112216168659089</v>
      </c>
      <c r="G23" s="261"/>
    </row>
    <row r="24" spans="1:7" s="14" customFormat="1" ht="19.25" customHeight="1" x14ac:dyDescent="0.15">
      <c r="A24" s="261"/>
      <c r="B24" s="267" t="s">
        <v>199</v>
      </c>
      <c r="C24" s="267"/>
      <c r="D24" s="268">
        <v>129475843.06000002</v>
      </c>
      <c r="E24" s="268">
        <v>194926824.90999988</v>
      </c>
      <c r="F24" s="66">
        <v>50.550728462659563</v>
      </c>
      <c r="G24" s="269"/>
    </row>
    <row r="25" spans="1:7" ht="19.25" customHeight="1" x14ac:dyDescent="0.15">
      <c r="A25" s="269"/>
      <c r="B25" s="265" t="s">
        <v>56</v>
      </c>
      <c r="C25" s="56" t="s">
        <v>3</v>
      </c>
      <c r="D25" s="266">
        <v>14205492.369999999</v>
      </c>
      <c r="E25" s="266">
        <v>11887314.309999993</v>
      </c>
      <c r="F25" s="52">
        <v>-16.318885679004495</v>
      </c>
      <c r="G25" s="261"/>
    </row>
    <row r="26" spans="1:7" ht="19.25" customHeight="1" x14ac:dyDescent="0.15">
      <c r="A26" s="261"/>
      <c r="B26" s="265"/>
      <c r="C26" s="56" t="s">
        <v>4</v>
      </c>
      <c r="D26" s="266">
        <v>5287450.05</v>
      </c>
      <c r="E26" s="266">
        <v>7687987.4700000063</v>
      </c>
      <c r="F26" s="52">
        <v>45.40066378499418</v>
      </c>
      <c r="G26" s="261"/>
    </row>
    <row r="27" spans="1:7" ht="19.25" customHeight="1" x14ac:dyDescent="0.15">
      <c r="A27" s="261"/>
      <c r="B27" s="265"/>
      <c r="C27" s="56" t="s">
        <v>5</v>
      </c>
      <c r="D27" s="266">
        <v>2284327.2400000002</v>
      </c>
      <c r="E27" s="266">
        <v>5330008.1899999995</v>
      </c>
      <c r="F27" s="52">
        <v>133.32945020609216</v>
      </c>
      <c r="G27" s="261"/>
    </row>
    <row r="28" spans="1:7" ht="19.25" customHeight="1" x14ac:dyDescent="0.15">
      <c r="A28" s="261"/>
      <c r="B28" s="265"/>
      <c r="C28" s="56" t="s">
        <v>6</v>
      </c>
      <c r="D28" s="266">
        <v>6986527.2699999996</v>
      </c>
      <c r="E28" s="266">
        <v>27788130.230000004</v>
      </c>
      <c r="F28" s="52">
        <v>297.73880722289096</v>
      </c>
      <c r="G28" s="261"/>
    </row>
    <row r="29" spans="1:7" ht="19.25" customHeight="1" x14ac:dyDescent="0.15">
      <c r="A29" s="261"/>
      <c r="B29" s="265"/>
      <c r="C29" s="56" t="s">
        <v>355</v>
      </c>
      <c r="D29" s="266">
        <v>3811054.1</v>
      </c>
      <c r="E29" s="266">
        <v>3746731</v>
      </c>
      <c r="F29" s="52">
        <v>-1.6878033822715897</v>
      </c>
      <c r="G29" s="261"/>
    </row>
    <row r="30" spans="1:7" ht="19.25" customHeight="1" x14ac:dyDescent="0.15">
      <c r="A30" s="261"/>
      <c r="B30" s="265"/>
      <c r="C30" s="56" t="s">
        <v>7</v>
      </c>
      <c r="D30" s="266">
        <v>7430736.6100000003</v>
      </c>
      <c r="E30" s="266">
        <v>8023057.0299999984</v>
      </c>
      <c r="F30" s="52">
        <v>7.9712207697265978</v>
      </c>
      <c r="G30" s="261"/>
    </row>
    <row r="31" spans="1:7" ht="19.25" customHeight="1" x14ac:dyDescent="0.15">
      <c r="A31" s="261"/>
      <c r="B31" s="265"/>
      <c r="C31" s="56" t="s">
        <v>8</v>
      </c>
      <c r="D31" s="266">
        <v>3744011.8499999996</v>
      </c>
      <c r="E31" s="266">
        <v>5137227.87</v>
      </c>
      <c r="F31" s="52">
        <v>37.211848568267769</v>
      </c>
      <c r="G31" s="261"/>
    </row>
    <row r="32" spans="1:7" ht="19.25" customHeight="1" x14ac:dyDescent="0.15">
      <c r="A32" s="261"/>
      <c r="B32" s="265"/>
      <c r="C32" s="56" t="s">
        <v>9</v>
      </c>
      <c r="D32" s="266">
        <v>257889</v>
      </c>
      <c r="E32" s="266">
        <v>64433.7</v>
      </c>
      <c r="F32" s="52">
        <v>-75.014948291706901</v>
      </c>
      <c r="G32" s="261"/>
    </row>
    <row r="33" spans="1:7" s="14" customFormat="1" ht="19.25" customHeight="1" x14ac:dyDescent="0.15">
      <c r="A33" s="261"/>
      <c r="B33" s="267" t="s">
        <v>200</v>
      </c>
      <c r="C33" s="267"/>
      <c r="D33" s="268">
        <v>44007488.490000002</v>
      </c>
      <c r="E33" s="268">
        <v>69664889.800000012</v>
      </c>
      <c r="F33" s="66">
        <v>58.30235305482212</v>
      </c>
      <c r="G33" s="269"/>
    </row>
    <row r="34" spans="1:7" ht="19.25" customHeight="1" x14ac:dyDescent="0.15">
      <c r="A34" s="269"/>
      <c r="B34" s="265" t="s">
        <v>57</v>
      </c>
      <c r="C34" s="56" t="s">
        <v>3</v>
      </c>
      <c r="D34" s="266">
        <v>392238.7</v>
      </c>
      <c r="E34" s="266">
        <v>322812.29999999912</v>
      </c>
      <c r="F34" s="52">
        <v>-17.700038267514373</v>
      </c>
      <c r="G34" s="261"/>
    </row>
    <row r="35" spans="1:7" ht="19.25" customHeight="1" x14ac:dyDescent="0.15">
      <c r="A35" s="261"/>
      <c r="B35" s="265"/>
      <c r="C35" s="56" t="s">
        <v>4</v>
      </c>
      <c r="D35" s="266">
        <v>117361</v>
      </c>
      <c r="E35" s="266">
        <v>72627</v>
      </c>
      <c r="F35" s="52">
        <v>-38.116580465401626</v>
      </c>
      <c r="G35" s="261"/>
    </row>
    <row r="36" spans="1:7" ht="19.25" customHeight="1" x14ac:dyDescent="0.15">
      <c r="A36" s="261"/>
      <c r="B36" s="265"/>
      <c r="C36" s="56" t="s">
        <v>5</v>
      </c>
      <c r="D36" s="266">
        <v>21707</v>
      </c>
      <c r="E36" s="266">
        <v>105435.5</v>
      </c>
      <c r="F36" s="52">
        <v>385.72119592758099</v>
      </c>
      <c r="G36" s="261"/>
    </row>
    <row r="37" spans="1:7" ht="19.25" customHeight="1" x14ac:dyDescent="0.15">
      <c r="A37" s="261"/>
      <c r="B37" s="265"/>
      <c r="C37" s="56" t="s">
        <v>6</v>
      </c>
      <c r="D37" s="266">
        <v>37459</v>
      </c>
      <c r="E37" s="266">
        <v>115212.5</v>
      </c>
      <c r="F37" s="52">
        <v>207.56960943965402</v>
      </c>
      <c r="G37" s="261"/>
    </row>
    <row r="38" spans="1:7" s="15" customFormat="1" ht="19.25" customHeight="1" x14ac:dyDescent="0.15">
      <c r="A38" s="261"/>
      <c r="B38" s="265"/>
      <c r="C38" s="56" t="s">
        <v>355</v>
      </c>
      <c r="D38" s="266">
        <v>99988</v>
      </c>
      <c r="E38" s="266">
        <v>39797</v>
      </c>
      <c r="F38" s="52">
        <v>-60.19822378685442</v>
      </c>
      <c r="G38" s="261"/>
    </row>
    <row r="39" spans="1:7" s="15" customFormat="1" ht="19.25" customHeight="1" x14ac:dyDescent="0.15">
      <c r="A39" s="261"/>
      <c r="B39" s="265"/>
      <c r="C39" s="56" t="s">
        <v>7</v>
      </c>
      <c r="D39" s="266">
        <v>0</v>
      </c>
      <c r="E39" s="266">
        <v>3329</v>
      </c>
      <c r="F39" s="52">
        <v>0</v>
      </c>
      <c r="G39" s="261"/>
    </row>
    <row r="40" spans="1:7" ht="19.25" customHeight="1" x14ac:dyDescent="0.15">
      <c r="A40" s="261"/>
      <c r="B40" s="265"/>
      <c r="C40" s="56" t="s">
        <v>8</v>
      </c>
      <c r="D40" s="266">
        <v>640517</v>
      </c>
      <c r="E40" s="266">
        <v>673007</v>
      </c>
      <c r="F40" s="52">
        <v>5.0724648994484145</v>
      </c>
      <c r="G40" s="261"/>
    </row>
    <row r="41" spans="1:7" ht="19.25" customHeight="1" x14ac:dyDescent="0.15">
      <c r="A41" s="261"/>
      <c r="B41" s="265"/>
      <c r="C41" s="56" t="s">
        <v>9</v>
      </c>
      <c r="D41" s="266">
        <v>40310</v>
      </c>
      <c r="E41" s="266">
        <v>8605</v>
      </c>
      <c r="F41" s="52">
        <v>-78.652939717191757</v>
      </c>
      <c r="G41" s="261"/>
    </row>
    <row r="42" spans="1:7" s="14" customFormat="1" ht="19.25" customHeight="1" x14ac:dyDescent="0.15">
      <c r="A42" s="261"/>
      <c r="B42" s="267" t="s">
        <v>201</v>
      </c>
      <c r="C42" s="267"/>
      <c r="D42" s="268">
        <v>1349580.7</v>
      </c>
      <c r="E42" s="268">
        <v>1340825.2999999991</v>
      </c>
      <c r="F42" s="66">
        <v>-0.64874964498238885</v>
      </c>
      <c r="G42" s="269"/>
    </row>
    <row r="43" spans="1:7" ht="19.25" customHeight="1" x14ac:dyDescent="0.15">
      <c r="A43" s="269"/>
      <c r="B43" s="270" t="s">
        <v>44</v>
      </c>
      <c r="C43" s="270"/>
      <c r="D43" s="271">
        <v>189209758.29000002</v>
      </c>
      <c r="E43" s="271">
        <v>284074005.45999986</v>
      </c>
      <c r="F43" s="157">
        <v>50.137079623875579</v>
      </c>
      <c r="G43" s="261"/>
    </row>
    <row r="44" spans="1:7" ht="10.25" customHeight="1" x14ac:dyDescent="0.15">
      <c r="A44" s="261"/>
      <c r="B44" s="261"/>
      <c r="C44" s="261"/>
      <c r="D44" s="261"/>
      <c r="E44" s="261"/>
      <c r="F44" s="272"/>
      <c r="G44" s="261"/>
    </row>
    <row r="45" spans="1:7" ht="12" x14ac:dyDescent="0.15">
      <c r="A45" s="64"/>
      <c r="B45" s="64"/>
      <c r="C45" s="64"/>
      <c r="D45" s="64"/>
      <c r="E45" s="64"/>
      <c r="F45" s="64"/>
      <c r="G45" s="64"/>
    </row>
    <row r="46" spans="1:7" ht="12" x14ac:dyDescent="0.15">
      <c r="A46" s="64"/>
      <c r="B46" s="64"/>
      <c r="C46" s="64"/>
      <c r="D46" s="64"/>
      <c r="E46" s="64"/>
      <c r="F46" s="64"/>
      <c r="G46" s="64"/>
    </row>
    <row r="47" spans="1:7" ht="18" customHeight="1" x14ac:dyDescent="0.25">
      <c r="A47" s="255"/>
      <c r="B47" s="256" t="s">
        <v>260</v>
      </c>
      <c r="C47" s="255" t="s" vm="3">
        <v>263</v>
      </c>
      <c r="D47" s="255"/>
      <c r="E47" s="255"/>
      <c r="F47" s="267" t="s">
        <v>415</v>
      </c>
      <c r="G47" s="255"/>
    </row>
    <row r="48" spans="1:7" ht="10.25" customHeight="1" x14ac:dyDescent="0.15">
      <c r="A48" s="257"/>
      <c r="B48" s="258"/>
      <c r="C48" s="258"/>
      <c r="D48" s="259"/>
      <c r="E48" s="259"/>
      <c r="F48" s="260"/>
      <c r="G48" s="261"/>
    </row>
    <row r="49" spans="1:7" ht="52.25" customHeight="1" x14ac:dyDescent="0.15">
      <c r="A49" s="257"/>
      <c r="B49" s="257"/>
      <c r="C49" s="257"/>
      <c r="D49" s="262"/>
      <c r="E49" s="262"/>
      <c r="F49" s="263"/>
      <c r="G49" s="264"/>
    </row>
    <row r="50" spans="1:7" ht="29.75" customHeight="1" x14ac:dyDescent="0.15">
      <c r="A50" s="261"/>
      <c r="B50" s="143" t="s">
        <v>53</v>
      </c>
      <c r="C50" s="143" t="s">
        <v>190</v>
      </c>
      <c r="D50" s="144">
        <v>2020</v>
      </c>
      <c r="E50" s="144">
        <v>2021</v>
      </c>
      <c r="F50" s="146" t="s">
        <v>439</v>
      </c>
      <c r="G50" s="261"/>
    </row>
    <row r="51" spans="1:7" ht="19.25" customHeight="1" x14ac:dyDescent="0.15">
      <c r="A51" s="261"/>
      <c r="B51" s="265" t="s">
        <v>59</v>
      </c>
      <c r="C51" s="56" t="s">
        <v>3</v>
      </c>
      <c r="D51" s="207">
        <v>19191072.690000001</v>
      </c>
      <c r="E51" s="207">
        <v>18884369.950000077</v>
      </c>
      <c r="F51" s="52">
        <v>-1.5981531879650437</v>
      </c>
      <c r="G51" s="261"/>
    </row>
    <row r="52" spans="1:7" ht="19.25" customHeight="1" x14ac:dyDescent="0.15">
      <c r="A52" s="261"/>
      <c r="B52" s="265"/>
      <c r="C52" s="56" t="s">
        <v>4</v>
      </c>
      <c r="D52" s="207">
        <v>7245556.4700000007</v>
      </c>
      <c r="E52" s="207">
        <v>7202846.9900000021</v>
      </c>
      <c r="F52" s="52">
        <v>-0.58945755480391115</v>
      </c>
      <c r="G52" s="261"/>
    </row>
    <row r="53" spans="1:7" ht="19.25" customHeight="1" x14ac:dyDescent="0.15">
      <c r="A53" s="261"/>
      <c r="B53" s="265"/>
      <c r="C53" s="56" t="s">
        <v>5</v>
      </c>
      <c r="D53" s="207">
        <v>4481136.8899999997</v>
      </c>
      <c r="E53" s="207">
        <v>9358214.2900000028</v>
      </c>
      <c r="F53" s="52">
        <v>108.83571557217041</v>
      </c>
      <c r="G53" s="261"/>
    </row>
    <row r="54" spans="1:7" ht="19.25" customHeight="1" x14ac:dyDescent="0.15">
      <c r="A54" s="261"/>
      <c r="B54" s="265"/>
      <c r="C54" s="56" t="s">
        <v>6</v>
      </c>
      <c r="D54" s="207">
        <v>8230495.9699999988</v>
      </c>
      <c r="E54" s="207">
        <v>18654296.760000002</v>
      </c>
      <c r="F54" s="52">
        <v>126.64851338235943</v>
      </c>
      <c r="G54" s="261"/>
    </row>
    <row r="55" spans="1:7" ht="19.25" customHeight="1" x14ac:dyDescent="0.15">
      <c r="A55" s="261"/>
      <c r="B55" s="265"/>
      <c r="C55" s="56" t="s">
        <v>355</v>
      </c>
      <c r="D55" s="207">
        <v>9047386.0099999998</v>
      </c>
      <c r="E55" s="207">
        <v>8569440.0599999987</v>
      </c>
      <c r="F55" s="52">
        <v>-5.2826965653032989</v>
      </c>
      <c r="G55" s="261"/>
    </row>
    <row r="56" spans="1:7" ht="19.25" customHeight="1" x14ac:dyDescent="0.15">
      <c r="A56" s="261"/>
      <c r="B56" s="265"/>
      <c r="C56" s="56" t="s">
        <v>7</v>
      </c>
      <c r="D56" s="207">
        <v>22259131.699999999</v>
      </c>
      <c r="E56" s="207">
        <v>34831446.540000007</v>
      </c>
      <c r="F56" s="52">
        <v>56.481604985517052</v>
      </c>
      <c r="G56" s="261"/>
    </row>
    <row r="57" spans="1:7" ht="19.25" customHeight="1" x14ac:dyDescent="0.15">
      <c r="A57" s="261"/>
      <c r="B57" s="265"/>
      <c r="C57" s="56" t="s">
        <v>8</v>
      </c>
      <c r="D57" s="207">
        <v>7317417.4900000002</v>
      </c>
      <c r="E57" s="207">
        <v>7171595.9499999993</v>
      </c>
      <c r="F57" s="52">
        <v>-1.9928006048483775</v>
      </c>
      <c r="G57" s="261"/>
    </row>
    <row r="58" spans="1:7" ht="19.25" customHeight="1" x14ac:dyDescent="0.15">
      <c r="A58" s="261"/>
      <c r="B58" s="265"/>
      <c r="C58" s="56" t="s">
        <v>9</v>
      </c>
      <c r="D58" s="207">
        <v>348554.38</v>
      </c>
      <c r="E58" s="207">
        <v>224662.05000000002</v>
      </c>
      <c r="F58" s="52">
        <v>-35.544620038916165</v>
      </c>
      <c r="G58" s="261"/>
    </row>
    <row r="59" spans="1:7" ht="19.25" customHeight="1" x14ac:dyDescent="0.15">
      <c r="A59" s="261"/>
      <c r="B59" s="267" t="s">
        <v>202</v>
      </c>
      <c r="C59" s="267"/>
      <c r="D59" s="273">
        <v>78120751.599999994</v>
      </c>
      <c r="E59" s="273">
        <v>104896872.59000009</v>
      </c>
      <c r="F59" s="66">
        <v>34.27529874149355</v>
      </c>
      <c r="G59" s="269"/>
    </row>
    <row r="60" spans="1:7" ht="19.25" customHeight="1" x14ac:dyDescent="0.15">
      <c r="A60" s="269"/>
      <c r="B60" s="265" t="s">
        <v>60</v>
      </c>
      <c r="C60" s="56" t="s">
        <v>3</v>
      </c>
      <c r="D60" s="207">
        <v>3807881.97</v>
      </c>
      <c r="E60" s="207">
        <v>3533066.609999998</v>
      </c>
      <c r="F60" s="52">
        <v>-7.2170136092742965</v>
      </c>
      <c r="G60" s="261"/>
    </row>
    <row r="61" spans="1:7" ht="19.25" customHeight="1" x14ac:dyDescent="0.15">
      <c r="A61" s="261"/>
      <c r="B61" s="265"/>
      <c r="C61" s="56" t="s">
        <v>4</v>
      </c>
      <c r="D61" s="207">
        <v>2248425.46</v>
      </c>
      <c r="E61" s="207">
        <v>2422822.5</v>
      </c>
      <c r="F61" s="52">
        <v>7.7564074550196578</v>
      </c>
      <c r="G61" s="261"/>
    </row>
    <row r="62" spans="1:7" ht="19.25" customHeight="1" x14ac:dyDescent="0.15">
      <c r="A62" s="261"/>
      <c r="B62" s="265"/>
      <c r="C62" s="56" t="s">
        <v>5</v>
      </c>
      <c r="D62" s="207">
        <v>1055502.06</v>
      </c>
      <c r="E62" s="207">
        <v>2256127.12</v>
      </c>
      <c r="F62" s="52">
        <v>113.74919154586965</v>
      </c>
      <c r="G62" s="261"/>
    </row>
    <row r="63" spans="1:7" ht="19.25" customHeight="1" x14ac:dyDescent="0.15">
      <c r="A63" s="261"/>
      <c r="B63" s="265"/>
      <c r="C63" s="56" t="s">
        <v>6</v>
      </c>
      <c r="D63" s="207">
        <v>1463969</v>
      </c>
      <c r="E63" s="207">
        <v>3939206</v>
      </c>
      <c r="F63" s="52">
        <v>169.07714575923399</v>
      </c>
      <c r="G63" s="261"/>
    </row>
    <row r="64" spans="1:7" ht="19.25" customHeight="1" x14ac:dyDescent="0.15">
      <c r="A64" s="261"/>
      <c r="B64" s="265"/>
      <c r="C64" s="56" t="s">
        <v>355</v>
      </c>
      <c r="D64" s="207">
        <v>1214165.5</v>
      </c>
      <c r="E64" s="207">
        <v>515181</v>
      </c>
      <c r="F64" s="52">
        <v>-57.5691287555115</v>
      </c>
      <c r="G64" s="261"/>
    </row>
    <row r="65" spans="1:7" ht="19.25" customHeight="1" x14ac:dyDescent="0.15">
      <c r="A65" s="261"/>
      <c r="B65" s="265"/>
      <c r="C65" s="56" t="s">
        <v>7</v>
      </c>
      <c r="D65" s="207">
        <v>1439863.05</v>
      </c>
      <c r="E65" s="207">
        <v>1745635.2</v>
      </c>
      <c r="F65" s="52">
        <v>21.236196734126896</v>
      </c>
      <c r="G65" s="261"/>
    </row>
    <row r="66" spans="1:7" ht="19.25" customHeight="1" x14ac:dyDescent="0.15">
      <c r="A66" s="261"/>
      <c r="B66" s="265"/>
      <c r="C66" s="56" t="s">
        <v>8</v>
      </c>
      <c r="D66" s="207">
        <v>820150.42</v>
      </c>
      <c r="E66" s="207">
        <v>1007869.9</v>
      </c>
      <c r="F66" s="52">
        <v>22.888420882598581</v>
      </c>
      <c r="G66" s="261"/>
    </row>
    <row r="67" spans="1:7" ht="19.25" customHeight="1" x14ac:dyDescent="0.15">
      <c r="A67" s="261"/>
      <c r="B67" s="265"/>
      <c r="C67" s="56" t="s">
        <v>9</v>
      </c>
      <c r="D67" s="207">
        <v>73263</v>
      </c>
      <c r="E67" s="207">
        <v>42747.8</v>
      </c>
      <c r="F67" s="52">
        <v>-41.651584019218433</v>
      </c>
      <c r="G67" s="261"/>
    </row>
    <row r="68" spans="1:7" ht="19.25" customHeight="1" x14ac:dyDescent="0.15">
      <c r="A68" s="261"/>
      <c r="B68" s="267" t="s">
        <v>203</v>
      </c>
      <c r="C68" s="267"/>
      <c r="D68" s="273">
        <v>12123220.460000001</v>
      </c>
      <c r="E68" s="273">
        <v>15462656.129999997</v>
      </c>
      <c r="F68" s="66">
        <v>27.54578027363528</v>
      </c>
      <c r="G68" s="269"/>
    </row>
    <row r="69" spans="1:7" ht="19.25" customHeight="1" x14ac:dyDescent="0.15">
      <c r="A69" s="269"/>
      <c r="B69" s="265" t="s">
        <v>61</v>
      </c>
      <c r="C69" s="56" t="s">
        <v>3</v>
      </c>
      <c r="D69" s="207">
        <v>2612184.11</v>
      </c>
      <c r="E69" s="207">
        <v>2518909.0200000005</v>
      </c>
      <c r="F69" s="52">
        <v>-3.570770132278287</v>
      </c>
      <c r="G69" s="261"/>
    </row>
    <row r="70" spans="1:7" ht="19.25" customHeight="1" x14ac:dyDescent="0.15">
      <c r="A70" s="261"/>
      <c r="B70" s="265"/>
      <c r="C70" s="56" t="s">
        <v>4</v>
      </c>
      <c r="D70" s="207">
        <v>1432316.8199999998</v>
      </c>
      <c r="E70" s="207">
        <v>1121926.7600000005</v>
      </c>
      <c r="F70" s="52">
        <v>-21.670489075175379</v>
      </c>
      <c r="G70" s="261"/>
    </row>
    <row r="71" spans="1:7" ht="19.25" customHeight="1" x14ac:dyDescent="0.15">
      <c r="A71" s="261"/>
      <c r="B71" s="265"/>
      <c r="C71" s="56" t="s">
        <v>5</v>
      </c>
      <c r="D71" s="207">
        <v>1057186.27</v>
      </c>
      <c r="E71" s="207">
        <v>1732031.04</v>
      </c>
      <c r="F71" s="52">
        <v>63.83404600969704</v>
      </c>
      <c r="G71" s="261"/>
    </row>
    <row r="72" spans="1:7" ht="19.25" customHeight="1" x14ac:dyDescent="0.15">
      <c r="A72" s="261"/>
      <c r="B72" s="265"/>
      <c r="C72" s="56" t="s">
        <v>6</v>
      </c>
      <c r="D72" s="207">
        <v>2848712</v>
      </c>
      <c r="E72" s="207">
        <v>2686884.1999999997</v>
      </c>
      <c r="F72" s="52">
        <v>-5.6807357149476774</v>
      </c>
      <c r="G72" s="261"/>
    </row>
    <row r="73" spans="1:7" ht="19.25" customHeight="1" x14ac:dyDescent="0.15">
      <c r="A73" s="261"/>
      <c r="B73" s="265"/>
      <c r="C73" s="56" t="s">
        <v>355</v>
      </c>
      <c r="D73" s="207">
        <v>621526.85</v>
      </c>
      <c r="E73" s="207">
        <v>484233.66</v>
      </c>
      <c r="F73" s="52">
        <v>-22.089663543899995</v>
      </c>
      <c r="G73" s="261"/>
    </row>
    <row r="74" spans="1:7" ht="19.25" customHeight="1" x14ac:dyDescent="0.15">
      <c r="A74" s="261"/>
      <c r="B74" s="265"/>
      <c r="C74" s="56" t="s">
        <v>7</v>
      </c>
      <c r="D74" s="207">
        <v>0</v>
      </c>
      <c r="E74" s="207">
        <v>0</v>
      </c>
      <c r="F74" s="52">
        <f>IF(D74=0,0,(E74-D74)/D74*100)</f>
        <v>0</v>
      </c>
      <c r="G74" s="261"/>
    </row>
    <row r="75" spans="1:7" ht="19.25" customHeight="1" x14ac:dyDescent="0.15">
      <c r="A75" s="261"/>
      <c r="B75" s="265"/>
      <c r="C75" s="56" t="s">
        <v>8</v>
      </c>
      <c r="D75" s="207">
        <v>452057.4</v>
      </c>
      <c r="E75" s="207">
        <v>572650.75</v>
      </c>
      <c r="F75" s="52">
        <v>26.676557003601747</v>
      </c>
      <c r="G75" s="261"/>
    </row>
    <row r="76" spans="1:7" ht="19.25" customHeight="1" x14ac:dyDescent="0.15">
      <c r="A76" s="261"/>
      <c r="B76" s="265"/>
      <c r="C76" s="56" t="s">
        <v>9</v>
      </c>
      <c r="D76" s="207">
        <v>229281</v>
      </c>
      <c r="E76" s="207">
        <v>308122.71999999997</v>
      </c>
      <c r="F76" s="52">
        <v>34.386503896964847</v>
      </c>
      <c r="G76" s="261"/>
    </row>
    <row r="77" spans="1:7" ht="19.25" customHeight="1" x14ac:dyDescent="0.15">
      <c r="A77" s="261"/>
      <c r="B77" s="267" t="s">
        <v>204</v>
      </c>
      <c r="C77" s="267"/>
      <c r="D77" s="273">
        <v>9253264.4499999993</v>
      </c>
      <c r="E77" s="273">
        <v>9424758.1500000022</v>
      </c>
      <c r="F77" s="66">
        <v>1.8533318800804726</v>
      </c>
      <c r="G77" s="269"/>
    </row>
    <row r="78" spans="1:7" ht="19.25" customHeight="1" x14ac:dyDescent="0.15">
      <c r="A78" s="269"/>
      <c r="B78" s="265" t="s">
        <v>62</v>
      </c>
      <c r="C78" s="56" t="s">
        <v>3</v>
      </c>
      <c r="D78" s="207">
        <v>14813181.890000001</v>
      </c>
      <c r="E78" s="207">
        <v>14222040.719999995</v>
      </c>
      <c r="F78" s="52">
        <v>-3.9906427558218924</v>
      </c>
      <c r="G78" s="261"/>
    </row>
    <row r="79" spans="1:7" ht="19.25" customHeight="1" x14ac:dyDescent="0.15">
      <c r="A79" s="261"/>
      <c r="B79" s="265"/>
      <c r="C79" s="56" t="s">
        <v>4</v>
      </c>
      <c r="D79" s="207">
        <v>7080256</v>
      </c>
      <c r="E79" s="207">
        <v>20218274.220000003</v>
      </c>
      <c r="F79" s="52">
        <v>185.55851963544825</v>
      </c>
      <c r="G79" s="261"/>
    </row>
    <row r="80" spans="1:7" ht="19.25" customHeight="1" x14ac:dyDescent="0.15">
      <c r="A80" s="261"/>
      <c r="B80" s="265"/>
      <c r="C80" s="56" t="s">
        <v>5</v>
      </c>
      <c r="D80" s="207">
        <v>4280209.17</v>
      </c>
      <c r="E80" s="207">
        <v>13413411.009999996</v>
      </c>
      <c r="F80" s="52">
        <v>213.38213805097746</v>
      </c>
      <c r="G80" s="261"/>
    </row>
    <row r="81" spans="1:7" ht="19.25" customHeight="1" x14ac:dyDescent="0.15">
      <c r="A81" s="261"/>
      <c r="B81" s="265"/>
      <c r="C81" s="56" t="s">
        <v>6</v>
      </c>
      <c r="D81" s="207">
        <v>2517592.7000000002</v>
      </c>
      <c r="E81" s="207">
        <v>6931791.0599999996</v>
      </c>
      <c r="F81" s="52">
        <v>175.33409435132216</v>
      </c>
      <c r="G81" s="261"/>
    </row>
    <row r="82" spans="1:7" ht="19.25" customHeight="1" x14ac:dyDescent="0.15">
      <c r="A82" s="261"/>
      <c r="B82" s="265"/>
      <c r="C82" s="56" t="s">
        <v>355</v>
      </c>
      <c r="D82" s="207">
        <v>3835176.6700000004</v>
      </c>
      <c r="E82" s="207">
        <v>2958759.55</v>
      </c>
      <c r="F82" s="52">
        <v>-22.85206642123218</v>
      </c>
      <c r="G82" s="261"/>
    </row>
    <row r="83" spans="1:7" ht="19.25" customHeight="1" x14ac:dyDescent="0.15">
      <c r="A83" s="261"/>
      <c r="B83" s="265"/>
      <c r="C83" s="56" t="s">
        <v>7</v>
      </c>
      <c r="D83" s="207">
        <v>34191401.039999999</v>
      </c>
      <c r="E83" s="207">
        <v>63451254.160000011</v>
      </c>
      <c r="F83" s="52">
        <v>85.576642752279611</v>
      </c>
      <c r="G83" s="261"/>
    </row>
    <row r="84" spans="1:7" ht="19.25" customHeight="1" x14ac:dyDescent="0.15">
      <c r="A84" s="261"/>
      <c r="B84" s="265"/>
      <c r="C84" s="56" t="s">
        <v>8</v>
      </c>
      <c r="D84" s="207">
        <v>8229018.4400000004</v>
      </c>
      <c r="E84" s="207">
        <v>12700076.090000002</v>
      </c>
      <c r="F84" s="52">
        <v>54.332818459451659</v>
      </c>
      <c r="G84" s="261"/>
    </row>
    <row r="85" spans="1:7" ht="19.25" customHeight="1" x14ac:dyDescent="0.15">
      <c r="A85" s="261"/>
      <c r="B85" s="265"/>
      <c r="C85" s="56" t="s">
        <v>9</v>
      </c>
      <c r="D85" s="207">
        <v>151546</v>
      </c>
      <c r="E85" s="207">
        <v>63754</v>
      </c>
      <c r="F85" s="52">
        <v>-57.930925263616331</v>
      </c>
      <c r="G85" s="261"/>
    </row>
    <row r="86" spans="1:7" ht="19.25" customHeight="1" x14ac:dyDescent="0.15">
      <c r="A86" s="261"/>
      <c r="B86" s="267" t="s">
        <v>205</v>
      </c>
      <c r="C86" s="267"/>
      <c r="D86" s="273">
        <v>75098381.909999996</v>
      </c>
      <c r="E86" s="273">
        <v>133959360.81</v>
      </c>
      <c r="F86" s="66">
        <v>78.378491524012659</v>
      </c>
      <c r="G86" s="269"/>
    </row>
    <row r="87" spans="1:7" ht="19.25" customHeight="1" x14ac:dyDescent="0.15">
      <c r="A87" s="269"/>
      <c r="B87" s="270" t="s">
        <v>44</v>
      </c>
      <c r="C87" s="270"/>
      <c r="D87" s="274">
        <v>174595618.41999999</v>
      </c>
      <c r="E87" s="274">
        <v>263743647.6800001</v>
      </c>
      <c r="F87" s="157">
        <v>51.0597173438507</v>
      </c>
      <c r="G87" s="261"/>
    </row>
    <row r="88" spans="1:7" ht="10.25" customHeight="1" x14ac:dyDescent="0.15">
      <c r="A88" s="261"/>
      <c r="B88" s="261"/>
      <c r="C88" s="261"/>
      <c r="D88" s="261"/>
      <c r="E88" s="261"/>
      <c r="F88" s="272"/>
      <c r="G88" s="261"/>
    </row>
    <row r="89" spans="1:7" ht="12" x14ac:dyDescent="0.15">
      <c r="A89" s="64"/>
      <c r="B89" s="64"/>
      <c r="C89" s="64"/>
      <c r="D89" s="64"/>
      <c r="E89" s="64"/>
      <c r="F89" s="64"/>
      <c r="G89" s="64"/>
    </row>
    <row r="90" spans="1:7" ht="12" x14ac:dyDescent="0.15">
      <c r="A90" s="64"/>
      <c r="B90" s="64"/>
      <c r="C90" s="64"/>
      <c r="D90" s="64"/>
      <c r="E90" s="64"/>
      <c r="F90" s="64"/>
      <c r="G90" s="64"/>
    </row>
    <row r="91" spans="1:7" ht="18" customHeight="1" x14ac:dyDescent="0.25">
      <c r="A91" s="255"/>
      <c r="B91" s="256" t="s">
        <v>260</v>
      </c>
      <c r="C91" s="255" t="s" vm="4">
        <v>264</v>
      </c>
      <c r="D91" s="255"/>
      <c r="E91" s="255"/>
      <c r="F91" s="267" t="s">
        <v>416</v>
      </c>
      <c r="G91" s="255"/>
    </row>
    <row r="92" spans="1:7" ht="10.25" customHeight="1" x14ac:dyDescent="0.15">
      <c r="A92" s="257"/>
      <c r="B92" s="258"/>
      <c r="C92" s="258"/>
      <c r="D92" s="259"/>
      <c r="E92" s="259"/>
      <c r="F92" s="260"/>
      <c r="G92" s="261"/>
    </row>
    <row r="93" spans="1:7" ht="52.25" customHeight="1" x14ac:dyDescent="0.15">
      <c r="A93" s="257"/>
      <c r="B93" s="257"/>
      <c r="C93" s="257"/>
      <c r="D93" s="262"/>
      <c r="E93" s="262"/>
      <c r="F93" s="263"/>
      <c r="G93" s="264"/>
    </row>
    <row r="94" spans="1:7" ht="29.75" customHeight="1" x14ac:dyDescent="0.15">
      <c r="A94" s="261"/>
      <c r="B94" s="143" t="s">
        <v>53</v>
      </c>
      <c r="C94" s="143" t="s">
        <v>190</v>
      </c>
      <c r="D94" s="144">
        <v>2020</v>
      </c>
      <c r="E94" s="144">
        <v>2021</v>
      </c>
      <c r="F94" s="146" t="s">
        <v>439</v>
      </c>
      <c r="G94" s="261"/>
    </row>
    <row r="95" spans="1:7" ht="19.25" customHeight="1" x14ac:dyDescent="0.15">
      <c r="A95" s="261"/>
      <c r="B95" s="265" t="s">
        <v>64</v>
      </c>
      <c r="C95" s="56" t="s">
        <v>3</v>
      </c>
      <c r="D95" s="207">
        <v>23401478.050000001</v>
      </c>
      <c r="E95" s="207">
        <v>23984223.599999879</v>
      </c>
      <c r="F95" s="52">
        <v>2.490208305453073</v>
      </c>
      <c r="G95" s="261"/>
    </row>
    <row r="96" spans="1:7" ht="19.25" customHeight="1" x14ac:dyDescent="0.15">
      <c r="A96" s="261"/>
      <c r="B96" s="265"/>
      <c r="C96" s="56" t="s">
        <v>4</v>
      </c>
      <c r="D96" s="207">
        <v>16008146.460000001</v>
      </c>
      <c r="E96" s="207">
        <v>14408365.640000001</v>
      </c>
      <c r="F96" s="52">
        <v>-9.9935418756782184</v>
      </c>
      <c r="G96" s="261"/>
    </row>
    <row r="97" spans="1:7" ht="19.25" customHeight="1" x14ac:dyDescent="0.15">
      <c r="A97" s="261"/>
      <c r="B97" s="265"/>
      <c r="C97" s="56" t="s">
        <v>5</v>
      </c>
      <c r="D97" s="207">
        <v>7227403.7300000004</v>
      </c>
      <c r="E97" s="207">
        <v>10317078.320000002</v>
      </c>
      <c r="F97" s="52">
        <v>42.749439569498101</v>
      </c>
      <c r="G97" s="261"/>
    </row>
    <row r="98" spans="1:7" ht="19.25" customHeight="1" x14ac:dyDescent="0.15">
      <c r="A98" s="261"/>
      <c r="B98" s="265"/>
      <c r="C98" s="56" t="s">
        <v>6</v>
      </c>
      <c r="D98" s="207">
        <v>13733601.109999999</v>
      </c>
      <c r="E98" s="207">
        <v>16449089.040000003</v>
      </c>
      <c r="F98" s="52">
        <v>19.772584832267665</v>
      </c>
      <c r="G98" s="261"/>
    </row>
    <row r="99" spans="1:7" ht="19.25" customHeight="1" x14ac:dyDescent="0.15">
      <c r="A99" s="261"/>
      <c r="B99" s="265"/>
      <c r="C99" s="56" t="s">
        <v>355</v>
      </c>
      <c r="D99" s="207">
        <v>4222734.4000000004</v>
      </c>
      <c r="E99" s="207">
        <v>2993168.3999999994</v>
      </c>
      <c r="F99" s="52">
        <v>-29.117767861507009</v>
      </c>
      <c r="G99" s="261"/>
    </row>
    <row r="100" spans="1:7" ht="19.25" customHeight="1" x14ac:dyDescent="0.15">
      <c r="A100" s="261"/>
      <c r="B100" s="265"/>
      <c r="C100" s="56" t="s">
        <v>7</v>
      </c>
      <c r="D100" s="207">
        <v>12142191.640000001</v>
      </c>
      <c r="E100" s="207">
        <v>15211543.309999997</v>
      </c>
      <c r="F100" s="52">
        <v>25.27839916385965</v>
      </c>
      <c r="G100" s="261"/>
    </row>
    <row r="101" spans="1:7" ht="19.25" customHeight="1" x14ac:dyDescent="0.15">
      <c r="A101" s="261"/>
      <c r="B101" s="265"/>
      <c r="C101" s="56" t="s">
        <v>8</v>
      </c>
      <c r="D101" s="207">
        <v>6901676.0899999999</v>
      </c>
      <c r="E101" s="207">
        <v>8891941.6099999994</v>
      </c>
      <c r="F101" s="52">
        <v>28.837422881722048</v>
      </c>
      <c r="G101" s="261"/>
    </row>
    <row r="102" spans="1:7" ht="19.25" customHeight="1" x14ac:dyDescent="0.15">
      <c r="A102" s="261"/>
      <c r="B102" s="265"/>
      <c r="C102" s="56" t="s">
        <v>9</v>
      </c>
      <c r="D102" s="207">
        <v>62259</v>
      </c>
      <c r="E102" s="207">
        <v>426667.88</v>
      </c>
      <c r="F102" s="52">
        <v>585.31116786328084</v>
      </c>
      <c r="G102" s="261"/>
    </row>
    <row r="103" spans="1:7" ht="19.25" customHeight="1" x14ac:dyDescent="0.15">
      <c r="A103" s="261"/>
      <c r="B103" s="267" t="s">
        <v>206</v>
      </c>
      <c r="C103" s="267"/>
      <c r="D103" s="273">
        <v>83699490.480000019</v>
      </c>
      <c r="E103" s="273">
        <v>92682077.799999878</v>
      </c>
      <c r="F103" s="66">
        <v>10.73194982249772</v>
      </c>
      <c r="G103" s="269"/>
    </row>
    <row r="104" spans="1:7" ht="19.25" customHeight="1" x14ac:dyDescent="0.15">
      <c r="A104" s="269"/>
      <c r="B104" s="265" t="s">
        <v>65</v>
      </c>
      <c r="C104" s="56" t="s">
        <v>3</v>
      </c>
      <c r="D104" s="207">
        <v>5162982.4000000004</v>
      </c>
      <c r="E104" s="207">
        <v>4431081.2199999951</v>
      </c>
      <c r="F104" s="52">
        <v>-14.175937923011423</v>
      </c>
      <c r="G104" s="261"/>
    </row>
    <row r="105" spans="1:7" ht="19.25" customHeight="1" x14ac:dyDescent="0.15">
      <c r="A105" s="261"/>
      <c r="B105" s="265"/>
      <c r="C105" s="56" t="s">
        <v>4</v>
      </c>
      <c r="D105" s="207">
        <v>2384710.9500000002</v>
      </c>
      <c r="E105" s="207">
        <v>4032973.7800000003</v>
      </c>
      <c r="F105" s="52">
        <v>69.117929365821041</v>
      </c>
      <c r="G105" s="261"/>
    </row>
    <row r="106" spans="1:7" ht="19.25" customHeight="1" x14ac:dyDescent="0.15">
      <c r="A106" s="261"/>
      <c r="B106" s="265"/>
      <c r="C106" s="56" t="s">
        <v>5</v>
      </c>
      <c r="D106" s="207">
        <v>1129968.6299999999</v>
      </c>
      <c r="E106" s="207">
        <v>2459525.8700000006</v>
      </c>
      <c r="F106" s="52">
        <v>117.66319919872473</v>
      </c>
      <c r="G106" s="261"/>
    </row>
    <row r="107" spans="1:7" ht="19.25" customHeight="1" x14ac:dyDescent="0.15">
      <c r="A107" s="261"/>
      <c r="B107" s="265"/>
      <c r="C107" s="56" t="s">
        <v>6</v>
      </c>
      <c r="D107" s="207">
        <v>1141254.21</v>
      </c>
      <c r="E107" s="207">
        <v>2100860.2000000002</v>
      </c>
      <c r="F107" s="52">
        <v>84.083456743611947</v>
      </c>
      <c r="G107" s="261"/>
    </row>
    <row r="108" spans="1:7" ht="19.25" customHeight="1" x14ac:dyDescent="0.15">
      <c r="A108" s="261"/>
      <c r="B108" s="265"/>
      <c r="C108" s="56" t="s">
        <v>355</v>
      </c>
      <c r="D108" s="207">
        <v>3522979.5</v>
      </c>
      <c r="E108" s="207">
        <v>2137697.73</v>
      </c>
      <c r="F108" s="52">
        <v>-39.321312258558414</v>
      </c>
      <c r="G108" s="261"/>
    </row>
    <row r="109" spans="1:7" ht="19.25" customHeight="1" x14ac:dyDescent="0.15">
      <c r="A109" s="261"/>
      <c r="B109" s="265"/>
      <c r="C109" s="56" t="s">
        <v>7</v>
      </c>
      <c r="D109" s="207">
        <v>325872</v>
      </c>
      <c r="E109" s="207">
        <v>648174</v>
      </c>
      <c r="F109" s="52">
        <v>98.904477831786721</v>
      </c>
      <c r="G109" s="261"/>
    </row>
    <row r="110" spans="1:7" ht="19.25" customHeight="1" x14ac:dyDescent="0.15">
      <c r="A110" s="261"/>
      <c r="B110" s="265"/>
      <c r="C110" s="56" t="s">
        <v>8</v>
      </c>
      <c r="D110" s="207">
        <v>408773.5</v>
      </c>
      <c r="E110" s="207">
        <v>572010.5</v>
      </c>
      <c r="F110" s="52">
        <v>39.933361629361983</v>
      </c>
      <c r="G110" s="261"/>
    </row>
    <row r="111" spans="1:7" ht="19.25" customHeight="1" x14ac:dyDescent="0.15">
      <c r="A111" s="261"/>
      <c r="B111" s="265"/>
      <c r="C111" s="56" t="s">
        <v>9</v>
      </c>
      <c r="D111" s="207">
        <v>80857</v>
      </c>
      <c r="E111" s="207">
        <v>111191</v>
      </c>
      <c r="F111" s="52">
        <v>37.51561398518372</v>
      </c>
      <c r="G111" s="261"/>
    </row>
    <row r="112" spans="1:7" ht="19.25" customHeight="1" x14ac:dyDescent="0.15">
      <c r="A112" s="261"/>
      <c r="B112" s="267" t="s">
        <v>207</v>
      </c>
      <c r="C112" s="267"/>
      <c r="D112" s="273">
        <v>14157398.190000001</v>
      </c>
      <c r="E112" s="273">
        <v>16493514.299999997</v>
      </c>
      <c r="F112" s="66">
        <v>16.50102708596625</v>
      </c>
      <c r="G112" s="269"/>
    </row>
    <row r="113" spans="1:7" ht="19.25" customHeight="1" x14ac:dyDescent="0.15">
      <c r="A113" s="269"/>
      <c r="B113" s="265" t="s">
        <v>66</v>
      </c>
      <c r="C113" s="56" t="s">
        <v>3</v>
      </c>
      <c r="D113" s="207">
        <v>14376253.23</v>
      </c>
      <c r="E113" s="207">
        <v>12313677.060000032</v>
      </c>
      <c r="F113" s="52">
        <v>-14.34710516712266</v>
      </c>
      <c r="G113" s="261"/>
    </row>
    <row r="114" spans="1:7" ht="19.25" customHeight="1" x14ac:dyDescent="0.15">
      <c r="A114" s="261"/>
      <c r="B114" s="265"/>
      <c r="C114" s="56" t="s">
        <v>4</v>
      </c>
      <c r="D114" s="207">
        <v>6332279.5800000001</v>
      </c>
      <c r="E114" s="207">
        <v>7946525.9900000012</v>
      </c>
      <c r="F114" s="52">
        <v>25.49234268016955</v>
      </c>
      <c r="G114" s="261"/>
    </row>
    <row r="115" spans="1:7" ht="19.25" customHeight="1" x14ac:dyDescent="0.15">
      <c r="A115" s="261"/>
      <c r="B115" s="265"/>
      <c r="C115" s="56" t="s">
        <v>5</v>
      </c>
      <c r="D115" s="207">
        <v>3246710.7500000005</v>
      </c>
      <c r="E115" s="207">
        <v>8922154.3199999984</v>
      </c>
      <c r="F115" s="52">
        <v>174.80594999107936</v>
      </c>
      <c r="G115" s="261"/>
    </row>
    <row r="116" spans="1:7" ht="19.25" customHeight="1" x14ac:dyDescent="0.15">
      <c r="A116" s="261"/>
      <c r="B116" s="265"/>
      <c r="C116" s="56" t="s">
        <v>6</v>
      </c>
      <c r="D116" s="207">
        <v>5142727.74</v>
      </c>
      <c r="E116" s="207">
        <v>9225524.7300000023</v>
      </c>
      <c r="F116" s="52">
        <v>79.389716827591613</v>
      </c>
      <c r="G116" s="261"/>
    </row>
    <row r="117" spans="1:7" ht="19.25" customHeight="1" x14ac:dyDescent="0.15">
      <c r="A117" s="261"/>
      <c r="B117" s="265"/>
      <c r="C117" s="56" t="s">
        <v>355</v>
      </c>
      <c r="D117" s="207">
        <v>4622472.5999999996</v>
      </c>
      <c r="E117" s="207">
        <v>4189075.83</v>
      </c>
      <c r="F117" s="52">
        <v>-9.3758645535291993</v>
      </c>
      <c r="G117" s="261"/>
    </row>
    <row r="118" spans="1:7" ht="19.25" customHeight="1" x14ac:dyDescent="0.15">
      <c r="A118" s="261"/>
      <c r="B118" s="265"/>
      <c r="C118" s="56" t="s">
        <v>7</v>
      </c>
      <c r="D118" s="207">
        <v>4503630.6100000003</v>
      </c>
      <c r="E118" s="207">
        <v>6986892.0999999996</v>
      </c>
      <c r="F118" s="52">
        <v>55.139102316386449</v>
      </c>
      <c r="G118" s="261"/>
    </row>
    <row r="119" spans="1:7" ht="19.25" customHeight="1" x14ac:dyDescent="0.15">
      <c r="A119" s="261"/>
      <c r="B119" s="265"/>
      <c r="C119" s="56" t="s">
        <v>8</v>
      </c>
      <c r="D119" s="207">
        <v>4277375.2</v>
      </c>
      <c r="E119" s="207">
        <v>6302503.9500000002</v>
      </c>
      <c r="F119" s="52">
        <v>47.345127684847469</v>
      </c>
      <c r="G119" s="261"/>
    </row>
    <row r="120" spans="1:7" ht="19.25" customHeight="1" x14ac:dyDescent="0.15">
      <c r="A120" s="261"/>
      <c r="B120" s="265"/>
      <c r="C120" s="56" t="s">
        <v>9</v>
      </c>
      <c r="D120" s="207">
        <v>2141208.52</v>
      </c>
      <c r="E120" s="207">
        <v>583576</v>
      </c>
      <c r="F120" s="52">
        <v>-72.745484872253357</v>
      </c>
      <c r="G120" s="261"/>
    </row>
    <row r="121" spans="1:7" ht="19.25" customHeight="1" x14ac:dyDescent="0.15">
      <c r="A121" s="261"/>
      <c r="B121" s="267" t="s">
        <v>208</v>
      </c>
      <c r="C121" s="267"/>
      <c r="D121" s="273">
        <v>44642658.230000012</v>
      </c>
      <c r="E121" s="273">
        <v>56469929.980000041</v>
      </c>
      <c r="F121" s="66">
        <v>26.493206764403794</v>
      </c>
      <c r="G121" s="269"/>
    </row>
    <row r="122" spans="1:7" ht="19.25" customHeight="1" x14ac:dyDescent="0.15">
      <c r="A122" s="269"/>
      <c r="B122" s="265" t="s">
        <v>67</v>
      </c>
      <c r="C122" s="56" t="s">
        <v>3</v>
      </c>
      <c r="D122" s="207">
        <v>2812438.15</v>
      </c>
      <c r="E122" s="207">
        <v>2585136.0599999959</v>
      </c>
      <c r="F122" s="52">
        <v>-8.082029821704845</v>
      </c>
      <c r="G122" s="261"/>
    </row>
    <row r="123" spans="1:7" ht="19.25" customHeight="1" x14ac:dyDescent="0.15">
      <c r="A123" s="261"/>
      <c r="B123" s="265"/>
      <c r="C123" s="56" t="s">
        <v>4</v>
      </c>
      <c r="D123" s="207">
        <v>744015.35</v>
      </c>
      <c r="E123" s="207">
        <v>759927.67999999993</v>
      </c>
      <c r="F123" s="52">
        <v>2.138709906993177</v>
      </c>
      <c r="G123" s="261"/>
    </row>
    <row r="124" spans="1:7" ht="19.25" customHeight="1" x14ac:dyDescent="0.15">
      <c r="A124" s="261"/>
      <c r="B124" s="265"/>
      <c r="C124" s="56" t="s">
        <v>5</v>
      </c>
      <c r="D124" s="207">
        <v>650114.1399999999</v>
      </c>
      <c r="E124" s="207">
        <v>1325984.6000000001</v>
      </c>
      <c r="F124" s="52">
        <v>103.96181507450373</v>
      </c>
      <c r="G124" s="261"/>
    </row>
    <row r="125" spans="1:7" ht="19.25" customHeight="1" x14ac:dyDescent="0.15">
      <c r="A125" s="261"/>
      <c r="B125" s="265"/>
      <c r="C125" s="56" t="s">
        <v>6</v>
      </c>
      <c r="D125" s="207">
        <v>391191.45</v>
      </c>
      <c r="E125" s="207">
        <v>1028071.1100000001</v>
      </c>
      <c r="F125" s="52">
        <v>162.80510732021369</v>
      </c>
      <c r="G125" s="261"/>
    </row>
    <row r="126" spans="1:7" ht="19.25" customHeight="1" x14ac:dyDescent="0.15">
      <c r="A126" s="261"/>
      <c r="B126" s="265"/>
      <c r="C126" s="56" t="s">
        <v>355</v>
      </c>
      <c r="D126" s="207">
        <v>1124268.44</v>
      </c>
      <c r="E126" s="207">
        <v>975822.31</v>
      </c>
      <c r="F126" s="52">
        <v>-13.203797662415917</v>
      </c>
      <c r="G126" s="261"/>
    </row>
    <row r="127" spans="1:7" ht="19.25" customHeight="1" x14ac:dyDescent="0.15">
      <c r="A127" s="261"/>
      <c r="B127" s="265"/>
      <c r="C127" s="56" t="s">
        <v>7</v>
      </c>
      <c r="D127" s="207">
        <v>676426.49</v>
      </c>
      <c r="E127" s="207">
        <v>1560817.1600000001</v>
      </c>
      <c r="F127" s="52">
        <v>130.7445351526668</v>
      </c>
      <c r="G127" s="261"/>
    </row>
    <row r="128" spans="1:7" ht="19.25" customHeight="1" x14ac:dyDescent="0.15">
      <c r="A128" s="261"/>
      <c r="B128" s="265"/>
      <c r="C128" s="56" t="s">
        <v>8</v>
      </c>
      <c r="D128" s="207">
        <v>242438.5</v>
      </c>
      <c r="E128" s="207">
        <v>1192315.8</v>
      </c>
      <c r="F128" s="52">
        <v>391.80134343348936</v>
      </c>
      <c r="G128" s="261"/>
    </row>
    <row r="129" spans="1:7" ht="19.25" customHeight="1" x14ac:dyDescent="0.15">
      <c r="A129" s="261"/>
      <c r="B129" s="265"/>
      <c r="C129" s="56" t="s">
        <v>9</v>
      </c>
      <c r="D129" s="207">
        <v>31521</v>
      </c>
      <c r="E129" s="207">
        <v>63901</v>
      </c>
      <c r="F129" s="52">
        <v>102.72516734875164</v>
      </c>
      <c r="G129" s="261"/>
    </row>
    <row r="130" spans="1:7" ht="19.25" customHeight="1" x14ac:dyDescent="0.15">
      <c r="A130" s="261"/>
      <c r="B130" s="267" t="s">
        <v>209</v>
      </c>
      <c r="C130" s="267"/>
      <c r="D130" s="273">
        <v>6672413.5199999996</v>
      </c>
      <c r="E130" s="273">
        <v>9491975.7199999969</v>
      </c>
      <c r="F130" s="66">
        <v>42.257006277392676</v>
      </c>
      <c r="G130" s="269"/>
    </row>
    <row r="131" spans="1:7" ht="19.25" customHeight="1" x14ac:dyDescent="0.15">
      <c r="A131" s="269"/>
      <c r="B131" s="270" t="s">
        <v>44</v>
      </c>
      <c r="C131" s="270"/>
      <c r="D131" s="274">
        <v>149171960.41999999</v>
      </c>
      <c r="E131" s="274">
        <v>175137497.79999992</v>
      </c>
      <c r="F131" s="157">
        <v>17.406446430611265</v>
      </c>
      <c r="G131" s="261"/>
    </row>
    <row r="132" spans="1:7" ht="10.25" customHeight="1" x14ac:dyDescent="0.15">
      <c r="A132" s="261"/>
      <c r="B132" s="261"/>
      <c r="C132" s="261"/>
      <c r="D132" s="261"/>
      <c r="E132" s="261"/>
      <c r="F132" s="272"/>
      <c r="G132" s="261"/>
    </row>
    <row r="133" spans="1:7" ht="17.25" customHeight="1" x14ac:dyDescent="0.15">
      <c r="A133" s="64"/>
      <c r="B133" s="64"/>
      <c r="C133" s="64"/>
      <c r="D133" s="64"/>
      <c r="E133" s="64"/>
      <c r="F133" s="64"/>
      <c r="G133" s="64"/>
    </row>
    <row r="134" spans="1:7" ht="17.25" customHeight="1" x14ac:dyDescent="0.15">
      <c r="A134" s="64"/>
      <c r="B134" s="64"/>
      <c r="C134" s="64"/>
      <c r="D134" s="64"/>
      <c r="E134" s="64"/>
      <c r="F134" s="64"/>
      <c r="G134" s="64"/>
    </row>
    <row r="135" spans="1:7" ht="18" customHeight="1" x14ac:dyDescent="0.25">
      <c r="A135" s="255"/>
      <c r="B135" s="256" t="s">
        <v>260</v>
      </c>
      <c r="C135" s="255" t="s" vm="5">
        <v>265</v>
      </c>
      <c r="D135" s="255"/>
      <c r="E135" s="255"/>
      <c r="F135" s="267" t="s">
        <v>417</v>
      </c>
      <c r="G135" s="255"/>
    </row>
    <row r="136" spans="1:7" ht="10.25" customHeight="1" x14ac:dyDescent="0.15">
      <c r="A136" s="257"/>
      <c r="B136" s="258"/>
      <c r="C136" s="258"/>
      <c r="D136" s="259"/>
      <c r="E136" s="259"/>
      <c r="F136" s="260"/>
      <c r="G136" s="261"/>
    </row>
    <row r="137" spans="1:7" ht="52.25" customHeight="1" x14ac:dyDescent="0.15">
      <c r="A137" s="257"/>
      <c r="B137" s="257"/>
      <c r="C137" s="257"/>
      <c r="D137" s="262"/>
      <c r="E137" s="262"/>
      <c r="F137" s="263"/>
      <c r="G137" s="264"/>
    </row>
    <row r="138" spans="1:7" ht="29.75" customHeight="1" x14ac:dyDescent="0.15">
      <c r="A138" s="261"/>
      <c r="B138" s="143" t="s">
        <v>53</v>
      </c>
      <c r="C138" s="143" t="s">
        <v>190</v>
      </c>
      <c r="D138" s="144">
        <v>2020</v>
      </c>
      <c r="E138" s="144">
        <v>2021</v>
      </c>
      <c r="F138" s="146" t="s">
        <v>439</v>
      </c>
      <c r="G138" s="261"/>
    </row>
    <row r="139" spans="1:7" ht="19.25" customHeight="1" x14ac:dyDescent="0.15">
      <c r="A139" s="261"/>
      <c r="B139" s="265" t="s">
        <v>188</v>
      </c>
      <c r="C139" s="56" t="s">
        <v>3</v>
      </c>
      <c r="D139" s="207">
        <v>4507998.9000000004</v>
      </c>
      <c r="E139" s="207">
        <v>3777623.8999999985</v>
      </c>
      <c r="F139" s="192">
        <v>-16.201756393507587</v>
      </c>
      <c r="G139" s="261"/>
    </row>
    <row r="140" spans="1:7" ht="19.25" customHeight="1" x14ac:dyDescent="0.15">
      <c r="A140" s="261"/>
      <c r="B140" s="265"/>
      <c r="C140" s="56" t="s">
        <v>4</v>
      </c>
      <c r="D140" s="207">
        <v>936016.12</v>
      </c>
      <c r="E140" s="207">
        <v>1003198.83</v>
      </c>
      <c r="F140" s="192">
        <v>7.1775163444834646</v>
      </c>
      <c r="G140" s="261"/>
    </row>
    <row r="141" spans="1:7" ht="19.25" customHeight="1" x14ac:dyDescent="0.15">
      <c r="A141" s="261"/>
      <c r="B141" s="265"/>
      <c r="C141" s="56" t="s">
        <v>5</v>
      </c>
      <c r="D141" s="207">
        <v>639700.98</v>
      </c>
      <c r="E141" s="207">
        <v>1968416.4699999997</v>
      </c>
      <c r="F141" s="192">
        <v>207.70884077745197</v>
      </c>
      <c r="G141" s="261"/>
    </row>
    <row r="142" spans="1:7" ht="19.25" customHeight="1" x14ac:dyDescent="0.15">
      <c r="A142" s="261"/>
      <c r="B142" s="265"/>
      <c r="C142" s="56" t="s">
        <v>6</v>
      </c>
      <c r="D142" s="207">
        <v>378686.18000000005</v>
      </c>
      <c r="E142" s="207">
        <v>660700.07000000007</v>
      </c>
      <c r="F142" s="192">
        <v>74.471661469135199</v>
      </c>
      <c r="G142" s="261"/>
    </row>
    <row r="143" spans="1:7" ht="19.25" customHeight="1" x14ac:dyDescent="0.15">
      <c r="A143" s="261"/>
      <c r="B143" s="265"/>
      <c r="C143" s="56" t="s">
        <v>355</v>
      </c>
      <c r="D143" s="207">
        <v>592306.5</v>
      </c>
      <c r="E143" s="207">
        <v>398387</v>
      </c>
      <c r="F143" s="192">
        <v>-32.739721748790537</v>
      </c>
      <c r="G143" s="261"/>
    </row>
    <row r="144" spans="1:7" ht="19.25" customHeight="1" x14ac:dyDescent="0.15">
      <c r="A144" s="261"/>
      <c r="B144" s="265"/>
      <c r="C144" s="56" t="s">
        <v>7</v>
      </c>
      <c r="D144" s="207">
        <v>990029.89</v>
      </c>
      <c r="E144" s="207">
        <v>2660415.5100000012</v>
      </c>
      <c r="F144" s="192">
        <v>168.72072619948887</v>
      </c>
      <c r="G144" s="261"/>
    </row>
    <row r="145" spans="1:7" ht="19.25" customHeight="1" x14ac:dyDescent="0.15">
      <c r="A145" s="261"/>
      <c r="B145" s="265"/>
      <c r="C145" s="56" t="s">
        <v>8</v>
      </c>
      <c r="D145" s="207">
        <v>146196.5</v>
      </c>
      <c r="E145" s="207">
        <v>199338</v>
      </c>
      <c r="F145" s="192">
        <v>36.349365408884616</v>
      </c>
      <c r="G145" s="261"/>
    </row>
    <row r="146" spans="1:7" ht="19.25" customHeight="1" x14ac:dyDescent="0.15">
      <c r="A146" s="261"/>
      <c r="B146" s="265"/>
      <c r="C146" s="56" t="s">
        <v>9</v>
      </c>
      <c r="D146" s="207">
        <v>201</v>
      </c>
      <c r="E146" s="207">
        <v>0</v>
      </c>
      <c r="F146" s="192">
        <v>-100</v>
      </c>
      <c r="G146" s="261"/>
    </row>
    <row r="147" spans="1:7" ht="19.25" customHeight="1" x14ac:dyDescent="0.15">
      <c r="A147" s="261"/>
      <c r="B147" s="267" t="s">
        <v>266</v>
      </c>
      <c r="C147" s="267"/>
      <c r="D147" s="273">
        <v>8191136.0699999994</v>
      </c>
      <c r="E147" s="273">
        <v>10668079.779999999</v>
      </c>
      <c r="F147" s="275">
        <v>30.239318317172092</v>
      </c>
      <c r="G147" s="269"/>
    </row>
    <row r="148" spans="1:7" ht="19.25" customHeight="1" x14ac:dyDescent="0.15">
      <c r="A148" s="261"/>
      <c r="B148" s="265" t="s">
        <v>70</v>
      </c>
      <c r="C148" s="56" t="s">
        <v>3</v>
      </c>
      <c r="D148" s="207">
        <v>1088703.43</v>
      </c>
      <c r="E148" s="207">
        <v>814703.98000000033</v>
      </c>
      <c r="F148" s="192">
        <v>-25.167501309332664</v>
      </c>
      <c r="G148" s="261"/>
    </row>
    <row r="149" spans="1:7" ht="19.25" customHeight="1" x14ac:dyDescent="0.15">
      <c r="A149" s="261"/>
      <c r="B149" s="265"/>
      <c r="C149" s="56" t="s">
        <v>4</v>
      </c>
      <c r="D149" s="207">
        <v>54600.5</v>
      </c>
      <c r="E149" s="207">
        <v>183831.5</v>
      </c>
      <c r="F149" s="192">
        <v>236.68464574500234</v>
      </c>
      <c r="G149" s="261"/>
    </row>
    <row r="150" spans="1:7" ht="19.25" customHeight="1" x14ac:dyDescent="0.15">
      <c r="A150" s="261"/>
      <c r="B150" s="265"/>
      <c r="C150" s="56" t="s">
        <v>5</v>
      </c>
      <c r="D150" s="207">
        <v>86214</v>
      </c>
      <c r="E150" s="207">
        <v>218991.5</v>
      </c>
      <c r="F150" s="192">
        <v>154.00920964112558</v>
      </c>
      <c r="G150" s="261"/>
    </row>
    <row r="151" spans="1:7" ht="19.25" customHeight="1" x14ac:dyDescent="0.15">
      <c r="A151" s="261"/>
      <c r="B151" s="265"/>
      <c r="C151" s="56" t="s">
        <v>6</v>
      </c>
      <c r="D151" s="207">
        <v>221585.4</v>
      </c>
      <c r="E151" s="207">
        <v>427972.89</v>
      </c>
      <c r="F151" s="192">
        <v>93.141285481805227</v>
      </c>
      <c r="G151" s="261"/>
    </row>
    <row r="152" spans="1:7" ht="19.25" customHeight="1" x14ac:dyDescent="0.15">
      <c r="A152" s="261"/>
      <c r="B152" s="265"/>
      <c r="C152" s="56" t="s">
        <v>355</v>
      </c>
      <c r="D152" s="207">
        <v>71298</v>
      </c>
      <c r="E152" s="207">
        <v>56302</v>
      </c>
      <c r="F152" s="192">
        <v>-21.032848046228505</v>
      </c>
      <c r="G152" s="261"/>
    </row>
    <row r="153" spans="1:7" ht="19.25" customHeight="1" x14ac:dyDescent="0.15">
      <c r="A153" s="261"/>
      <c r="B153" s="265"/>
      <c r="C153" s="56" t="s">
        <v>7</v>
      </c>
      <c r="D153" s="207">
        <v>660913.5</v>
      </c>
      <c r="E153" s="207">
        <v>829025.75</v>
      </c>
      <c r="F153" s="192">
        <v>25.436346813917403</v>
      </c>
      <c r="G153" s="261"/>
    </row>
    <row r="154" spans="1:7" ht="19.25" customHeight="1" x14ac:dyDescent="0.15">
      <c r="A154" s="261"/>
      <c r="B154" s="265"/>
      <c r="C154" s="56" t="s">
        <v>8</v>
      </c>
      <c r="D154" s="207">
        <v>190358</v>
      </c>
      <c r="E154" s="207">
        <v>213487</v>
      </c>
      <c r="F154" s="192">
        <v>12.150264238960276</v>
      </c>
      <c r="G154" s="261"/>
    </row>
    <row r="155" spans="1:7" ht="19.25" customHeight="1" x14ac:dyDescent="0.15">
      <c r="A155" s="261"/>
      <c r="B155" s="265"/>
      <c r="C155" s="56" t="s">
        <v>9</v>
      </c>
      <c r="D155" s="207">
        <v>0</v>
      </c>
      <c r="E155" s="207">
        <v>2430</v>
      </c>
      <c r="F155" s="192">
        <v>0</v>
      </c>
      <c r="G155" s="261"/>
    </row>
    <row r="156" spans="1:7" ht="19.25" customHeight="1" x14ac:dyDescent="0.15">
      <c r="A156" s="261"/>
      <c r="B156" s="267" t="s">
        <v>210</v>
      </c>
      <c r="C156" s="267"/>
      <c r="D156" s="273">
        <v>2373672.83</v>
      </c>
      <c r="E156" s="273">
        <v>2746744.6200000006</v>
      </c>
      <c r="F156" s="275">
        <v>15.717068725094711</v>
      </c>
      <c r="G156" s="269"/>
    </row>
    <row r="157" spans="1:7" ht="19.25" customHeight="1" x14ac:dyDescent="0.15">
      <c r="A157" s="261"/>
      <c r="B157" s="265" t="s">
        <v>71</v>
      </c>
      <c r="C157" s="56" t="s">
        <v>3</v>
      </c>
      <c r="D157" s="207">
        <v>2851023.55</v>
      </c>
      <c r="E157" s="207">
        <v>2148063.8699999959</v>
      </c>
      <c r="F157" s="192">
        <v>-24.656396822818387</v>
      </c>
      <c r="G157" s="261"/>
    </row>
    <row r="158" spans="1:7" ht="19.25" customHeight="1" x14ac:dyDescent="0.15">
      <c r="A158" s="261"/>
      <c r="B158" s="265"/>
      <c r="C158" s="56" t="s">
        <v>4</v>
      </c>
      <c r="D158" s="207">
        <v>697497.06</v>
      </c>
      <c r="E158" s="207">
        <v>847945.8</v>
      </c>
      <c r="F158" s="192">
        <v>21.569802745835226</v>
      </c>
      <c r="G158" s="261"/>
    </row>
    <row r="159" spans="1:7" ht="19.25" customHeight="1" x14ac:dyDescent="0.15">
      <c r="A159" s="261"/>
      <c r="B159" s="265"/>
      <c r="C159" s="56" t="s">
        <v>5</v>
      </c>
      <c r="D159" s="207">
        <v>434303.07</v>
      </c>
      <c r="E159" s="207">
        <v>1128413.58</v>
      </c>
      <c r="F159" s="192">
        <v>159.82169087591299</v>
      </c>
      <c r="G159" s="261"/>
    </row>
    <row r="160" spans="1:7" ht="19.25" customHeight="1" x14ac:dyDescent="0.15">
      <c r="A160" s="261"/>
      <c r="B160" s="265"/>
      <c r="C160" s="56" t="s">
        <v>6</v>
      </c>
      <c r="D160" s="207">
        <v>814033.92000000004</v>
      </c>
      <c r="E160" s="207">
        <v>1802259.99</v>
      </c>
      <c r="F160" s="192">
        <v>121.39863532959411</v>
      </c>
      <c r="G160" s="261"/>
    </row>
    <row r="161" spans="1:7" ht="19.25" customHeight="1" x14ac:dyDescent="0.15">
      <c r="A161" s="261"/>
      <c r="B161" s="265"/>
      <c r="C161" s="56" t="s">
        <v>355</v>
      </c>
      <c r="D161" s="207">
        <v>186641</v>
      </c>
      <c r="E161" s="207">
        <v>92226</v>
      </c>
      <c r="F161" s="192">
        <v>-50.586419918453075</v>
      </c>
      <c r="G161" s="261"/>
    </row>
    <row r="162" spans="1:7" ht="19.25" customHeight="1" x14ac:dyDescent="0.15">
      <c r="A162" s="261"/>
      <c r="B162" s="265"/>
      <c r="C162" s="56" t="s">
        <v>7</v>
      </c>
      <c r="D162" s="207">
        <v>662239.69999999995</v>
      </c>
      <c r="E162" s="207">
        <v>1236902.2999999996</v>
      </c>
      <c r="F162" s="192">
        <v>86.775619160252646</v>
      </c>
      <c r="G162" s="261"/>
    </row>
    <row r="163" spans="1:7" ht="19.25" customHeight="1" x14ac:dyDescent="0.15">
      <c r="A163" s="261"/>
      <c r="B163" s="265"/>
      <c r="C163" s="56" t="s">
        <v>8</v>
      </c>
      <c r="D163" s="207">
        <v>57052</v>
      </c>
      <c r="E163" s="207">
        <v>147139.72999999998</v>
      </c>
      <c r="F163" s="192">
        <v>157.90459580733364</v>
      </c>
      <c r="G163" s="261"/>
    </row>
    <row r="164" spans="1:7" ht="19.25" customHeight="1" x14ac:dyDescent="0.15">
      <c r="A164" s="261"/>
      <c r="B164" s="265"/>
      <c r="C164" s="56" t="s">
        <v>9</v>
      </c>
      <c r="D164" s="207">
        <v>0</v>
      </c>
      <c r="E164" s="207">
        <v>0</v>
      </c>
      <c r="F164" s="192">
        <f>IF(D164=0,0,(E164-D164)/D164*100)</f>
        <v>0</v>
      </c>
      <c r="G164" s="261"/>
    </row>
    <row r="165" spans="1:7" ht="19.25" customHeight="1" x14ac:dyDescent="0.15">
      <c r="A165" s="261"/>
      <c r="B165" s="267" t="s">
        <v>211</v>
      </c>
      <c r="C165" s="267"/>
      <c r="D165" s="273">
        <v>5702790.2999999998</v>
      </c>
      <c r="E165" s="273">
        <v>7402951.2699999958</v>
      </c>
      <c r="F165" s="275">
        <v>29.812791292711498</v>
      </c>
      <c r="G165" s="269"/>
    </row>
    <row r="166" spans="1:7" ht="19.25" customHeight="1" x14ac:dyDescent="0.15">
      <c r="A166" s="261"/>
      <c r="B166" s="265" t="s">
        <v>72</v>
      </c>
      <c r="C166" s="56" t="s">
        <v>3</v>
      </c>
      <c r="D166" s="207">
        <v>11394558.529999999</v>
      </c>
      <c r="E166" s="207">
        <v>12513752.959999993</v>
      </c>
      <c r="F166" s="192">
        <v>9.8221833435085628</v>
      </c>
      <c r="G166" s="261"/>
    </row>
    <row r="167" spans="1:7" ht="19.25" customHeight="1" x14ac:dyDescent="0.15">
      <c r="A167" s="261"/>
      <c r="B167" s="265"/>
      <c r="C167" s="56" t="s">
        <v>4</v>
      </c>
      <c r="D167" s="207">
        <v>8008486.4000000004</v>
      </c>
      <c r="E167" s="207">
        <v>8565029.1099999994</v>
      </c>
      <c r="F167" s="192">
        <v>6.9494119388152917</v>
      </c>
      <c r="G167" s="261"/>
    </row>
    <row r="168" spans="1:7" ht="19.25" customHeight="1" x14ac:dyDescent="0.15">
      <c r="A168" s="261"/>
      <c r="B168" s="265"/>
      <c r="C168" s="56" t="s">
        <v>5</v>
      </c>
      <c r="D168" s="207">
        <v>2529110.71</v>
      </c>
      <c r="E168" s="207">
        <v>4358703.71</v>
      </c>
      <c r="F168" s="192">
        <v>72.341356697667052</v>
      </c>
      <c r="G168" s="261"/>
    </row>
    <row r="169" spans="1:7" ht="19.25" customHeight="1" x14ac:dyDescent="0.15">
      <c r="A169" s="261"/>
      <c r="B169" s="265"/>
      <c r="C169" s="56" t="s">
        <v>6</v>
      </c>
      <c r="D169" s="207">
        <v>7531242.5199999996</v>
      </c>
      <c r="E169" s="207">
        <v>14014656.120000001</v>
      </c>
      <c r="F169" s="192">
        <v>86.086905086147752</v>
      </c>
      <c r="G169" s="261"/>
    </row>
    <row r="170" spans="1:7" ht="19.25" customHeight="1" x14ac:dyDescent="0.15">
      <c r="A170" s="261"/>
      <c r="B170" s="265"/>
      <c r="C170" s="56" t="s">
        <v>355</v>
      </c>
      <c r="D170" s="207">
        <v>2065196.6</v>
      </c>
      <c r="E170" s="207">
        <v>1329524.22</v>
      </c>
      <c r="F170" s="192">
        <v>-35.622389655299649</v>
      </c>
      <c r="G170" s="261"/>
    </row>
    <row r="171" spans="1:7" ht="19.25" customHeight="1" x14ac:dyDescent="0.15">
      <c r="A171" s="261"/>
      <c r="B171" s="265"/>
      <c r="C171" s="56" t="s">
        <v>7</v>
      </c>
      <c r="D171" s="207">
        <v>4695531.49</v>
      </c>
      <c r="E171" s="207">
        <v>7823027.1000000006</v>
      </c>
      <c r="F171" s="192">
        <v>66.605785024774704</v>
      </c>
      <c r="G171" s="261"/>
    </row>
    <row r="172" spans="1:7" ht="19.25" customHeight="1" x14ac:dyDescent="0.15">
      <c r="A172" s="261"/>
      <c r="B172" s="265"/>
      <c r="C172" s="56" t="s">
        <v>8</v>
      </c>
      <c r="D172" s="207">
        <v>1331136.3799999999</v>
      </c>
      <c r="E172" s="207">
        <v>2841206.5799999996</v>
      </c>
      <c r="F172" s="192">
        <v>113.44218539050071</v>
      </c>
      <c r="G172" s="261"/>
    </row>
    <row r="173" spans="1:7" ht="19.25" customHeight="1" x14ac:dyDescent="0.15">
      <c r="A173" s="261"/>
      <c r="B173" s="265"/>
      <c r="C173" s="56" t="s">
        <v>9</v>
      </c>
      <c r="D173" s="207">
        <v>0</v>
      </c>
      <c r="E173" s="207">
        <v>2910</v>
      </c>
      <c r="F173" s="192">
        <v>0</v>
      </c>
      <c r="G173" s="261"/>
    </row>
    <row r="174" spans="1:7" ht="19.25" customHeight="1" x14ac:dyDescent="0.15">
      <c r="A174" s="261"/>
      <c r="B174" s="267" t="s">
        <v>212</v>
      </c>
      <c r="C174" s="267"/>
      <c r="D174" s="273">
        <v>37555262.630000003</v>
      </c>
      <c r="E174" s="273">
        <v>51448809.79999999</v>
      </c>
      <c r="F174" s="275">
        <v>36.994940780687031</v>
      </c>
      <c r="G174" s="269"/>
    </row>
    <row r="175" spans="1:7" ht="19.25" customHeight="1" x14ac:dyDescent="0.15">
      <c r="A175" s="261"/>
      <c r="B175" s="265" t="s">
        <v>73</v>
      </c>
      <c r="C175" s="56" t="s">
        <v>3</v>
      </c>
      <c r="D175" s="207">
        <v>452572</v>
      </c>
      <c r="E175" s="207">
        <v>326259</v>
      </c>
      <c r="F175" s="192">
        <v>-27.910034204502267</v>
      </c>
      <c r="G175" s="261"/>
    </row>
    <row r="176" spans="1:7" ht="19.25" customHeight="1" x14ac:dyDescent="0.15">
      <c r="A176" s="261"/>
      <c r="B176" s="265"/>
      <c r="C176" s="56" t="s">
        <v>4</v>
      </c>
      <c r="D176" s="207">
        <v>99346</v>
      </c>
      <c r="E176" s="207">
        <v>67881.509999999995</v>
      </c>
      <c r="F176" s="192">
        <v>-31.671622410565103</v>
      </c>
      <c r="G176" s="261"/>
    </row>
    <row r="177" spans="1:7" ht="19.25" customHeight="1" x14ac:dyDescent="0.15">
      <c r="A177" s="261"/>
      <c r="B177" s="265"/>
      <c r="C177" s="56" t="s">
        <v>5</v>
      </c>
      <c r="D177" s="207">
        <v>29705.599999999999</v>
      </c>
      <c r="E177" s="207">
        <v>34812.9</v>
      </c>
      <c r="F177" s="192">
        <v>17.193054508240881</v>
      </c>
      <c r="G177" s="261"/>
    </row>
    <row r="178" spans="1:7" ht="19.25" customHeight="1" x14ac:dyDescent="0.15">
      <c r="A178" s="261"/>
      <c r="B178" s="265"/>
      <c r="C178" s="56" t="s">
        <v>6</v>
      </c>
      <c r="D178" s="207">
        <v>157987.45000000001</v>
      </c>
      <c r="E178" s="207">
        <v>412064.5</v>
      </c>
      <c r="F178" s="192">
        <v>160.82103356943858</v>
      </c>
      <c r="G178" s="261"/>
    </row>
    <row r="179" spans="1:7" ht="19.25" customHeight="1" x14ac:dyDescent="0.15">
      <c r="A179" s="261"/>
      <c r="B179" s="265"/>
      <c r="C179" s="56" t="s">
        <v>355</v>
      </c>
      <c r="D179" s="207">
        <v>34678</v>
      </c>
      <c r="E179" s="207">
        <v>9728</v>
      </c>
      <c r="F179" s="192">
        <v>-71.947632504758062</v>
      </c>
      <c r="G179" s="261"/>
    </row>
    <row r="180" spans="1:7" ht="19.25" customHeight="1" x14ac:dyDescent="0.15">
      <c r="A180" s="261"/>
      <c r="B180" s="265"/>
      <c r="C180" s="56" t="s">
        <v>7</v>
      </c>
      <c r="D180" s="207">
        <v>0</v>
      </c>
      <c r="E180" s="207">
        <v>0</v>
      </c>
      <c r="F180" s="192">
        <v>0</v>
      </c>
      <c r="G180" s="261"/>
    </row>
    <row r="181" spans="1:7" ht="19.25" customHeight="1" x14ac:dyDescent="0.15">
      <c r="A181" s="261"/>
      <c r="B181" s="265"/>
      <c r="C181" s="56" t="s">
        <v>8</v>
      </c>
      <c r="D181" s="207">
        <v>0</v>
      </c>
      <c r="E181" s="207">
        <v>56240</v>
      </c>
      <c r="F181" s="192">
        <v>0</v>
      </c>
      <c r="G181" s="261"/>
    </row>
    <row r="182" spans="1:7" ht="19.25" customHeight="1" x14ac:dyDescent="0.15">
      <c r="A182" s="261"/>
      <c r="B182" s="265"/>
      <c r="C182" s="56" t="s">
        <v>9</v>
      </c>
      <c r="D182" s="207">
        <v>0</v>
      </c>
      <c r="E182" s="207">
        <v>0</v>
      </c>
      <c r="F182" s="192">
        <v>0</v>
      </c>
      <c r="G182" s="261"/>
    </row>
    <row r="183" spans="1:7" ht="19.25" customHeight="1" x14ac:dyDescent="0.15">
      <c r="A183" s="261"/>
      <c r="B183" s="267" t="s">
        <v>213</v>
      </c>
      <c r="C183" s="267"/>
      <c r="D183" s="273">
        <v>774289.05</v>
      </c>
      <c r="E183" s="273">
        <v>906985.91</v>
      </c>
      <c r="F183" s="275">
        <v>17.137897016624475</v>
      </c>
      <c r="G183" s="269"/>
    </row>
    <row r="184" spans="1:7" ht="19.25" customHeight="1" x14ac:dyDescent="0.15">
      <c r="A184" s="261"/>
      <c r="B184" s="265" t="s">
        <v>74</v>
      </c>
      <c r="C184" s="56" t="s">
        <v>3</v>
      </c>
      <c r="D184" s="207">
        <v>12121453.939999999</v>
      </c>
      <c r="E184" s="207">
        <v>9164431.5100000091</v>
      </c>
      <c r="F184" s="192">
        <v>-24.394948367060252</v>
      </c>
      <c r="G184" s="261"/>
    </row>
    <row r="185" spans="1:7" ht="19.25" customHeight="1" x14ac:dyDescent="0.15">
      <c r="A185" s="261"/>
      <c r="B185" s="265"/>
      <c r="C185" s="56" t="s">
        <v>4</v>
      </c>
      <c r="D185" s="207">
        <v>3492135.7800000003</v>
      </c>
      <c r="E185" s="207">
        <v>4112192.75</v>
      </c>
      <c r="F185" s="192">
        <v>17.755809311629907</v>
      </c>
      <c r="G185" s="261"/>
    </row>
    <row r="186" spans="1:7" ht="19.25" customHeight="1" x14ac:dyDescent="0.15">
      <c r="A186" s="261"/>
      <c r="B186" s="265"/>
      <c r="C186" s="56" t="s">
        <v>5</v>
      </c>
      <c r="D186" s="207">
        <v>2683459.0300000003</v>
      </c>
      <c r="E186" s="207">
        <v>4562902.8400000008</v>
      </c>
      <c r="F186" s="192">
        <v>70.038103395228674</v>
      </c>
      <c r="G186" s="261"/>
    </row>
    <row r="187" spans="1:7" ht="19.25" customHeight="1" x14ac:dyDescent="0.15">
      <c r="A187" s="261"/>
      <c r="B187" s="265"/>
      <c r="C187" s="56" t="s">
        <v>6</v>
      </c>
      <c r="D187" s="207">
        <v>1563525.01</v>
      </c>
      <c r="E187" s="207">
        <v>4044505.9399999995</v>
      </c>
      <c r="F187" s="192">
        <v>158.67868528690818</v>
      </c>
      <c r="G187" s="261"/>
    </row>
    <row r="188" spans="1:7" ht="19.25" customHeight="1" x14ac:dyDescent="0.15">
      <c r="A188" s="261"/>
      <c r="B188" s="265"/>
      <c r="C188" s="56" t="s">
        <v>355</v>
      </c>
      <c r="D188" s="207">
        <v>3390143.1</v>
      </c>
      <c r="E188" s="207">
        <v>682051</v>
      </c>
      <c r="F188" s="192">
        <v>-79.881350731183005</v>
      </c>
      <c r="G188" s="261"/>
    </row>
    <row r="189" spans="1:7" ht="19.25" customHeight="1" x14ac:dyDescent="0.15">
      <c r="A189" s="261"/>
      <c r="B189" s="265"/>
      <c r="C189" s="56" t="s">
        <v>7</v>
      </c>
      <c r="D189" s="207">
        <v>2137765</v>
      </c>
      <c r="E189" s="207">
        <v>4256660.5</v>
      </c>
      <c r="F189" s="192">
        <v>99.11732580522181</v>
      </c>
      <c r="G189" s="261"/>
    </row>
    <row r="190" spans="1:7" ht="19.25" customHeight="1" x14ac:dyDescent="0.15">
      <c r="A190" s="261"/>
      <c r="B190" s="265"/>
      <c r="C190" s="56" t="s">
        <v>8</v>
      </c>
      <c r="D190" s="207">
        <v>209270.02000000002</v>
      </c>
      <c r="E190" s="207">
        <v>701419.68</v>
      </c>
      <c r="F190" s="192">
        <v>235.17446980699864</v>
      </c>
      <c r="G190" s="261"/>
    </row>
    <row r="191" spans="1:7" ht="19.25" customHeight="1" x14ac:dyDescent="0.15">
      <c r="A191" s="261"/>
      <c r="B191" s="265"/>
      <c r="C191" s="56" t="s">
        <v>9</v>
      </c>
      <c r="D191" s="207">
        <v>412794.4</v>
      </c>
      <c r="E191" s="207">
        <v>234327.03999999998</v>
      </c>
      <c r="F191" s="192">
        <v>-43.233958600213576</v>
      </c>
      <c r="G191" s="261"/>
    </row>
    <row r="192" spans="1:7" ht="19.25" customHeight="1" x14ac:dyDescent="0.15">
      <c r="A192" s="261"/>
      <c r="B192" s="267" t="s">
        <v>214</v>
      </c>
      <c r="C192" s="267"/>
      <c r="D192" s="273">
        <v>26010546.280000001</v>
      </c>
      <c r="E192" s="273">
        <v>27758491.260000005</v>
      </c>
      <c r="F192" s="275">
        <v>6.7201394433765964</v>
      </c>
      <c r="G192" s="269"/>
    </row>
    <row r="193" spans="1:7" ht="19.25" customHeight="1" x14ac:dyDescent="0.15">
      <c r="A193" s="269"/>
      <c r="B193" s="270" t="s">
        <v>44</v>
      </c>
      <c r="C193" s="270"/>
      <c r="D193" s="274">
        <v>80607697.160000011</v>
      </c>
      <c r="E193" s="274">
        <v>100932062.64000002</v>
      </c>
      <c r="F193" s="276">
        <v>25.213926456251095</v>
      </c>
      <c r="G193" s="261"/>
    </row>
    <row r="194" spans="1:7" ht="10.25" customHeight="1" x14ac:dyDescent="0.15">
      <c r="A194" s="261"/>
      <c r="B194" s="261"/>
      <c r="C194" s="261"/>
      <c r="D194" s="261"/>
      <c r="E194" s="261"/>
      <c r="F194" s="272"/>
      <c r="G194" s="261"/>
    </row>
    <row r="195" spans="1:7" ht="17.25" customHeight="1" x14ac:dyDescent="0.15">
      <c r="A195" s="64"/>
      <c r="B195" s="64"/>
      <c r="C195" s="64"/>
      <c r="D195" s="64"/>
      <c r="E195" s="64"/>
      <c r="F195" s="64"/>
      <c r="G195" s="64"/>
    </row>
    <row r="196" spans="1:7" ht="17.25" customHeight="1" x14ac:dyDescent="0.15">
      <c r="A196" s="64"/>
      <c r="B196" s="64"/>
      <c r="C196" s="64"/>
      <c r="D196" s="64"/>
      <c r="E196" s="64"/>
      <c r="F196" s="64"/>
      <c r="G196" s="64"/>
    </row>
    <row r="197" spans="1:7" ht="18" customHeight="1" x14ac:dyDescent="0.25">
      <c r="A197" s="255"/>
      <c r="B197" s="256" t="s">
        <v>260</v>
      </c>
      <c r="C197" s="255" t="s" vm="1">
        <v>261</v>
      </c>
      <c r="D197" s="255"/>
      <c r="E197" s="255"/>
      <c r="F197" s="267" t="s">
        <v>418</v>
      </c>
      <c r="G197" s="255"/>
    </row>
    <row r="198" spans="1:7" ht="10.25" customHeight="1" x14ac:dyDescent="0.15">
      <c r="A198" s="257"/>
      <c r="B198" s="258"/>
      <c r="C198" s="258"/>
      <c r="D198" s="259"/>
      <c r="E198" s="259"/>
      <c r="F198" s="260"/>
      <c r="G198" s="261"/>
    </row>
    <row r="199" spans="1:7" ht="52.25" customHeight="1" x14ac:dyDescent="0.15">
      <c r="A199" s="257"/>
      <c r="B199" s="257"/>
      <c r="C199" s="257"/>
      <c r="D199" s="262"/>
      <c r="E199" s="262"/>
      <c r="F199" s="263"/>
      <c r="G199" s="264"/>
    </row>
    <row r="200" spans="1:7" ht="29.75" customHeight="1" x14ac:dyDescent="0.15">
      <c r="A200" s="261"/>
      <c r="B200" s="143" t="s">
        <v>53</v>
      </c>
      <c r="C200" s="143" t="s">
        <v>190</v>
      </c>
      <c r="D200" s="144">
        <v>2020</v>
      </c>
      <c r="E200" s="144">
        <v>2021</v>
      </c>
      <c r="F200" s="146" t="s">
        <v>439</v>
      </c>
      <c r="G200" s="261"/>
    </row>
    <row r="201" spans="1:7" ht="19.25" customHeight="1" x14ac:dyDescent="0.15">
      <c r="A201" s="261"/>
      <c r="B201" s="265" t="s">
        <v>76</v>
      </c>
      <c r="C201" s="56" t="s">
        <v>3</v>
      </c>
      <c r="D201" s="207">
        <v>3640461.97</v>
      </c>
      <c r="E201" s="207">
        <v>3088448.5200000005</v>
      </c>
      <c r="F201" s="52">
        <v>-15.163280225119333</v>
      </c>
      <c r="G201" s="261"/>
    </row>
    <row r="202" spans="1:7" ht="19.25" customHeight="1" x14ac:dyDescent="0.15">
      <c r="A202" s="261"/>
      <c r="B202" s="265"/>
      <c r="C202" s="56" t="s">
        <v>4</v>
      </c>
      <c r="D202" s="207">
        <v>1598874.22</v>
      </c>
      <c r="E202" s="207">
        <v>1762553.26</v>
      </c>
      <c r="F202" s="52">
        <v>10.23714298176626</v>
      </c>
      <c r="G202" s="261"/>
    </row>
    <row r="203" spans="1:7" ht="19.25" customHeight="1" x14ac:dyDescent="0.15">
      <c r="A203" s="261"/>
      <c r="B203" s="265"/>
      <c r="C203" s="56" t="s">
        <v>5</v>
      </c>
      <c r="D203" s="207">
        <v>460382.9</v>
      </c>
      <c r="E203" s="207">
        <v>1296416.52</v>
      </c>
      <c r="F203" s="52">
        <v>181.59528079778809</v>
      </c>
      <c r="G203" s="261"/>
    </row>
    <row r="204" spans="1:7" ht="19.25" customHeight="1" x14ac:dyDescent="0.15">
      <c r="A204" s="261"/>
      <c r="B204" s="265"/>
      <c r="C204" s="56" t="s">
        <v>6</v>
      </c>
      <c r="D204" s="207">
        <v>1354606.28</v>
      </c>
      <c r="E204" s="207">
        <v>2239073.46</v>
      </c>
      <c r="F204" s="52">
        <v>65.293302789058373</v>
      </c>
      <c r="G204" s="261"/>
    </row>
    <row r="205" spans="1:7" ht="19.25" customHeight="1" x14ac:dyDescent="0.15">
      <c r="A205" s="261"/>
      <c r="B205" s="265"/>
      <c r="C205" s="56" t="s">
        <v>355</v>
      </c>
      <c r="D205" s="207">
        <v>2284621.52</v>
      </c>
      <c r="E205" s="207">
        <v>2176288.52</v>
      </c>
      <c r="F205" s="52">
        <v>-4.7418357505447988</v>
      </c>
      <c r="G205" s="261"/>
    </row>
    <row r="206" spans="1:7" ht="19.25" customHeight="1" x14ac:dyDescent="0.15">
      <c r="A206" s="261"/>
      <c r="B206" s="265"/>
      <c r="C206" s="56" t="s">
        <v>7</v>
      </c>
      <c r="D206" s="207">
        <v>2042589</v>
      </c>
      <c r="E206" s="207">
        <v>2732365</v>
      </c>
      <c r="F206" s="52">
        <v>33.769691308432584</v>
      </c>
      <c r="G206" s="261"/>
    </row>
    <row r="207" spans="1:7" ht="19.25" customHeight="1" x14ac:dyDescent="0.15">
      <c r="A207" s="261"/>
      <c r="B207" s="265"/>
      <c r="C207" s="56" t="s">
        <v>8</v>
      </c>
      <c r="D207" s="207">
        <v>16595</v>
      </c>
      <c r="E207" s="207">
        <v>189262.24</v>
      </c>
      <c r="F207" s="52">
        <v>1040.4774932208497</v>
      </c>
      <c r="G207" s="261"/>
    </row>
    <row r="208" spans="1:7" ht="19.25" customHeight="1" x14ac:dyDescent="0.15">
      <c r="A208" s="261"/>
      <c r="B208" s="265"/>
      <c r="C208" s="56" t="s">
        <v>9</v>
      </c>
      <c r="D208" s="207">
        <v>158381</v>
      </c>
      <c r="E208" s="207">
        <v>3800</v>
      </c>
      <c r="F208" s="52">
        <v>-97.600722308862814</v>
      </c>
      <c r="G208" s="261"/>
    </row>
    <row r="209" spans="1:7" ht="19.25" customHeight="1" x14ac:dyDescent="0.15">
      <c r="A209" s="261"/>
      <c r="B209" s="267" t="s">
        <v>215</v>
      </c>
      <c r="C209" s="267"/>
      <c r="D209" s="273">
        <v>11556511.890000001</v>
      </c>
      <c r="E209" s="273">
        <v>13488207.520000001</v>
      </c>
      <c r="F209" s="66">
        <v>16.715213451833353</v>
      </c>
      <c r="G209" s="269"/>
    </row>
    <row r="210" spans="1:7" ht="19.25" customHeight="1" x14ac:dyDescent="0.15">
      <c r="A210" s="269"/>
      <c r="B210" s="265" t="s">
        <v>77</v>
      </c>
      <c r="C210" s="56" t="s">
        <v>3</v>
      </c>
      <c r="D210" s="207">
        <v>10741913.24</v>
      </c>
      <c r="E210" s="207">
        <v>8195407.3500000024</v>
      </c>
      <c r="F210" s="52">
        <v>-23.706260077743821</v>
      </c>
      <c r="G210" s="261"/>
    </row>
    <row r="211" spans="1:7" ht="19.25" customHeight="1" x14ac:dyDescent="0.15">
      <c r="A211" s="261"/>
      <c r="B211" s="265"/>
      <c r="C211" s="56" t="s">
        <v>4</v>
      </c>
      <c r="D211" s="207">
        <v>5379241.4700000007</v>
      </c>
      <c r="E211" s="207">
        <v>6958716.2200000044</v>
      </c>
      <c r="F211" s="52">
        <v>29.362406555064048</v>
      </c>
      <c r="G211" s="261"/>
    </row>
    <row r="212" spans="1:7" ht="19.25" customHeight="1" x14ac:dyDescent="0.15">
      <c r="A212" s="261"/>
      <c r="B212" s="265"/>
      <c r="C212" s="56" t="s">
        <v>5</v>
      </c>
      <c r="D212" s="207">
        <v>1998613.76</v>
      </c>
      <c r="E212" s="207">
        <v>6742840.950000002</v>
      </c>
      <c r="F212" s="52">
        <v>237.37588947651406</v>
      </c>
      <c r="G212" s="261"/>
    </row>
    <row r="213" spans="1:7" ht="19.25" customHeight="1" x14ac:dyDescent="0.15">
      <c r="A213" s="261"/>
      <c r="B213" s="265"/>
      <c r="C213" s="56" t="s">
        <v>6</v>
      </c>
      <c r="D213" s="207">
        <v>632278.53</v>
      </c>
      <c r="E213" s="207">
        <v>1615599.1500000001</v>
      </c>
      <c r="F213" s="52">
        <v>155.52016608882801</v>
      </c>
      <c r="G213" s="261"/>
    </row>
    <row r="214" spans="1:7" ht="19.25" customHeight="1" x14ac:dyDescent="0.15">
      <c r="A214" s="261"/>
      <c r="B214" s="265"/>
      <c r="C214" s="56" t="s">
        <v>355</v>
      </c>
      <c r="D214" s="207">
        <v>3260085.46</v>
      </c>
      <c r="E214" s="207">
        <v>1317136</v>
      </c>
      <c r="F214" s="52">
        <v>-59.598114339002642</v>
      </c>
      <c r="G214" s="261"/>
    </row>
    <row r="215" spans="1:7" ht="19.25" customHeight="1" x14ac:dyDescent="0.15">
      <c r="A215" s="261"/>
      <c r="B215" s="265"/>
      <c r="C215" s="56" t="s">
        <v>7</v>
      </c>
      <c r="D215" s="207">
        <v>804600.4</v>
      </c>
      <c r="E215" s="207">
        <v>6775733.9000000004</v>
      </c>
      <c r="F215" s="52">
        <v>742.12410284658063</v>
      </c>
      <c r="G215" s="261"/>
    </row>
    <row r="216" spans="1:7" ht="19.25" customHeight="1" x14ac:dyDescent="0.15">
      <c r="A216" s="261"/>
      <c r="B216" s="265"/>
      <c r="C216" s="56" t="s">
        <v>8</v>
      </c>
      <c r="D216" s="207">
        <v>744427.18</v>
      </c>
      <c r="E216" s="207">
        <v>1010694.0099999999</v>
      </c>
      <c r="F216" s="52">
        <v>35.768015617054687</v>
      </c>
      <c r="G216" s="261"/>
    </row>
    <row r="217" spans="1:7" ht="19.25" customHeight="1" x14ac:dyDescent="0.15">
      <c r="A217" s="261"/>
      <c r="B217" s="265"/>
      <c r="C217" s="56" t="s">
        <v>9</v>
      </c>
      <c r="D217" s="207">
        <v>11561</v>
      </c>
      <c r="E217" s="207">
        <v>42533</v>
      </c>
      <c r="F217" s="52">
        <v>267.90070063143327</v>
      </c>
      <c r="G217" s="261"/>
    </row>
    <row r="218" spans="1:7" ht="19.25" customHeight="1" x14ac:dyDescent="0.15">
      <c r="A218" s="261"/>
      <c r="B218" s="267" t="s">
        <v>216</v>
      </c>
      <c r="C218" s="267"/>
      <c r="D218" s="273">
        <v>23572721.040000003</v>
      </c>
      <c r="E218" s="273">
        <v>32658660.580000009</v>
      </c>
      <c r="F218" s="66">
        <v>38.54429670881985</v>
      </c>
      <c r="G218" s="269"/>
    </row>
    <row r="219" spans="1:7" ht="19.25" customHeight="1" x14ac:dyDescent="0.15">
      <c r="A219" s="269"/>
      <c r="B219" s="270" t="s">
        <v>44</v>
      </c>
      <c r="C219" s="270"/>
      <c r="D219" s="274">
        <v>35129232.93</v>
      </c>
      <c r="E219" s="274">
        <v>46146868.100000009</v>
      </c>
      <c r="F219" s="157">
        <v>31.36315328021599</v>
      </c>
      <c r="G219" s="261"/>
    </row>
    <row r="220" spans="1:7" ht="10.25" customHeight="1" x14ac:dyDescent="0.15">
      <c r="A220" s="261"/>
      <c r="B220" s="261"/>
      <c r="C220" s="261"/>
      <c r="D220" s="261"/>
      <c r="E220" s="261"/>
      <c r="F220" s="272"/>
      <c r="G220" s="261"/>
    </row>
  </sheetData>
  <mergeCells count="1">
    <mergeCell ref="A1:B1"/>
  </mergeCells>
  <conditionalFormatting sqref="F7:F15 F43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7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9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ignoredErrors>
    <ignoredError sqref="F1:F6 F44:F50 F74 F88:F94 F132:F138 F164 F194:F200" unlockedFormula="1"/>
  </ignoredError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41D"/>
    <pageSetUpPr fitToPage="1"/>
  </sheetPr>
  <dimension ref="A1:G220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11" customWidth="1"/>
    <col min="2" max="2" width="25.5" style="11" customWidth="1"/>
    <col min="3" max="3" width="33.5" style="11" customWidth="1"/>
    <col min="4" max="5" width="16.5" style="11" customWidth="1"/>
    <col min="6" max="6" width="10.5" style="11" customWidth="1"/>
    <col min="7" max="7" width="1.5" style="11" customWidth="1"/>
    <col min="8" max="16384" width="9.5" style="11"/>
  </cols>
  <sheetData>
    <row r="1" spans="1:7" ht="50" customHeight="1" x14ac:dyDescent="0.15">
      <c r="A1" s="519" t="s">
        <v>424</v>
      </c>
      <c r="B1" s="520"/>
      <c r="C1" s="16" t="s">
        <v>224</v>
      </c>
    </row>
    <row r="2" spans="1:7" ht="17.25" customHeight="1" x14ac:dyDescent="0.15">
      <c r="A2" s="13"/>
      <c r="B2" s="13"/>
      <c r="C2" s="13"/>
      <c r="D2" s="13"/>
      <c r="E2" s="13"/>
      <c r="F2" s="13"/>
      <c r="G2" s="13"/>
    </row>
    <row r="3" spans="1:7" s="13" customFormat="1" ht="18" customHeight="1" x14ac:dyDescent="0.25">
      <c r="A3" s="196"/>
      <c r="B3" s="197" t="s">
        <v>260</v>
      </c>
      <c r="C3" s="196" t="s" vm="2">
        <v>262</v>
      </c>
      <c r="D3" s="196"/>
      <c r="E3" s="196"/>
      <c r="F3" s="208" t="s">
        <v>420</v>
      </c>
      <c r="G3" s="196"/>
    </row>
    <row r="4" spans="1:7" s="12" customFormat="1" ht="10.25" customHeight="1" x14ac:dyDescent="0.15">
      <c r="A4" s="198"/>
      <c r="B4" s="199"/>
      <c r="C4" s="199"/>
      <c r="D4" s="200"/>
      <c r="E4" s="200"/>
      <c r="F4" s="201"/>
      <c r="G4" s="202"/>
    </row>
    <row r="5" spans="1:7" ht="52.25" customHeight="1" x14ac:dyDescent="0.15">
      <c r="A5" s="198"/>
      <c r="B5" s="198"/>
      <c r="C5" s="198"/>
      <c r="D5" s="203"/>
      <c r="E5" s="203"/>
      <c r="F5" s="204"/>
      <c r="G5" s="205"/>
    </row>
    <row r="6" spans="1:7" ht="29.75" customHeight="1" x14ac:dyDescent="0.15">
      <c r="A6" s="202"/>
      <c r="B6" s="163" t="s">
        <v>53</v>
      </c>
      <c r="C6" s="163" t="s">
        <v>190</v>
      </c>
      <c r="D6" s="164">
        <v>2020</v>
      </c>
      <c r="E6" s="164">
        <v>2021</v>
      </c>
      <c r="F6" s="166" t="s">
        <v>439</v>
      </c>
      <c r="G6" s="202"/>
    </row>
    <row r="7" spans="1:7" ht="19.25" customHeight="1" x14ac:dyDescent="0.15">
      <c r="A7" s="202"/>
      <c r="B7" s="206" t="s">
        <v>54</v>
      </c>
      <c r="C7" s="56" t="s">
        <v>3</v>
      </c>
      <c r="D7" s="207">
        <v>5769516.4300000006</v>
      </c>
      <c r="E7" s="207">
        <v>4808651.9400000004</v>
      </c>
      <c r="F7" s="52">
        <v>-16.654159870379296</v>
      </c>
      <c r="G7" s="202"/>
    </row>
    <row r="8" spans="1:7" ht="19.25" customHeight="1" x14ac:dyDescent="0.15">
      <c r="A8" s="202"/>
      <c r="B8" s="206"/>
      <c r="C8" s="56" t="s">
        <v>4</v>
      </c>
      <c r="D8" s="207">
        <v>3400254.8999999994</v>
      </c>
      <c r="E8" s="207">
        <v>2888778.1799999997</v>
      </c>
      <c r="F8" s="52">
        <v>-15.042305210706402</v>
      </c>
      <c r="G8" s="202"/>
    </row>
    <row r="9" spans="1:7" ht="19.25" customHeight="1" x14ac:dyDescent="0.15">
      <c r="A9" s="202"/>
      <c r="B9" s="206"/>
      <c r="C9" s="56" t="s">
        <v>5</v>
      </c>
      <c r="D9" s="207">
        <v>1752637.83</v>
      </c>
      <c r="E9" s="207">
        <v>1781959.36</v>
      </c>
      <c r="F9" s="52">
        <v>1.672994243197411</v>
      </c>
      <c r="G9" s="202"/>
    </row>
    <row r="10" spans="1:7" ht="19.25" customHeight="1" x14ac:dyDescent="0.15">
      <c r="A10" s="202"/>
      <c r="B10" s="206"/>
      <c r="C10" s="56" t="s">
        <v>6</v>
      </c>
      <c r="D10" s="207">
        <v>9887345.3400000036</v>
      </c>
      <c r="E10" s="207">
        <v>4172855.93</v>
      </c>
      <c r="F10" s="52">
        <v>-57.795992892870899</v>
      </c>
      <c r="G10" s="202"/>
    </row>
    <row r="11" spans="1:7" ht="19.25" customHeight="1" x14ac:dyDescent="0.15">
      <c r="A11" s="202"/>
      <c r="B11" s="206"/>
      <c r="C11" s="56" t="s">
        <v>355</v>
      </c>
      <c r="D11" s="207">
        <v>8370394.6000000015</v>
      </c>
      <c r="E11" s="207">
        <v>7852838.5700000003</v>
      </c>
      <c r="F11" s="52">
        <v>-6.1831736104771107</v>
      </c>
      <c r="G11" s="202"/>
    </row>
    <row r="12" spans="1:7" ht="19.25" customHeight="1" x14ac:dyDescent="0.15">
      <c r="A12" s="202"/>
      <c r="B12" s="206"/>
      <c r="C12" s="56" t="s">
        <v>7</v>
      </c>
      <c r="D12" s="207">
        <v>1758665.5999999999</v>
      </c>
      <c r="E12" s="207">
        <v>2421257</v>
      </c>
      <c r="F12" s="52">
        <v>37.675803745749057</v>
      </c>
      <c r="G12" s="202"/>
    </row>
    <row r="13" spans="1:7" ht="19.25" customHeight="1" x14ac:dyDescent="0.15">
      <c r="A13" s="202"/>
      <c r="B13" s="206"/>
      <c r="C13" s="56" t="s">
        <v>8</v>
      </c>
      <c r="D13" s="207">
        <v>1186936.1399999999</v>
      </c>
      <c r="E13" s="207">
        <v>2103443.39</v>
      </c>
      <c r="F13" s="52">
        <v>77.216222432994613</v>
      </c>
      <c r="G13" s="202"/>
    </row>
    <row r="14" spans="1:7" ht="19.25" customHeight="1" x14ac:dyDescent="0.15">
      <c r="A14" s="202"/>
      <c r="B14" s="206"/>
      <c r="C14" s="56" t="s">
        <v>9</v>
      </c>
      <c r="D14" s="207">
        <v>174413.97</v>
      </c>
      <c r="E14" s="207">
        <v>194514.71</v>
      </c>
      <c r="F14" s="52">
        <v>11.524730501805555</v>
      </c>
      <c r="G14" s="202"/>
    </row>
    <row r="15" spans="1:7" s="14" customFormat="1" ht="19.25" customHeight="1" x14ac:dyDescent="0.15">
      <c r="A15" s="202"/>
      <c r="B15" s="208" t="s">
        <v>198</v>
      </c>
      <c r="C15" s="208"/>
      <c r="D15" s="209">
        <v>32300164.810000006</v>
      </c>
      <c r="E15" s="209">
        <v>26224299.080000002</v>
      </c>
      <c r="F15" s="68">
        <v>-18.810633833419139</v>
      </c>
      <c r="G15" s="210"/>
    </row>
    <row r="16" spans="1:7" ht="19.25" customHeight="1" x14ac:dyDescent="0.15">
      <c r="A16" s="210"/>
      <c r="B16" s="206" t="s">
        <v>55</v>
      </c>
      <c r="C16" s="56" t="s">
        <v>3</v>
      </c>
      <c r="D16" s="207">
        <v>43819877.129999705</v>
      </c>
      <c r="E16" s="207">
        <v>40429302.960000001</v>
      </c>
      <c r="F16" s="52">
        <v>-7.7375255068400666</v>
      </c>
      <c r="G16" s="202"/>
    </row>
    <row r="17" spans="1:7" ht="19.25" customHeight="1" x14ac:dyDescent="0.15">
      <c r="A17" s="202"/>
      <c r="B17" s="206"/>
      <c r="C17" s="56" t="s">
        <v>4</v>
      </c>
      <c r="D17" s="207">
        <v>26958121.43999999</v>
      </c>
      <c r="E17" s="207">
        <v>33882553.119999997</v>
      </c>
      <c r="F17" s="52">
        <v>25.685883548716625</v>
      </c>
      <c r="G17" s="202"/>
    </row>
    <row r="18" spans="1:7" ht="19.25" customHeight="1" x14ac:dyDescent="0.15">
      <c r="A18" s="202"/>
      <c r="B18" s="206"/>
      <c r="C18" s="56" t="s">
        <v>5</v>
      </c>
      <c r="D18" s="207">
        <v>14308291.829999996</v>
      </c>
      <c r="E18" s="207">
        <v>27090564.009999998</v>
      </c>
      <c r="F18" s="52">
        <v>89.334718161112633</v>
      </c>
      <c r="G18" s="202"/>
    </row>
    <row r="19" spans="1:7" ht="19.25" customHeight="1" x14ac:dyDescent="0.15">
      <c r="A19" s="202"/>
      <c r="B19" s="206"/>
      <c r="C19" s="56" t="s">
        <v>6</v>
      </c>
      <c r="D19" s="207">
        <v>50064257.329999976</v>
      </c>
      <c r="E19" s="207">
        <v>59733798.190000005</v>
      </c>
      <c r="F19" s="52">
        <v>19.314260064346854</v>
      </c>
      <c r="G19" s="202"/>
    </row>
    <row r="20" spans="1:7" ht="19.25" customHeight="1" x14ac:dyDescent="0.15">
      <c r="A20" s="202"/>
      <c r="B20" s="206"/>
      <c r="C20" s="56" t="s">
        <v>355</v>
      </c>
      <c r="D20" s="207">
        <v>48149623.670000046</v>
      </c>
      <c r="E20" s="207">
        <v>48819351.509999998</v>
      </c>
      <c r="F20" s="52">
        <v>1.3909305804548375</v>
      </c>
      <c r="G20" s="202"/>
    </row>
    <row r="21" spans="1:7" ht="19.25" customHeight="1" x14ac:dyDescent="0.15">
      <c r="A21" s="202"/>
      <c r="B21" s="206"/>
      <c r="C21" s="56" t="s">
        <v>7</v>
      </c>
      <c r="D21" s="207">
        <v>18481896.629999999</v>
      </c>
      <c r="E21" s="207">
        <v>21589175.530000001</v>
      </c>
      <c r="F21" s="52">
        <v>16.812554264350965</v>
      </c>
      <c r="G21" s="202"/>
    </row>
    <row r="22" spans="1:7" ht="19.25" customHeight="1" x14ac:dyDescent="0.15">
      <c r="A22" s="202"/>
      <c r="B22" s="206"/>
      <c r="C22" s="56" t="s">
        <v>8</v>
      </c>
      <c r="D22" s="207">
        <v>13722655.169999998</v>
      </c>
      <c r="E22" s="207">
        <v>14347634.49</v>
      </c>
      <c r="F22" s="52">
        <v>4.5543614720153478</v>
      </c>
      <c r="G22" s="202"/>
    </row>
    <row r="23" spans="1:7" ht="19.25" customHeight="1" x14ac:dyDescent="0.15">
      <c r="A23" s="202"/>
      <c r="B23" s="206"/>
      <c r="C23" s="56" t="s">
        <v>9</v>
      </c>
      <c r="D23" s="207">
        <v>1331245.6699999995</v>
      </c>
      <c r="E23" s="207">
        <v>2928312.94</v>
      </c>
      <c r="F23" s="52">
        <v>119.96788466549538</v>
      </c>
      <c r="G23" s="202"/>
    </row>
    <row r="24" spans="1:7" s="14" customFormat="1" ht="19.25" customHeight="1" x14ac:dyDescent="0.15">
      <c r="A24" s="202"/>
      <c r="B24" s="208" t="s">
        <v>199</v>
      </c>
      <c r="C24" s="208"/>
      <c r="D24" s="209">
        <v>216835968.86999968</v>
      </c>
      <c r="E24" s="209">
        <v>248820692.75</v>
      </c>
      <c r="F24" s="68">
        <v>14.750654168071268</v>
      </c>
      <c r="G24" s="210"/>
    </row>
    <row r="25" spans="1:7" ht="19.25" customHeight="1" x14ac:dyDescent="0.15">
      <c r="A25" s="210"/>
      <c r="B25" s="206" t="s">
        <v>56</v>
      </c>
      <c r="C25" s="56" t="s">
        <v>3</v>
      </c>
      <c r="D25" s="207">
        <v>15777600.499999996</v>
      </c>
      <c r="E25" s="207">
        <v>12669861.08</v>
      </c>
      <c r="F25" s="52">
        <v>-19.697161301555308</v>
      </c>
      <c r="G25" s="202"/>
    </row>
    <row r="26" spans="1:7" ht="19.25" customHeight="1" x14ac:dyDescent="0.15">
      <c r="A26" s="202"/>
      <c r="B26" s="206"/>
      <c r="C26" s="56" t="s">
        <v>4</v>
      </c>
      <c r="D26" s="207">
        <v>6120670.0200000033</v>
      </c>
      <c r="E26" s="207">
        <v>8187497.6500000004</v>
      </c>
      <c r="F26" s="52">
        <v>33.767996367168898</v>
      </c>
      <c r="G26" s="202"/>
    </row>
    <row r="27" spans="1:7" ht="19.25" customHeight="1" x14ac:dyDescent="0.15">
      <c r="A27" s="202"/>
      <c r="B27" s="206"/>
      <c r="C27" s="56" t="s">
        <v>5</v>
      </c>
      <c r="D27" s="207">
        <v>2671441.0600000005</v>
      </c>
      <c r="E27" s="207">
        <v>6193616.7999999998</v>
      </c>
      <c r="F27" s="52">
        <v>131.84553433494051</v>
      </c>
      <c r="G27" s="202"/>
    </row>
    <row r="28" spans="1:7" ht="19.25" customHeight="1" x14ac:dyDescent="0.15">
      <c r="A28" s="202"/>
      <c r="B28" s="206"/>
      <c r="C28" s="56" t="s">
        <v>6</v>
      </c>
      <c r="D28" s="207">
        <v>44355380.960000038</v>
      </c>
      <c r="E28" s="207">
        <v>29210005.990000002</v>
      </c>
      <c r="F28" s="52">
        <v>-34.145518857471274</v>
      </c>
      <c r="G28" s="202"/>
    </row>
    <row r="29" spans="1:7" ht="19.25" customHeight="1" x14ac:dyDescent="0.15">
      <c r="A29" s="202"/>
      <c r="B29" s="206"/>
      <c r="C29" s="56" t="s">
        <v>355</v>
      </c>
      <c r="D29" s="207">
        <v>14146098.350000001</v>
      </c>
      <c r="E29" s="207">
        <v>14008622.460000001</v>
      </c>
      <c r="F29" s="52">
        <v>-0.97182902733035625</v>
      </c>
      <c r="G29" s="202"/>
    </row>
    <row r="30" spans="1:7" ht="19.25" customHeight="1" x14ac:dyDescent="0.15">
      <c r="A30" s="202"/>
      <c r="B30" s="206"/>
      <c r="C30" s="56" t="s">
        <v>7</v>
      </c>
      <c r="D30" s="207">
        <v>8934499.9099999983</v>
      </c>
      <c r="E30" s="207">
        <v>8053131.0299999993</v>
      </c>
      <c r="F30" s="52">
        <v>-9.864781340626811</v>
      </c>
      <c r="G30" s="202"/>
    </row>
    <row r="31" spans="1:7" ht="19.25" customHeight="1" x14ac:dyDescent="0.15">
      <c r="A31" s="202"/>
      <c r="B31" s="206"/>
      <c r="C31" s="56" t="s">
        <v>8</v>
      </c>
      <c r="D31" s="207">
        <v>4078276.0200000005</v>
      </c>
      <c r="E31" s="207">
        <v>5526238.4199999999</v>
      </c>
      <c r="F31" s="52">
        <v>35.504276633046508</v>
      </c>
      <c r="G31" s="202"/>
    </row>
    <row r="32" spans="1:7" ht="19.25" customHeight="1" x14ac:dyDescent="0.15">
      <c r="A32" s="202"/>
      <c r="B32" s="206"/>
      <c r="C32" s="56" t="s">
        <v>9</v>
      </c>
      <c r="D32" s="207">
        <v>951904.44999999984</v>
      </c>
      <c r="E32" s="207">
        <v>1770431.39</v>
      </c>
      <c r="F32" s="52">
        <v>85.988351036703335</v>
      </c>
      <c r="G32" s="202"/>
    </row>
    <row r="33" spans="1:7" s="14" customFormat="1" ht="19.25" customHeight="1" x14ac:dyDescent="0.15">
      <c r="A33" s="202"/>
      <c r="B33" s="208" t="s">
        <v>200</v>
      </c>
      <c r="C33" s="208"/>
      <c r="D33" s="209">
        <v>97035871.270000041</v>
      </c>
      <c r="E33" s="209">
        <v>85619404.820000008</v>
      </c>
      <c r="F33" s="68">
        <v>-11.765202188203146</v>
      </c>
      <c r="G33" s="210"/>
    </row>
    <row r="34" spans="1:7" ht="19.25" customHeight="1" x14ac:dyDescent="0.15">
      <c r="A34" s="210"/>
      <c r="B34" s="206" t="s">
        <v>57</v>
      </c>
      <c r="C34" s="56" t="s">
        <v>3</v>
      </c>
      <c r="D34" s="207">
        <v>501524.90999999992</v>
      </c>
      <c r="E34" s="207">
        <v>336276.3</v>
      </c>
      <c r="F34" s="52">
        <v>-32.949232770910612</v>
      </c>
      <c r="G34" s="202"/>
    </row>
    <row r="35" spans="1:7" ht="19.25" customHeight="1" x14ac:dyDescent="0.15">
      <c r="A35" s="202"/>
      <c r="B35" s="206"/>
      <c r="C35" s="56" t="s">
        <v>4</v>
      </c>
      <c r="D35" s="207">
        <v>124176.26000000001</v>
      </c>
      <c r="E35" s="207">
        <v>74035</v>
      </c>
      <c r="F35" s="52">
        <v>-40.379103058829443</v>
      </c>
      <c r="G35" s="202"/>
    </row>
    <row r="36" spans="1:7" ht="19.25" customHeight="1" x14ac:dyDescent="0.15">
      <c r="A36" s="202"/>
      <c r="B36" s="206"/>
      <c r="C36" s="56" t="s">
        <v>5</v>
      </c>
      <c r="D36" s="207">
        <v>23854.399999999998</v>
      </c>
      <c r="E36" s="207">
        <v>107939</v>
      </c>
      <c r="F36" s="52">
        <v>352.49094506673828</v>
      </c>
      <c r="G36" s="202"/>
    </row>
    <row r="37" spans="1:7" ht="19.25" customHeight="1" x14ac:dyDescent="0.15">
      <c r="A37" s="202"/>
      <c r="B37" s="206"/>
      <c r="C37" s="56" t="s">
        <v>6</v>
      </c>
      <c r="D37" s="207">
        <v>50140.060000000005</v>
      </c>
      <c r="E37" s="207">
        <v>119521.5</v>
      </c>
      <c r="F37" s="52">
        <v>138.37526321268859</v>
      </c>
      <c r="G37" s="202"/>
    </row>
    <row r="38" spans="1:7" s="15" customFormat="1" ht="19.25" customHeight="1" x14ac:dyDescent="0.15">
      <c r="A38" s="202"/>
      <c r="B38" s="206"/>
      <c r="C38" s="56" t="s">
        <v>355</v>
      </c>
      <c r="D38" s="207">
        <v>815143.85000000009</v>
      </c>
      <c r="E38" s="207">
        <v>499455.2</v>
      </c>
      <c r="F38" s="52">
        <v>-38.727968075818772</v>
      </c>
      <c r="G38" s="202"/>
    </row>
    <row r="39" spans="1:7" s="15" customFormat="1" ht="19.25" customHeight="1" x14ac:dyDescent="0.15">
      <c r="A39" s="202"/>
      <c r="B39" s="206"/>
      <c r="C39" s="56" t="s">
        <v>7</v>
      </c>
      <c r="D39" s="207">
        <v>0</v>
      </c>
      <c r="E39" s="207">
        <v>3329</v>
      </c>
      <c r="F39" s="52">
        <v>0</v>
      </c>
      <c r="G39" s="202"/>
    </row>
    <row r="40" spans="1:7" ht="19.25" customHeight="1" x14ac:dyDescent="0.15">
      <c r="A40" s="202"/>
      <c r="B40" s="206"/>
      <c r="C40" s="56" t="s">
        <v>8</v>
      </c>
      <c r="D40" s="207">
        <v>653631</v>
      </c>
      <c r="E40" s="207">
        <v>673007</v>
      </c>
      <c r="F40" s="52">
        <v>2.9643636853209228</v>
      </c>
      <c r="G40" s="202"/>
    </row>
    <row r="41" spans="1:7" ht="19.25" customHeight="1" x14ac:dyDescent="0.15">
      <c r="A41" s="202"/>
      <c r="B41" s="206"/>
      <c r="C41" s="56" t="s">
        <v>9</v>
      </c>
      <c r="D41" s="207">
        <v>65413.5</v>
      </c>
      <c r="E41" s="207">
        <v>63036</v>
      </c>
      <c r="F41" s="52">
        <v>-3.6345708454676786</v>
      </c>
      <c r="G41" s="202"/>
    </row>
    <row r="42" spans="1:7" s="14" customFormat="1" ht="19.25" customHeight="1" x14ac:dyDescent="0.15">
      <c r="A42" s="202"/>
      <c r="B42" s="208" t="s">
        <v>201</v>
      </c>
      <c r="C42" s="208"/>
      <c r="D42" s="209">
        <v>2233883.98</v>
      </c>
      <c r="E42" s="209">
        <v>1876599</v>
      </c>
      <c r="F42" s="68">
        <v>-15.993891500130635</v>
      </c>
      <c r="G42" s="210"/>
    </row>
    <row r="43" spans="1:7" ht="19.25" customHeight="1" x14ac:dyDescent="0.15">
      <c r="A43" s="210"/>
      <c r="B43" s="211" t="s">
        <v>44</v>
      </c>
      <c r="C43" s="211"/>
      <c r="D43" s="212">
        <v>348405888.92999977</v>
      </c>
      <c r="E43" s="212">
        <v>362540995.64999992</v>
      </c>
      <c r="F43" s="175">
        <v>4.0570803103847979</v>
      </c>
      <c r="G43" s="202"/>
    </row>
    <row r="44" spans="1:7" ht="10.25" customHeight="1" x14ac:dyDescent="0.15">
      <c r="A44" s="202"/>
      <c r="B44" s="202"/>
      <c r="C44" s="202"/>
      <c r="D44" s="202"/>
      <c r="E44" s="368"/>
      <c r="F44" s="213"/>
      <c r="G44" s="202"/>
    </row>
    <row r="45" spans="1:7" ht="12" x14ac:dyDescent="0.15">
      <c r="A45" s="64"/>
      <c r="B45" s="64"/>
      <c r="C45" s="64"/>
      <c r="D45" s="64"/>
      <c r="E45" s="64"/>
      <c r="F45" s="64"/>
      <c r="G45" s="64"/>
    </row>
    <row r="46" spans="1:7" ht="12" x14ac:dyDescent="0.15">
      <c r="A46" s="64"/>
      <c r="B46" s="64"/>
      <c r="C46" s="64"/>
      <c r="D46" s="64"/>
      <c r="E46" s="64"/>
      <c r="F46" s="64"/>
      <c r="G46" s="64"/>
    </row>
    <row r="47" spans="1:7" ht="18" customHeight="1" x14ac:dyDescent="0.25">
      <c r="A47" s="196"/>
      <c r="B47" s="197" t="s">
        <v>260</v>
      </c>
      <c r="C47" s="196" t="s" vm="3">
        <v>263</v>
      </c>
      <c r="D47" s="196"/>
      <c r="E47" s="196"/>
      <c r="F47" s="208" t="s">
        <v>421</v>
      </c>
      <c r="G47" s="196"/>
    </row>
    <row r="48" spans="1:7" ht="10.25" customHeight="1" x14ac:dyDescent="0.15">
      <c r="A48" s="198"/>
      <c r="B48" s="199"/>
      <c r="C48" s="199"/>
      <c r="D48" s="200"/>
      <c r="E48" s="200"/>
      <c r="F48" s="201"/>
      <c r="G48" s="202"/>
    </row>
    <row r="49" spans="1:7" ht="52.25" customHeight="1" x14ac:dyDescent="0.15">
      <c r="A49" s="198"/>
      <c r="B49" s="198"/>
      <c r="C49" s="198"/>
      <c r="D49" s="203"/>
      <c r="E49" s="203"/>
      <c r="F49" s="204"/>
      <c r="G49" s="205"/>
    </row>
    <row r="50" spans="1:7" ht="29.75" customHeight="1" x14ac:dyDescent="0.15">
      <c r="A50" s="202"/>
      <c r="B50" s="163" t="s">
        <v>53</v>
      </c>
      <c r="C50" s="163" t="s">
        <v>190</v>
      </c>
      <c r="D50" s="164">
        <v>2020</v>
      </c>
      <c r="E50" s="164">
        <v>2021</v>
      </c>
      <c r="F50" s="166" t="s">
        <v>439</v>
      </c>
      <c r="G50" s="202"/>
    </row>
    <row r="51" spans="1:7" ht="19.25" customHeight="1" x14ac:dyDescent="0.15">
      <c r="A51" s="202"/>
      <c r="B51" s="206" t="s">
        <v>59</v>
      </c>
      <c r="C51" s="56" t="s">
        <v>3</v>
      </c>
      <c r="D51" s="207">
        <v>21815738.029999994</v>
      </c>
      <c r="E51" s="207">
        <v>19645625.98</v>
      </c>
      <c r="F51" s="52">
        <v>-9.9474610806920918</v>
      </c>
      <c r="G51" s="202"/>
    </row>
    <row r="52" spans="1:7" ht="19.25" customHeight="1" x14ac:dyDescent="0.15">
      <c r="A52" s="202"/>
      <c r="B52" s="206"/>
      <c r="C52" s="56" t="s">
        <v>4</v>
      </c>
      <c r="D52" s="207">
        <v>9269695.3700000029</v>
      </c>
      <c r="E52" s="207">
        <v>8484896.040000001</v>
      </c>
      <c r="F52" s="52">
        <v>-8.46629040841934</v>
      </c>
      <c r="G52" s="202"/>
    </row>
    <row r="53" spans="1:7" ht="19.25" customHeight="1" x14ac:dyDescent="0.15">
      <c r="A53" s="202"/>
      <c r="B53" s="206"/>
      <c r="C53" s="56" t="s">
        <v>5</v>
      </c>
      <c r="D53" s="207">
        <v>5198589.21</v>
      </c>
      <c r="E53" s="207">
        <v>10698247.74</v>
      </c>
      <c r="F53" s="52">
        <v>105.79136584635047</v>
      </c>
      <c r="G53" s="202"/>
    </row>
    <row r="54" spans="1:7" ht="19.25" customHeight="1" x14ac:dyDescent="0.15">
      <c r="A54" s="202"/>
      <c r="B54" s="206"/>
      <c r="C54" s="56" t="s">
        <v>6</v>
      </c>
      <c r="D54" s="207">
        <v>47061653.730000027</v>
      </c>
      <c r="E54" s="207">
        <v>18919828.379999999</v>
      </c>
      <c r="F54" s="52">
        <v>-59.797782524715394</v>
      </c>
      <c r="G54" s="202"/>
    </row>
    <row r="55" spans="1:7" ht="19.25" customHeight="1" x14ac:dyDescent="0.15">
      <c r="A55" s="202"/>
      <c r="B55" s="206"/>
      <c r="C55" s="56" t="s">
        <v>355</v>
      </c>
      <c r="D55" s="207">
        <v>29789415.039999992</v>
      </c>
      <c r="E55" s="207">
        <v>27631149.789999999</v>
      </c>
      <c r="F55" s="52">
        <v>-7.2450742893137159</v>
      </c>
      <c r="G55" s="202"/>
    </row>
    <row r="56" spans="1:7" ht="19.25" customHeight="1" x14ac:dyDescent="0.15">
      <c r="A56" s="202"/>
      <c r="B56" s="206"/>
      <c r="C56" s="56" t="s">
        <v>7</v>
      </c>
      <c r="D56" s="207">
        <v>32328008.390000027</v>
      </c>
      <c r="E56" s="207">
        <v>35114277.539999999</v>
      </c>
      <c r="F56" s="52">
        <v>8.6187466805466588</v>
      </c>
      <c r="G56" s="202"/>
    </row>
    <row r="57" spans="1:7" ht="19.25" customHeight="1" x14ac:dyDescent="0.15">
      <c r="A57" s="202"/>
      <c r="B57" s="206"/>
      <c r="C57" s="56" t="s">
        <v>8</v>
      </c>
      <c r="D57" s="207">
        <v>16564205.039999995</v>
      </c>
      <c r="E57" s="207">
        <v>7341523.8499999996</v>
      </c>
      <c r="F57" s="52">
        <v>-55.678380989179054</v>
      </c>
      <c r="G57" s="202"/>
    </row>
    <row r="58" spans="1:7" ht="19.25" customHeight="1" x14ac:dyDescent="0.15">
      <c r="A58" s="202"/>
      <c r="B58" s="206"/>
      <c r="C58" s="56" t="s">
        <v>9</v>
      </c>
      <c r="D58" s="207">
        <v>1944585.9000000001</v>
      </c>
      <c r="E58" s="207">
        <v>3087751.28</v>
      </c>
      <c r="F58" s="52">
        <v>58.787085723495146</v>
      </c>
      <c r="G58" s="202"/>
    </row>
    <row r="59" spans="1:7" ht="19.25" customHeight="1" x14ac:dyDescent="0.15">
      <c r="A59" s="202"/>
      <c r="B59" s="208" t="s">
        <v>202</v>
      </c>
      <c r="C59" s="208"/>
      <c r="D59" s="209">
        <v>163971890.71000004</v>
      </c>
      <c r="E59" s="209">
        <v>130923300.59999999</v>
      </c>
      <c r="F59" s="68">
        <v>-20.155033870073279</v>
      </c>
      <c r="G59" s="210"/>
    </row>
    <row r="60" spans="1:7" ht="19.25" customHeight="1" x14ac:dyDescent="0.15">
      <c r="A60" s="210"/>
      <c r="B60" s="206" t="s">
        <v>60</v>
      </c>
      <c r="C60" s="56" t="s">
        <v>3</v>
      </c>
      <c r="D60" s="207">
        <v>4337454.3999999985</v>
      </c>
      <c r="E60" s="207">
        <v>3751429.29</v>
      </c>
      <c r="F60" s="52">
        <v>-13.510807398920404</v>
      </c>
      <c r="G60" s="202"/>
    </row>
    <row r="61" spans="1:7" ht="19.25" customHeight="1" x14ac:dyDescent="0.15">
      <c r="A61" s="202"/>
      <c r="B61" s="206"/>
      <c r="C61" s="56" t="s">
        <v>4</v>
      </c>
      <c r="D61" s="207">
        <v>2438015.3699999996</v>
      </c>
      <c r="E61" s="207">
        <v>2536355.4700000002</v>
      </c>
      <c r="F61" s="52">
        <v>4.0336127987577273</v>
      </c>
      <c r="G61" s="202"/>
    </row>
    <row r="62" spans="1:7" ht="19.25" customHeight="1" x14ac:dyDescent="0.15">
      <c r="A62" s="202"/>
      <c r="B62" s="206"/>
      <c r="C62" s="56" t="s">
        <v>5</v>
      </c>
      <c r="D62" s="207">
        <v>1205081.9000000001</v>
      </c>
      <c r="E62" s="207">
        <v>2513334.83</v>
      </c>
      <c r="F62" s="52">
        <v>108.56132931711942</v>
      </c>
      <c r="G62" s="202"/>
    </row>
    <row r="63" spans="1:7" ht="19.25" customHeight="1" x14ac:dyDescent="0.15">
      <c r="A63" s="202"/>
      <c r="B63" s="206"/>
      <c r="C63" s="56" t="s">
        <v>6</v>
      </c>
      <c r="D63" s="207">
        <v>3183805.7800000021</v>
      </c>
      <c r="E63" s="207">
        <v>4409033.28</v>
      </c>
      <c r="F63" s="52">
        <v>38.483110612356427</v>
      </c>
      <c r="G63" s="202"/>
    </row>
    <row r="64" spans="1:7" ht="19.25" customHeight="1" x14ac:dyDescent="0.15">
      <c r="A64" s="202"/>
      <c r="B64" s="206"/>
      <c r="C64" s="56" t="s">
        <v>355</v>
      </c>
      <c r="D64" s="207">
        <v>4048471.7900000019</v>
      </c>
      <c r="E64" s="207">
        <v>3303163.3899999997</v>
      </c>
      <c r="F64" s="52">
        <v>-18.409623153135566</v>
      </c>
      <c r="G64" s="202"/>
    </row>
    <row r="65" spans="1:7" ht="19.25" customHeight="1" x14ac:dyDescent="0.15">
      <c r="A65" s="202"/>
      <c r="B65" s="206"/>
      <c r="C65" s="56" t="s">
        <v>7</v>
      </c>
      <c r="D65" s="207">
        <v>1566205.02</v>
      </c>
      <c r="E65" s="207">
        <v>1747218.15</v>
      </c>
      <c r="F65" s="52">
        <v>11.557435181761829</v>
      </c>
      <c r="G65" s="202"/>
    </row>
    <row r="66" spans="1:7" ht="19.25" customHeight="1" x14ac:dyDescent="0.15">
      <c r="A66" s="202"/>
      <c r="B66" s="206"/>
      <c r="C66" s="56" t="s">
        <v>8</v>
      </c>
      <c r="D66" s="207">
        <v>4288211.0999999996</v>
      </c>
      <c r="E66" s="207">
        <v>1019786.5</v>
      </c>
      <c r="F66" s="52">
        <v>-76.218836334806369</v>
      </c>
      <c r="G66" s="202"/>
    </row>
    <row r="67" spans="1:7" ht="19.25" customHeight="1" x14ac:dyDescent="0.15">
      <c r="A67" s="202"/>
      <c r="B67" s="206"/>
      <c r="C67" s="56" t="s">
        <v>9</v>
      </c>
      <c r="D67" s="207">
        <v>967779.31999999983</v>
      </c>
      <c r="E67" s="207">
        <v>1817065.48</v>
      </c>
      <c r="F67" s="52">
        <v>87.756179786937409</v>
      </c>
      <c r="G67" s="202"/>
    </row>
    <row r="68" spans="1:7" ht="19.25" customHeight="1" x14ac:dyDescent="0.15">
      <c r="A68" s="202"/>
      <c r="B68" s="208" t="s">
        <v>203</v>
      </c>
      <c r="C68" s="208"/>
      <c r="D68" s="209">
        <v>22035024.68</v>
      </c>
      <c r="E68" s="209">
        <v>21097386.390000001</v>
      </c>
      <c r="F68" s="68">
        <v>-4.2552177890276779</v>
      </c>
      <c r="G68" s="210"/>
    </row>
    <row r="69" spans="1:7" ht="19.25" customHeight="1" x14ac:dyDescent="0.15">
      <c r="A69" s="210"/>
      <c r="B69" s="206" t="s">
        <v>61</v>
      </c>
      <c r="C69" s="56" t="s">
        <v>3</v>
      </c>
      <c r="D69" s="207">
        <v>3226095.5599999963</v>
      </c>
      <c r="E69" s="207">
        <v>2681465.16</v>
      </c>
      <c r="F69" s="52">
        <v>-16.882029371752299</v>
      </c>
      <c r="G69" s="202"/>
    </row>
    <row r="70" spans="1:7" ht="19.25" customHeight="1" x14ac:dyDescent="0.15">
      <c r="A70" s="202"/>
      <c r="B70" s="206"/>
      <c r="C70" s="56" t="s">
        <v>4</v>
      </c>
      <c r="D70" s="207">
        <v>1720663.27</v>
      </c>
      <c r="E70" s="207">
        <v>1185626.9400000002</v>
      </c>
      <c r="F70" s="52">
        <v>-31.09477254082374</v>
      </c>
      <c r="G70" s="202"/>
    </row>
    <row r="71" spans="1:7" ht="19.25" customHeight="1" x14ac:dyDescent="0.15">
      <c r="A71" s="202"/>
      <c r="B71" s="206"/>
      <c r="C71" s="56" t="s">
        <v>5</v>
      </c>
      <c r="D71" s="207">
        <v>1212024.4100000004</v>
      </c>
      <c r="E71" s="207">
        <v>1881764.2599999998</v>
      </c>
      <c r="F71" s="52">
        <v>55.257950621637988</v>
      </c>
      <c r="G71" s="202"/>
    </row>
    <row r="72" spans="1:7" ht="19.25" customHeight="1" x14ac:dyDescent="0.15">
      <c r="A72" s="202"/>
      <c r="B72" s="206"/>
      <c r="C72" s="56" t="s">
        <v>6</v>
      </c>
      <c r="D72" s="207">
        <v>3838544.6199999987</v>
      </c>
      <c r="E72" s="207">
        <v>3047128.8400000003</v>
      </c>
      <c r="F72" s="52">
        <v>-20.617600115327008</v>
      </c>
      <c r="G72" s="202"/>
    </row>
    <row r="73" spans="1:7" ht="19.25" customHeight="1" x14ac:dyDescent="0.15">
      <c r="A73" s="202"/>
      <c r="B73" s="206"/>
      <c r="C73" s="56" t="s">
        <v>355</v>
      </c>
      <c r="D73" s="207">
        <v>9573528.1699999962</v>
      </c>
      <c r="E73" s="207">
        <v>3703568.37</v>
      </c>
      <c r="F73" s="52">
        <v>-61.314488198764018</v>
      </c>
      <c r="G73" s="202"/>
    </row>
    <row r="74" spans="1:7" ht="19.25" customHeight="1" x14ac:dyDescent="0.15">
      <c r="A74" s="202"/>
      <c r="B74" s="206"/>
      <c r="C74" s="56" t="s">
        <v>7</v>
      </c>
      <c r="D74" s="207">
        <v>0</v>
      </c>
      <c r="E74" s="207">
        <v>0</v>
      </c>
      <c r="F74" s="52">
        <f>IF(D74=0,0,(E74-D74)/D74*100)</f>
        <v>0</v>
      </c>
      <c r="G74" s="202"/>
    </row>
    <row r="75" spans="1:7" ht="19.25" customHeight="1" x14ac:dyDescent="0.15">
      <c r="A75" s="202"/>
      <c r="B75" s="206"/>
      <c r="C75" s="56" t="s">
        <v>8</v>
      </c>
      <c r="D75" s="207">
        <v>7424130.459999999</v>
      </c>
      <c r="E75" s="207">
        <v>588971.75</v>
      </c>
      <c r="F75" s="52">
        <v>-92.066791482540836</v>
      </c>
      <c r="G75" s="202"/>
    </row>
    <row r="76" spans="1:7" ht="19.25" customHeight="1" x14ac:dyDescent="0.15">
      <c r="A76" s="202"/>
      <c r="B76" s="206"/>
      <c r="C76" s="56" t="s">
        <v>9</v>
      </c>
      <c r="D76" s="207">
        <v>2187627.1300000008</v>
      </c>
      <c r="E76" s="207">
        <v>1329003.81</v>
      </c>
      <c r="F76" s="52">
        <v>-39.249070750004847</v>
      </c>
      <c r="G76" s="202"/>
    </row>
    <row r="77" spans="1:7" ht="19.25" customHeight="1" x14ac:dyDescent="0.15">
      <c r="A77" s="202"/>
      <c r="B77" s="208" t="s">
        <v>204</v>
      </c>
      <c r="C77" s="208"/>
      <c r="D77" s="209">
        <v>29182613.619999997</v>
      </c>
      <c r="E77" s="209">
        <v>14417529.130000001</v>
      </c>
      <c r="F77" s="68">
        <v>-50.595483606310374</v>
      </c>
      <c r="G77" s="210"/>
    </row>
    <row r="78" spans="1:7" ht="19.25" customHeight="1" x14ac:dyDescent="0.15">
      <c r="A78" s="210"/>
      <c r="B78" s="206" t="s">
        <v>62</v>
      </c>
      <c r="C78" s="56" t="s">
        <v>3</v>
      </c>
      <c r="D78" s="207">
        <v>16343583.030000035</v>
      </c>
      <c r="E78" s="207">
        <v>14961685.539999999</v>
      </c>
      <c r="F78" s="52">
        <v>-8.4552909081407996</v>
      </c>
      <c r="G78" s="202"/>
    </row>
    <row r="79" spans="1:7" ht="19.25" customHeight="1" x14ac:dyDescent="0.15">
      <c r="A79" s="202"/>
      <c r="B79" s="206"/>
      <c r="C79" s="56" t="s">
        <v>4</v>
      </c>
      <c r="D79" s="207">
        <v>8801840.8500000015</v>
      </c>
      <c r="E79" s="207">
        <v>21511566.18</v>
      </c>
      <c r="F79" s="52">
        <v>144.39849057257149</v>
      </c>
      <c r="G79" s="202"/>
    </row>
    <row r="80" spans="1:7" ht="19.25" customHeight="1" x14ac:dyDescent="0.15">
      <c r="A80" s="202"/>
      <c r="B80" s="206"/>
      <c r="C80" s="56" t="s">
        <v>5</v>
      </c>
      <c r="D80" s="207">
        <v>4670107.6999999993</v>
      </c>
      <c r="E80" s="207">
        <v>14928391.41</v>
      </c>
      <c r="F80" s="52">
        <v>219.65839695731216</v>
      </c>
      <c r="G80" s="202"/>
    </row>
    <row r="81" spans="1:7" ht="19.25" customHeight="1" x14ac:dyDescent="0.15">
      <c r="A81" s="202"/>
      <c r="B81" s="206"/>
      <c r="C81" s="56" t="s">
        <v>6</v>
      </c>
      <c r="D81" s="207">
        <v>17254658.749999993</v>
      </c>
      <c r="E81" s="207">
        <v>7363544.9999999991</v>
      </c>
      <c r="F81" s="52">
        <v>-57.32430813793983</v>
      </c>
      <c r="G81" s="202"/>
    </row>
    <row r="82" spans="1:7" ht="19.25" customHeight="1" x14ac:dyDescent="0.15">
      <c r="A82" s="202"/>
      <c r="B82" s="206"/>
      <c r="C82" s="56" t="s">
        <v>355</v>
      </c>
      <c r="D82" s="207">
        <v>20083570.919999994</v>
      </c>
      <c r="E82" s="207">
        <v>19799552.219999999</v>
      </c>
      <c r="F82" s="52">
        <v>-1.414184265992054</v>
      </c>
      <c r="G82" s="202"/>
    </row>
    <row r="83" spans="1:7" ht="19.25" customHeight="1" x14ac:dyDescent="0.15">
      <c r="A83" s="202"/>
      <c r="B83" s="206"/>
      <c r="C83" s="56" t="s">
        <v>7</v>
      </c>
      <c r="D83" s="207">
        <v>48285758.729999989</v>
      </c>
      <c r="E83" s="207">
        <v>63451254.159999996</v>
      </c>
      <c r="F83" s="52">
        <v>31.407801863073281</v>
      </c>
      <c r="G83" s="202"/>
    </row>
    <row r="84" spans="1:7" ht="19.25" customHeight="1" x14ac:dyDescent="0.15">
      <c r="A84" s="202"/>
      <c r="B84" s="206"/>
      <c r="C84" s="56" t="s">
        <v>8</v>
      </c>
      <c r="D84" s="207">
        <v>29240900.089999996</v>
      </c>
      <c r="E84" s="207">
        <v>12833231.75</v>
      </c>
      <c r="F84" s="52">
        <v>-56.11204952480653</v>
      </c>
      <c r="G84" s="202"/>
    </row>
    <row r="85" spans="1:7" ht="19.25" customHeight="1" x14ac:dyDescent="0.15">
      <c r="A85" s="202"/>
      <c r="B85" s="206"/>
      <c r="C85" s="56" t="s">
        <v>9</v>
      </c>
      <c r="D85" s="207">
        <v>1524861.4000000008</v>
      </c>
      <c r="E85" s="207">
        <v>3418240.57</v>
      </c>
      <c r="F85" s="52">
        <v>124.16729612278191</v>
      </c>
      <c r="G85" s="202"/>
    </row>
    <row r="86" spans="1:7" ht="19.25" customHeight="1" x14ac:dyDescent="0.15">
      <c r="A86" s="202"/>
      <c r="B86" s="208" t="s">
        <v>205</v>
      </c>
      <c r="C86" s="208"/>
      <c r="D86" s="209">
        <v>146205281.47000003</v>
      </c>
      <c r="E86" s="209">
        <v>158267466.82999998</v>
      </c>
      <c r="F86" s="68">
        <v>8.2501707453536852</v>
      </c>
      <c r="G86" s="210"/>
    </row>
    <row r="87" spans="1:7" ht="19.25" customHeight="1" x14ac:dyDescent="0.15">
      <c r="A87" s="210"/>
      <c r="B87" s="211" t="s">
        <v>44</v>
      </c>
      <c r="C87" s="211"/>
      <c r="D87" s="212">
        <v>361394810.47999996</v>
      </c>
      <c r="E87" s="212">
        <v>324705682.94999999</v>
      </c>
      <c r="F87" s="175">
        <v>-10.152090308455161</v>
      </c>
      <c r="G87" s="202"/>
    </row>
    <row r="88" spans="1:7" ht="10.25" customHeight="1" x14ac:dyDescent="0.15">
      <c r="A88" s="202"/>
      <c r="B88" s="202"/>
      <c r="C88" s="202"/>
      <c r="D88" s="202"/>
      <c r="E88" s="202"/>
      <c r="F88" s="213"/>
      <c r="G88" s="202"/>
    </row>
    <row r="89" spans="1:7" ht="12" x14ac:dyDescent="0.15">
      <c r="A89" s="64"/>
      <c r="B89" s="64"/>
      <c r="C89" s="64"/>
      <c r="D89" s="64"/>
      <c r="E89" s="64"/>
      <c r="F89" s="64"/>
      <c r="G89" s="64"/>
    </row>
    <row r="90" spans="1:7" ht="12" x14ac:dyDescent="0.15">
      <c r="A90" s="64"/>
      <c r="B90" s="64"/>
      <c r="C90" s="64"/>
      <c r="D90" s="64"/>
      <c r="E90" s="64"/>
      <c r="F90" s="64"/>
      <c r="G90" s="64"/>
    </row>
    <row r="91" spans="1:7" ht="18" customHeight="1" x14ac:dyDescent="0.25">
      <c r="A91" s="196"/>
      <c r="B91" s="197" t="s">
        <v>260</v>
      </c>
      <c r="C91" s="196" t="s" vm="4">
        <v>264</v>
      </c>
      <c r="D91" s="196"/>
      <c r="E91" s="196"/>
      <c r="F91" s="208" t="s">
        <v>422</v>
      </c>
      <c r="G91" s="196"/>
    </row>
    <row r="92" spans="1:7" ht="10.25" customHeight="1" x14ac:dyDescent="0.15">
      <c r="A92" s="198"/>
      <c r="B92" s="199"/>
      <c r="C92" s="199"/>
      <c r="D92" s="200"/>
      <c r="E92" s="200"/>
      <c r="F92" s="201"/>
      <c r="G92" s="202"/>
    </row>
    <row r="93" spans="1:7" ht="52.25" customHeight="1" x14ac:dyDescent="0.15">
      <c r="A93" s="198"/>
      <c r="B93" s="198"/>
      <c r="C93" s="198"/>
      <c r="D93" s="203"/>
      <c r="E93" s="203"/>
      <c r="F93" s="204"/>
      <c r="G93" s="205"/>
    </row>
    <row r="94" spans="1:7" ht="29.75" customHeight="1" x14ac:dyDescent="0.15">
      <c r="A94" s="202"/>
      <c r="B94" s="163" t="s">
        <v>53</v>
      </c>
      <c r="C94" s="163" t="s">
        <v>190</v>
      </c>
      <c r="D94" s="164">
        <v>2020</v>
      </c>
      <c r="E94" s="164">
        <v>2021</v>
      </c>
      <c r="F94" s="166" t="s">
        <v>439</v>
      </c>
      <c r="G94" s="202"/>
    </row>
    <row r="95" spans="1:7" ht="19.25" customHeight="1" x14ac:dyDescent="0.15">
      <c r="A95" s="202"/>
      <c r="B95" s="206" t="s">
        <v>64</v>
      </c>
      <c r="C95" s="56" t="s">
        <v>3</v>
      </c>
      <c r="D95" s="207">
        <v>25207687.669999983</v>
      </c>
      <c r="E95" s="207">
        <v>25188734.41</v>
      </c>
      <c r="F95" s="52">
        <v>-7.5188411757971557E-2</v>
      </c>
      <c r="G95" s="202"/>
    </row>
    <row r="96" spans="1:7" ht="19.25" customHeight="1" x14ac:dyDescent="0.15">
      <c r="A96" s="202"/>
      <c r="B96" s="206"/>
      <c r="C96" s="56" t="s">
        <v>4</v>
      </c>
      <c r="D96" s="207">
        <v>17681625.940000009</v>
      </c>
      <c r="E96" s="207">
        <v>15292861.860000001</v>
      </c>
      <c r="F96" s="52">
        <v>-13.509866615807429</v>
      </c>
      <c r="G96" s="202"/>
    </row>
    <row r="97" spans="1:7" ht="19.25" customHeight="1" x14ac:dyDescent="0.15">
      <c r="A97" s="202"/>
      <c r="B97" s="206"/>
      <c r="C97" s="56" t="s">
        <v>5</v>
      </c>
      <c r="D97" s="207">
        <v>7718236.1200000001</v>
      </c>
      <c r="E97" s="207">
        <v>11384394.470000001</v>
      </c>
      <c r="F97" s="52">
        <v>47.499950675258695</v>
      </c>
      <c r="G97" s="202"/>
    </row>
    <row r="98" spans="1:7" ht="19.25" customHeight="1" x14ac:dyDescent="0.15">
      <c r="A98" s="202"/>
      <c r="B98" s="206"/>
      <c r="C98" s="56" t="s">
        <v>6</v>
      </c>
      <c r="D98" s="207">
        <v>15320874.959999997</v>
      </c>
      <c r="E98" s="207">
        <v>16688122.07</v>
      </c>
      <c r="F98" s="52">
        <v>8.9240798163919184</v>
      </c>
      <c r="G98" s="202"/>
    </row>
    <row r="99" spans="1:7" ht="19.25" customHeight="1" x14ac:dyDescent="0.15">
      <c r="A99" s="202"/>
      <c r="B99" s="206"/>
      <c r="C99" s="56" t="s">
        <v>355</v>
      </c>
      <c r="D99" s="207">
        <v>17695322.54999999</v>
      </c>
      <c r="E99" s="207">
        <v>11810737.780000001</v>
      </c>
      <c r="F99" s="52">
        <v>-33.255029702750413</v>
      </c>
      <c r="G99" s="202"/>
    </row>
    <row r="100" spans="1:7" ht="19.25" customHeight="1" x14ac:dyDescent="0.15">
      <c r="A100" s="202"/>
      <c r="B100" s="206"/>
      <c r="C100" s="56" t="s">
        <v>7</v>
      </c>
      <c r="D100" s="207">
        <v>15305440.169999996</v>
      </c>
      <c r="E100" s="207">
        <v>15217141.810000001</v>
      </c>
      <c r="F100" s="52">
        <v>-0.5769083346787256</v>
      </c>
      <c r="G100" s="202"/>
    </row>
    <row r="101" spans="1:7" ht="19.25" customHeight="1" x14ac:dyDescent="0.15">
      <c r="A101" s="202"/>
      <c r="B101" s="206"/>
      <c r="C101" s="56" t="s">
        <v>8</v>
      </c>
      <c r="D101" s="207">
        <v>7325835.3599999994</v>
      </c>
      <c r="E101" s="207">
        <v>9202413.7100000009</v>
      </c>
      <c r="F101" s="52">
        <v>25.615895768643121</v>
      </c>
      <c r="G101" s="202"/>
    </row>
    <row r="102" spans="1:7" ht="19.25" customHeight="1" x14ac:dyDescent="0.15">
      <c r="A102" s="202"/>
      <c r="B102" s="206"/>
      <c r="C102" s="56" t="s">
        <v>9</v>
      </c>
      <c r="D102" s="207">
        <v>628599.42999999993</v>
      </c>
      <c r="E102" s="207">
        <v>963676.43</v>
      </c>
      <c r="F102" s="52">
        <v>53.305329914155372</v>
      </c>
      <c r="G102" s="202"/>
    </row>
    <row r="103" spans="1:7" ht="19.25" customHeight="1" x14ac:dyDescent="0.15">
      <c r="A103" s="202"/>
      <c r="B103" s="208" t="s">
        <v>206</v>
      </c>
      <c r="C103" s="208"/>
      <c r="D103" s="209">
        <v>106883622.19999999</v>
      </c>
      <c r="E103" s="209">
        <v>105748082.54000002</v>
      </c>
      <c r="F103" s="68">
        <v>-1.0624075388043563</v>
      </c>
      <c r="G103" s="210"/>
    </row>
    <row r="104" spans="1:7" ht="19.25" customHeight="1" x14ac:dyDescent="0.15">
      <c r="A104" s="210"/>
      <c r="B104" s="206" t="s">
        <v>65</v>
      </c>
      <c r="C104" s="56" t="s">
        <v>3</v>
      </c>
      <c r="D104" s="207">
        <v>5558481.7999999933</v>
      </c>
      <c r="E104" s="207">
        <v>4586199.32</v>
      </c>
      <c r="F104" s="52">
        <v>-17.491871251606764</v>
      </c>
      <c r="G104" s="202"/>
    </row>
    <row r="105" spans="1:7" ht="19.25" customHeight="1" x14ac:dyDescent="0.15">
      <c r="A105" s="202"/>
      <c r="B105" s="206"/>
      <c r="C105" s="56" t="s">
        <v>4</v>
      </c>
      <c r="D105" s="207">
        <v>3461659.4199999995</v>
      </c>
      <c r="E105" s="207">
        <v>4273798.7299999995</v>
      </c>
      <c r="F105" s="52">
        <v>23.46098247874426</v>
      </c>
      <c r="G105" s="202"/>
    </row>
    <row r="106" spans="1:7" ht="19.25" customHeight="1" x14ac:dyDescent="0.15">
      <c r="A106" s="202"/>
      <c r="B106" s="206"/>
      <c r="C106" s="56" t="s">
        <v>5</v>
      </c>
      <c r="D106" s="207">
        <v>1393728.1100000003</v>
      </c>
      <c r="E106" s="207">
        <v>2798742.3000000003</v>
      </c>
      <c r="F106" s="52">
        <v>100.80977630565258</v>
      </c>
      <c r="G106" s="202"/>
    </row>
    <row r="107" spans="1:7" ht="19.25" customHeight="1" x14ac:dyDescent="0.15">
      <c r="A107" s="202"/>
      <c r="B107" s="206"/>
      <c r="C107" s="56" t="s">
        <v>6</v>
      </c>
      <c r="D107" s="207">
        <v>6791845.9699999951</v>
      </c>
      <c r="E107" s="207">
        <v>2404432.4500000002</v>
      </c>
      <c r="F107" s="52">
        <v>-64.598248243253337</v>
      </c>
      <c r="G107" s="202"/>
    </row>
    <row r="108" spans="1:7" ht="19.25" customHeight="1" x14ac:dyDescent="0.15">
      <c r="A108" s="202"/>
      <c r="B108" s="206"/>
      <c r="C108" s="56" t="s">
        <v>355</v>
      </c>
      <c r="D108" s="207">
        <v>12777341.669999992</v>
      </c>
      <c r="E108" s="207">
        <v>7538097.1299999999</v>
      </c>
      <c r="F108" s="52">
        <v>-41.004182836413072</v>
      </c>
      <c r="G108" s="202"/>
    </row>
    <row r="109" spans="1:7" ht="19.25" customHeight="1" x14ac:dyDescent="0.15">
      <c r="A109" s="202"/>
      <c r="B109" s="206"/>
      <c r="C109" s="56" t="s">
        <v>7</v>
      </c>
      <c r="D109" s="207">
        <v>358194.09</v>
      </c>
      <c r="E109" s="207">
        <v>652149</v>
      </c>
      <c r="F109" s="52">
        <v>82.065818003864877</v>
      </c>
      <c r="G109" s="202"/>
    </row>
    <row r="110" spans="1:7" ht="19.25" customHeight="1" x14ac:dyDescent="0.15">
      <c r="A110" s="202"/>
      <c r="B110" s="206"/>
      <c r="C110" s="56" t="s">
        <v>8</v>
      </c>
      <c r="D110" s="207">
        <v>477316.96</v>
      </c>
      <c r="E110" s="207">
        <v>587020.65</v>
      </c>
      <c r="F110" s="52">
        <v>22.983404989422542</v>
      </c>
      <c r="G110" s="202"/>
    </row>
    <row r="111" spans="1:7" ht="19.25" customHeight="1" x14ac:dyDescent="0.15">
      <c r="A111" s="202"/>
      <c r="B111" s="206"/>
      <c r="C111" s="56" t="s">
        <v>9</v>
      </c>
      <c r="D111" s="207">
        <v>565376.03</v>
      </c>
      <c r="E111" s="207">
        <v>910035.71</v>
      </c>
      <c r="F111" s="52">
        <v>60.961141207206801</v>
      </c>
      <c r="G111" s="202"/>
    </row>
    <row r="112" spans="1:7" ht="19.25" customHeight="1" x14ac:dyDescent="0.15">
      <c r="A112" s="202"/>
      <c r="B112" s="208" t="s">
        <v>207</v>
      </c>
      <c r="C112" s="208"/>
      <c r="D112" s="209">
        <v>31383944.049999986</v>
      </c>
      <c r="E112" s="209">
        <v>23750475.289999999</v>
      </c>
      <c r="F112" s="68">
        <v>-24.322847210785763</v>
      </c>
      <c r="G112" s="210"/>
    </row>
    <row r="113" spans="1:7" ht="19.25" customHeight="1" x14ac:dyDescent="0.15">
      <c r="A113" s="210"/>
      <c r="B113" s="206" t="s">
        <v>66</v>
      </c>
      <c r="C113" s="56" t="s">
        <v>3</v>
      </c>
      <c r="D113" s="207">
        <v>15553971.160000015</v>
      </c>
      <c r="E113" s="207">
        <v>12650081.4</v>
      </c>
      <c r="F113" s="52">
        <v>-18.669764333033594</v>
      </c>
      <c r="G113" s="202"/>
    </row>
    <row r="114" spans="1:7" ht="19.25" customHeight="1" x14ac:dyDescent="0.15">
      <c r="A114" s="202"/>
      <c r="B114" s="206"/>
      <c r="C114" s="56" t="s">
        <v>4</v>
      </c>
      <c r="D114" s="207">
        <v>7827967.339999998</v>
      </c>
      <c r="E114" s="207">
        <v>8528615.7899999991</v>
      </c>
      <c r="F114" s="52">
        <v>8.9505796277377083</v>
      </c>
      <c r="G114" s="202"/>
    </row>
    <row r="115" spans="1:7" ht="19.25" customHeight="1" x14ac:dyDescent="0.15">
      <c r="A115" s="202"/>
      <c r="B115" s="206"/>
      <c r="C115" s="56" t="s">
        <v>5</v>
      </c>
      <c r="D115" s="207">
        <v>3738927.0000000009</v>
      </c>
      <c r="E115" s="207">
        <v>10144201.98</v>
      </c>
      <c r="F115" s="52">
        <v>171.31318637673317</v>
      </c>
      <c r="G115" s="202"/>
    </row>
    <row r="116" spans="1:7" ht="19.25" customHeight="1" x14ac:dyDescent="0.15">
      <c r="A116" s="202"/>
      <c r="B116" s="206"/>
      <c r="C116" s="56" t="s">
        <v>6</v>
      </c>
      <c r="D116" s="207">
        <v>27600006.539999999</v>
      </c>
      <c r="E116" s="207">
        <v>10017014.84</v>
      </c>
      <c r="F116" s="52">
        <v>-63.706476571001566</v>
      </c>
      <c r="G116" s="202"/>
    </row>
    <row r="117" spans="1:7" ht="19.25" customHeight="1" x14ac:dyDescent="0.15">
      <c r="A117" s="202"/>
      <c r="B117" s="206"/>
      <c r="C117" s="56" t="s">
        <v>355</v>
      </c>
      <c r="D117" s="207">
        <v>22349857.639999993</v>
      </c>
      <c r="E117" s="207">
        <v>20600888.030000001</v>
      </c>
      <c r="F117" s="52">
        <v>-7.8254172271317994</v>
      </c>
      <c r="G117" s="202"/>
    </row>
    <row r="118" spans="1:7" ht="19.25" customHeight="1" x14ac:dyDescent="0.15">
      <c r="A118" s="202"/>
      <c r="B118" s="206"/>
      <c r="C118" s="56" t="s">
        <v>7</v>
      </c>
      <c r="D118" s="207">
        <v>5733376.1699999999</v>
      </c>
      <c r="E118" s="207">
        <v>7589501.8799999999</v>
      </c>
      <c r="F118" s="52">
        <v>32.374043756490515</v>
      </c>
      <c r="G118" s="202"/>
    </row>
    <row r="119" spans="1:7" ht="19.25" customHeight="1" x14ac:dyDescent="0.15">
      <c r="A119" s="202"/>
      <c r="B119" s="206"/>
      <c r="C119" s="56" t="s">
        <v>8</v>
      </c>
      <c r="D119" s="207">
        <v>5723761.870000001</v>
      </c>
      <c r="E119" s="207">
        <v>6576720.0800000001</v>
      </c>
      <c r="F119" s="52">
        <v>14.902056189140497</v>
      </c>
      <c r="G119" s="202"/>
    </row>
    <row r="120" spans="1:7" ht="19.25" customHeight="1" x14ac:dyDescent="0.15">
      <c r="A120" s="202"/>
      <c r="B120" s="206"/>
      <c r="C120" s="56" t="s">
        <v>9</v>
      </c>
      <c r="D120" s="207">
        <v>3288359.1400000006</v>
      </c>
      <c r="E120" s="207">
        <v>1852336.23</v>
      </c>
      <c r="F120" s="52">
        <v>-43.669892759949583</v>
      </c>
      <c r="G120" s="202"/>
    </row>
    <row r="121" spans="1:7" ht="19.25" customHeight="1" x14ac:dyDescent="0.15">
      <c r="A121" s="202"/>
      <c r="B121" s="208" t="s">
        <v>208</v>
      </c>
      <c r="C121" s="208"/>
      <c r="D121" s="209">
        <v>91816226.860000014</v>
      </c>
      <c r="E121" s="209">
        <v>77959360.230000004</v>
      </c>
      <c r="F121" s="68">
        <v>-15.09195825605941</v>
      </c>
      <c r="G121" s="210"/>
    </row>
    <row r="122" spans="1:7" ht="19.25" customHeight="1" x14ac:dyDescent="0.15">
      <c r="A122" s="210"/>
      <c r="B122" s="206" t="s">
        <v>67</v>
      </c>
      <c r="C122" s="56" t="s">
        <v>3</v>
      </c>
      <c r="D122" s="207">
        <v>2991873.9099999964</v>
      </c>
      <c r="E122" s="207">
        <v>2653407.02</v>
      </c>
      <c r="F122" s="52">
        <v>-11.312872807530743</v>
      </c>
      <c r="G122" s="202"/>
    </row>
    <row r="123" spans="1:7" ht="19.25" customHeight="1" x14ac:dyDescent="0.15">
      <c r="A123" s="202"/>
      <c r="B123" s="206"/>
      <c r="C123" s="56" t="s">
        <v>4</v>
      </c>
      <c r="D123" s="207">
        <v>813856.91</v>
      </c>
      <c r="E123" s="207">
        <v>835291.39999999991</v>
      </c>
      <c r="F123" s="52">
        <v>2.6336926966682479</v>
      </c>
      <c r="G123" s="202"/>
    </row>
    <row r="124" spans="1:7" ht="19.25" customHeight="1" x14ac:dyDescent="0.15">
      <c r="A124" s="202"/>
      <c r="B124" s="206"/>
      <c r="C124" s="56" t="s">
        <v>5</v>
      </c>
      <c r="D124" s="207">
        <v>725978.09</v>
      </c>
      <c r="E124" s="207">
        <v>1520383.25</v>
      </c>
      <c r="F124" s="52">
        <v>109.42550070622656</v>
      </c>
      <c r="G124" s="202"/>
    </row>
    <row r="125" spans="1:7" ht="19.25" customHeight="1" x14ac:dyDescent="0.15">
      <c r="A125" s="202"/>
      <c r="B125" s="206"/>
      <c r="C125" s="56" t="s">
        <v>6</v>
      </c>
      <c r="D125" s="207">
        <v>1061092.5900000001</v>
      </c>
      <c r="E125" s="207">
        <v>1153329.9099999999</v>
      </c>
      <c r="F125" s="52">
        <v>8.6926740295113945</v>
      </c>
      <c r="G125" s="202"/>
    </row>
    <row r="126" spans="1:7" ht="19.25" customHeight="1" x14ac:dyDescent="0.15">
      <c r="A126" s="202"/>
      <c r="B126" s="206"/>
      <c r="C126" s="56" t="s">
        <v>355</v>
      </c>
      <c r="D126" s="207">
        <v>4316639.3999999985</v>
      </c>
      <c r="E126" s="207">
        <v>1984081.2</v>
      </c>
      <c r="F126" s="52">
        <v>-54.036438623990669</v>
      </c>
      <c r="G126" s="202"/>
    </row>
    <row r="127" spans="1:7" ht="19.25" customHeight="1" x14ac:dyDescent="0.15">
      <c r="A127" s="202"/>
      <c r="B127" s="206"/>
      <c r="C127" s="56" t="s">
        <v>7</v>
      </c>
      <c r="D127" s="207">
        <v>683960.49</v>
      </c>
      <c r="E127" s="207">
        <v>1560817.1600000001</v>
      </c>
      <c r="F127" s="52">
        <v>128.20282499066579</v>
      </c>
      <c r="G127" s="202"/>
    </row>
    <row r="128" spans="1:7" ht="19.25" customHeight="1" x14ac:dyDescent="0.15">
      <c r="A128" s="202"/>
      <c r="B128" s="206"/>
      <c r="C128" s="56" t="s">
        <v>8</v>
      </c>
      <c r="D128" s="207">
        <v>805350.52</v>
      </c>
      <c r="E128" s="207">
        <v>1228905.3</v>
      </c>
      <c r="F128" s="52">
        <v>52.592600300301541</v>
      </c>
      <c r="G128" s="202"/>
    </row>
    <row r="129" spans="1:7" ht="19.25" customHeight="1" x14ac:dyDescent="0.15">
      <c r="A129" s="202"/>
      <c r="B129" s="206"/>
      <c r="C129" s="56" t="s">
        <v>9</v>
      </c>
      <c r="D129" s="207">
        <v>290616.99</v>
      </c>
      <c r="E129" s="207">
        <v>558578.81000000006</v>
      </c>
      <c r="F129" s="52">
        <v>92.204457832971173</v>
      </c>
      <c r="G129" s="202"/>
    </row>
    <row r="130" spans="1:7" ht="19.25" customHeight="1" x14ac:dyDescent="0.15">
      <c r="A130" s="202"/>
      <c r="B130" s="208" t="s">
        <v>209</v>
      </c>
      <c r="C130" s="208"/>
      <c r="D130" s="209">
        <v>11689368.899999995</v>
      </c>
      <c r="E130" s="209">
        <v>11494794.050000003</v>
      </c>
      <c r="F130" s="68">
        <v>-1.6645453802043346</v>
      </c>
      <c r="G130" s="210"/>
    </row>
    <row r="131" spans="1:7" ht="19.25" customHeight="1" x14ac:dyDescent="0.15">
      <c r="A131" s="210"/>
      <c r="B131" s="211" t="s">
        <v>44</v>
      </c>
      <c r="C131" s="211"/>
      <c r="D131" s="212">
        <v>241773162.01000005</v>
      </c>
      <c r="E131" s="212">
        <v>218952712.11000001</v>
      </c>
      <c r="F131" s="175">
        <v>-9.4387853930024512</v>
      </c>
      <c r="G131" s="202"/>
    </row>
    <row r="132" spans="1:7" ht="10.25" customHeight="1" x14ac:dyDescent="0.15">
      <c r="A132" s="202"/>
      <c r="B132" s="202"/>
      <c r="C132" s="202"/>
      <c r="D132" s="202"/>
      <c r="E132" s="202"/>
      <c r="F132" s="213"/>
      <c r="G132" s="202"/>
    </row>
    <row r="133" spans="1:7" ht="17.25" customHeight="1" x14ac:dyDescent="0.15">
      <c r="A133" s="64"/>
      <c r="B133" s="64"/>
      <c r="C133" s="64"/>
      <c r="D133" s="64"/>
      <c r="E133" s="64"/>
      <c r="F133" s="64"/>
      <c r="G133" s="64"/>
    </row>
    <row r="134" spans="1:7" ht="17.25" customHeight="1" x14ac:dyDescent="0.15">
      <c r="A134" s="64"/>
      <c r="B134" s="64"/>
      <c r="C134" s="64"/>
      <c r="D134" s="64"/>
      <c r="E134" s="64"/>
      <c r="F134" s="64"/>
      <c r="G134" s="64"/>
    </row>
    <row r="135" spans="1:7" ht="18" customHeight="1" x14ac:dyDescent="0.25">
      <c r="A135" s="196"/>
      <c r="B135" s="197" t="s">
        <v>260</v>
      </c>
      <c r="C135" s="196" t="s" vm="5">
        <v>265</v>
      </c>
      <c r="D135" s="196"/>
      <c r="E135" s="196"/>
      <c r="F135" s="208" t="s">
        <v>423</v>
      </c>
      <c r="G135" s="196"/>
    </row>
    <row r="136" spans="1:7" ht="10.25" customHeight="1" x14ac:dyDescent="0.15">
      <c r="A136" s="198"/>
      <c r="B136" s="199"/>
      <c r="C136" s="199"/>
      <c r="D136" s="200"/>
      <c r="E136" s="200"/>
      <c r="F136" s="201"/>
      <c r="G136" s="202"/>
    </row>
    <row r="137" spans="1:7" ht="52.25" customHeight="1" x14ac:dyDescent="0.15">
      <c r="A137" s="198"/>
      <c r="B137" s="198"/>
      <c r="C137" s="198"/>
      <c r="D137" s="203"/>
      <c r="E137" s="203"/>
      <c r="F137" s="204"/>
      <c r="G137" s="205"/>
    </row>
    <row r="138" spans="1:7" ht="29.75" customHeight="1" x14ac:dyDescent="0.15">
      <c r="A138" s="202"/>
      <c r="B138" s="163" t="s">
        <v>53</v>
      </c>
      <c r="C138" s="163" t="s">
        <v>190</v>
      </c>
      <c r="D138" s="164">
        <v>2020</v>
      </c>
      <c r="E138" s="164">
        <v>2021</v>
      </c>
      <c r="F138" s="166" t="s">
        <v>439</v>
      </c>
      <c r="G138" s="202"/>
    </row>
    <row r="139" spans="1:7" ht="19.25" customHeight="1" x14ac:dyDescent="0.15">
      <c r="A139" s="202"/>
      <c r="B139" s="206" t="s">
        <v>188</v>
      </c>
      <c r="C139" s="56" t="s">
        <v>3</v>
      </c>
      <c r="D139" s="207">
        <v>4730642.8499999978</v>
      </c>
      <c r="E139" s="207">
        <v>3857352.43</v>
      </c>
      <c r="F139" s="192">
        <v>-18.460290655846023</v>
      </c>
      <c r="G139" s="202"/>
    </row>
    <row r="140" spans="1:7" ht="19.25" customHeight="1" x14ac:dyDescent="0.15">
      <c r="A140" s="202"/>
      <c r="B140" s="206"/>
      <c r="C140" s="56" t="s">
        <v>4</v>
      </c>
      <c r="D140" s="207">
        <v>987981.53000000026</v>
      </c>
      <c r="E140" s="207">
        <v>1096352.25</v>
      </c>
      <c r="F140" s="192">
        <v>10.968901412559779</v>
      </c>
      <c r="G140" s="202"/>
    </row>
    <row r="141" spans="1:7" ht="19.25" customHeight="1" x14ac:dyDescent="0.15">
      <c r="A141" s="202"/>
      <c r="B141" s="206"/>
      <c r="C141" s="56" t="s">
        <v>5</v>
      </c>
      <c r="D141" s="207">
        <v>713567.24</v>
      </c>
      <c r="E141" s="207">
        <v>2168624.91</v>
      </c>
      <c r="F141" s="192">
        <v>203.91318272963318</v>
      </c>
      <c r="G141" s="202"/>
    </row>
    <row r="142" spans="1:7" ht="19.25" customHeight="1" x14ac:dyDescent="0.15">
      <c r="A142" s="202"/>
      <c r="B142" s="206"/>
      <c r="C142" s="56" t="s">
        <v>6</v>
      </c>
      <c r="D142" s="207">
        <v>613968.95999999961</v>
      </c>
      <c r="E142" s="207">
        <v>776949.07000000007</v>
      </c>
      <c r="F142" s="192">
        <v>26.54533382273927</v>
      </c>
      <c r="G142" s="202"/>
    </row>
    <row r="143" spans="1:7" ht="19.25" customHeight="1" x14ac:dyDescent="0.15">
      <c r="A143" s="202"/>
      <c r="B143" s="206"/>
      <c r="C143" s="56" t="s">
        <v>355</v>
      </c>
      <c r="D143" s="207">
        <v>3652318.63</v>
      </c>
      <c r="E143" s="207">
        <v>2055528.56</v>
      </c>
      <c r="F143" s="192">
        <v>-43.71990047319612</v>
      </c>
      <c r="G143" s="202"/>
    </row>
    <row r="144" spans="1:7" ht="19.25" customHeight="1" x14ac:dyDescent="0.15">
      <c r="A144" s="202"/>
      <c r="B144" s="206"/>
      <c r="C144" s="56" t="s">
        <v>7</v>
      </c>
      <c r="D144" s="207">
        <v>1063723.49</v>
      </c>
      <c r="E144" s="207">
        <v>2660432.5099999998</v>
      </c>
      <c r="F144" s="192">
        <v>150.1056463461195</v>
      </c>
      <c r="G144" s="202"/>
    </row>
    <row r="145" spans="1:7" ht="19.25" customHeight="1" x14ac:dyDescent="0.15">
      <c r="A145" s="202"/>
      <c r="B145" s="206"/>
      <c r="C145" s="56" t="s">
        <v>8</v>
      </c>
      <c r="D145" s="207">
        <v>147589.29999999999</v>
      </c>
      <c r="E145" s="207">
        <v>201750.09999999998</v>
      </c>
      <c r="F145" s="192">
        <v>36.696969224733763</v>
      </c>
      <c r="G145" s="202"/>
    </row>
    <row r="146" spans="1:7" ht="19.25" customHeight="1" x14ac:dyDescent="0.15">
      <c r="A146" s="202"/>
      <c r="B146" s="206"/>
      <c r="C146" s="56" t="s">
        <v>9</v>
      </c>
      <c r="D146" s="207">
        <v>88760</v>
      </c>
      <c r="E146" s="207">
        <v>123335.82</v>
      </c>
      <c r="F146" s="192">
        <v>38.954281207751244</v>
      </c>
      <c r="G146" s="202"/>
    </row>
    <row r="147" spans="1:7" ht="19.25" customHeight="1" x14ac:dyDescent="0.15">
      <c r="A147" s="202"/>
      <c r="B147" s="208" t="s">
        <v>266</v>
      </c>
      <c r="C147" s="208"/>
      <c r="D147" s="209">
        <v>11998551.999999998</v>
      </c>
      <c r="E147" s="209">
        <v>12940325.65</v>
      </c>
      <c r="F147" s="277">
        <v>7.8490608700116677</v>
      </c>
      <c r="G147" s="210"/>
    </row>
    <row r="148" spans="1:7" ht="19.25" customHeight="1" x14ac:dyDescent="0.15">
      <c r="A148" s="202"/>
      <c r="B148" s="206" t="s">
        <v>70</v>
      </c>
      <c r="C148" s="56" t="s">
        <v>3</v>
      </c>
      <c r="D148" s="207">
        <v>1336041.7400000014</v>
      </c>
      <c r="E148" s="207">
        <v>826760.66</v>
      </c>
      <c r="F148" s="192">
        <v>-38.118650394859735</v>
      </c>
      <c r="G148" s="202"/>
    </row>
    <row r="149" spans="1:7" ht="19.25" customHeight="1" x14ac:dyDescent="0.15">
      <c r="A149" s="202"/>
      <c r="B149" s="206"/>
      <c r="C149" s="56" t="s">
        <v>4</v>
      </c>
      <c r="D149" s="207">
        <v>73481.8</v>
      </c>
      <c r="E149" s="207">
        <v>193393.05</v>
      </c>
      <c r="F149" s="192">
        <v>163.18496552887925</v>
      </c>
      <c r="G149" s="202"/>
    </row>
    <row r="150" spans="1:7" ht="19.25" customHeight="1" x14ac:dyDescent="0.15">
      <c r="A150" s="202"/>
      <c r="B150" s="206"/>
      <c r="C150" s="56" t="s">
        <v>5</v>
      </c>
      <c r="D150" s="207">
        <v>90252.700000000012</v>
      </c>
      <c r="E150" s="207">
        <v>229767.12</v>
      </c>
      <c r="F150" s="192">
        <v>154.58199034488715</v>
      </c>
      <c r="G150" s="202"/>
    </row>
    <row r="151" spans="1:7" ht="19.25" customHeight="1" x14ac:dyDescent="0.15">
      <c r="A151" s="202"/>
      <c r="B151" s="206"/>
      <c r="C151" s="56" t="s">
        <v>6</v>
      </c>
      <c r="D151" s="207">
        <v>736855.07000000007</v>
      </c>
      <c r="E151" s="207">
        <v>443820.04000000004</v>
      </c>
      <c r="F151" s="192">
        <v>-39.7683400617709</v>
      </c>
      <c r="G151" s="202"/>
    </row>
    <row r="152" spans="1:7" ht="19.25" customHeight="1" x14ac:dyDescent="0.15">
      <c r="A152" s="202"/>
      <c r="B152" s="206"/>
      <c r="C152" s="56" t="s">
        <v>355</v>
      </c>
      <c r="D152" s="207">
        <v>1984735.81</v>
      </c>
      <c r="E152" s="207">
        <v>621962.63</v>
      </c>
      <c r="F152" s="192">
        <v>-68.662699243583461</v>
      </c>
      <c r="G152" s="202"/>
    </row>
    <row r="153" spans="1:7" ht="19.25" customHeight="1" x14ac:dyDescent="0.15">
      <c r="A153" s="202"/>
      <c r="B153" s="206"/>
      <c r="C153" s="56" t="s">
        <v>7</v>
      </c>
      <c r="D153" s="207">
        <v>806766.87</v>
      </c>
      <c r="E153" s="207">
        <v>829025.75</v>
      </c>
      <c r="F153" s="192">
        <v>2.7590225662092451</v>
      </c>
      <c r="G153" s="202"/>
    </row>
    <row r="154" spans="1:7" ht="19.25" customHeight="1" x14ac:dyDescent="0.15">
      <c r="A154" s="202"/>
      <c r="B154" s="206"/>
      <c r="C154" s="56" t="s">
        <v>8</v>
      </c>
      <c r="D154" s="207">
        <v>190521.99999999994</v>
      </c>
      <c r="E154" s="207">
        <v>213684.4</v>
      </c>
      <c r="F154" s="192">
        <v>12.157336160653394</v>
      </c>
      <c r="G154" s="202"/>
    </row>
    <row r="155" spans="1:7" ht="19.25" customHeight="1" x14ac:dyDescent="0.15">
      <c r="A155" s="202"/>
      <c r="B155" s="206"/>
      <c r="C155" s="56" t="s">
        <v>9</v>
      </c>
      <c r="D155" s="207">
        <v>7124.48</v>
      </c>
      <c r="E155" s="207">
        <v>40638.89</v>
      </c>
      <c r="F155" s="192">
        <v>470.41201603485456</v>
      </c>
      <c r="G155" s="202"/>
    </row>
    <row r="156" spans="1:7" ht="19.25" customHeight="1" x14ac:dyDescent="0.15">
      <c r="A156" s="202"/>
      <c r="B156" s="208" t="s">
        <v>210</v>
      </c>
      <c r="C156" s="208"/>
      <c r="D156" s="209">
        <v>5225780.4700000016</v>
      </c>
      <c r="E156" s="209">
        <v>3399052.54</v>
      </c>
      <c r="F156" s="277">
        <v>-34.956078627619831</v>
      </c>
      <c r="G156" s="210"/>
    </row>
    <row r="157" spans="1:7" ht="19.25" customHeight="1" x14ac:dyDescent="0.15">
      <c r="A157" s="202"/>
      <c r="B157" s="206" t="s">
        <v>71</v>
      </c>
      <c r="C157" s="56" t="s">
        <v>3</v>
      </c>
      <c r="D157" s="207">
        <v>3113472.0399999991</v>
      </c>
      <c r="E157" s="207">
        <v>2179344.37</v>
      </c>
      <c r="F157" s="192">
        <v>-30.002764052443499</v>
      </c>
      <c r="G157" s="202"/>
    </row>
    <row r="158" spans="1:7" ht="19.25" customHeight="1" x14ac:dyDescent="0.15">
      <c r="A158" s="202"/>
      <c r="B158" s="206"/>
      <c r="C158" s="56" t="s">
        <v>4</v>
      </c>
      <c r="D158" s="207">
        <v>738373.19</v>
      </c>
      <c r="E158" s="207">
        <v>898221.71999999986</v>
      </c>
      <c r="F158" s="192">
        <v>21.648745128462739</v>
      </c>
      <c r="G158" s="202"/>
    </row>
    <row r="159" spans="1:7" ht="19.25" customHeight="1" x14ac:dyDescent="0.15">
      <c r="A159" s="202"/>
      <c r="B159" s="206"/>
      <c r="C159" s="56" t="s">
        <v>5</v>
      </c>
      <c r="D159" s="207">
        <v>476144.66000000003</v>
      </c>
      <c r="E159" s="207">
        <v>1276606.1399999999</v>
      </c>
      <c r="F159" s="192">
        <v>168.11308563242099</v>
      </c>
      <c r="G159" s="202"/>
    </row>
    <row r="160" spans="1:7" ht="19.25" customHeight="1" x14ac:dyDescent="0.15">
      <c r="A160" s="202"/>
      <c r="B160" s="206"/>
      <c r="C160" s="56" t="s">
        <v>6</v>
      </c>
      <c r="D160" s="207">
        <v>4091067.9699999997</v>
      </c>
      <c r="E160" s="207">
        <v>1929154.74</v>
      </c>
      <c r="F160" s="192">
        <v>-52.8447155083566</v>
      </c>
      <c r="G160" s="202"/>
    </row>
    <row r="161" spans="1:7" ht="19.25" customHeight="1" x14ac:dyDescent="0.15">
      <c r="A161" s="202"/>
      <c r="B161" s="206"/>
      <c r="C161" s="56" t="s">
        <v>355</v>
      </c>
      <c r="D161" s="207">
        <v>2311126.1500000004</v>
      </c>
      <c r="E161" s="207">
        <v>228645.61</v>
      </c>
      <c r="F161" s="192">
        <v>-90.106744714043415</v>
      </c>
      <c r="G161" s="202"/>
    </row>
    <row r="162" spans="1:7" ht="19.25" customHeight="1" x14ac:dyDescent="0.15">
      <c r="A162" s="202"/>
      <c r="B162" s="206"/>
      <c r="C162" s="56" t="s">
        <v>7</v>
      </c>
      <c r="D162" s="207">
        <v>924171.67</v>
      </c>
      <c r="E162" s="207">
        <v>1236902.3</v>
      </c>
      <c r="F162" s="192">
        <v>33.839019324191142</v>
      </c>
      <c r="G162" s="202"/>
    </row>
    <row r="163" spans="1:7" ht="19.25" customHeight="1" x14ac:dyDescent="0.15">
      <c r="A163" s="202"/>
      <c r="B163" s="206"/>
      <c r="C163" s="56" t="s">
        <v>8</v>
      </c>
      <c r="D163" s="207">
        <v>76654</v>
      </c>
      <c r="E163" s="207">
        <v>150530.1</v>
      </c>
      <c r="F163" s="192">
        <v>96.376053434915349</v>
      </c>
      <c r="G163" s="202"/>
    </row>
    <row r="164" spans="1:7" ht="19.25" customHeight="1" x14ac:dyDescent="0.15">
      <c r="A164" s="202"/>
      <c r="B164" s="206"/>
      <c r="C164" s="56" t="s">
        <v>9</v>
      </c>
      <c r="D164" s="207">
        <v>0</v>
      </c>
      <c r="E164" s="207">
        <v>0</v>
      </c>
      <c r="F164" s="192">
        <f>IF(D164=0,0,(E164-D164)/D164*100)</f>
        <v>0</v>
      </c>
      <c r="G164" s="202"/>
    </row>
    <row r="165" spans="1:7" ht="19.25" customHeight="1" x14ac:dyDescent="0.15">
      <c r="A165" s="202"/>
      <c r="B165" s="208" t="s">
        <v>211</v>
      </c>
      <c r="C165" s="208"/>
      <c r="D165" s="209">
        <v>11731009.68</v>
      </c>
      <c r="E165" s="209">
        <v>7899404.9799999995</v>
      </c>
      <c r="F165" s="277">
        <v>-32.662190250617883</v>
      </c>
      <c r="G165" s="210"/>
    </row>
    <row r="166" spans="1:7" ht="19.25" customHeight="1" x14ac:dyDescent="0.15">
      <c r="A166" s="202"/>
      <c r="B166" s="206" t="s">
        <v>72</v>
      </c>
      <c r="C166" s="56" t="s">
        <v>3</v>
      </c>
      <c r="D166" s="207">
        <v>12878986.879999988</v>
      </c>
      <c r="E166" s="207">
        <v>12846743.810000001</v>
      </c>
      <c r="F166" s="192">
        <v>-0.25035408685801297</v>
      </c>
      <c r="G166" s="202"/>
    </row>
    <row r="167" spans="1:7" ht="19.25" customHeight="1" x14ac:dyDescent="0.15">
      <c r="A167" s="202"/>
      <c r="B167" s="206"/>
      <c r="C167" s="56" t="s">
        <v>4</v>
      </c>
      <c r="D167" s="207">
        <v>11387814.740000002</v>
      </c>
      <c r="E167" s="207">
        <v>8845660.8099999987</v>
      </c>
      <c r="F167" s="192">
        <v>-22.323457028771465</v>
      </c>
      <c r="G167" s="202"/>
    </row>
    <row r="168" spans="1:7" ht="19.25" customHeight="1" x14ac:dyDescent="0.15">
      <c r="A168" s="202"/>
      <c r="B168" s="206"/>
      <c r="C168" s="56" t="s">
        <v>5</v>
      </c>
      <c r="D168" s="207">
        <v>2809992.8199999994</v>
      </c>
      <c r="E168" s="207">
        <v>4793616.8499999996</v>
      </c>
      <c r="F168" s="192">
        <v>70.591782864413176</v>
      </c>
      <c r="G168" s="202"/>
    </row>
    <row r="169" spans="1:7" ht="19.25" customHeight="1" x14ac:dyDescent="0.15">
      <c r="A169" s="202"/>
      <c r="B169" s="206"/>
      <c r="C169" s="56" t="s">
        <v>6</v>
      </c>
      <c r="D169" s="207">
        <v>14233539.109999992</v>
      </c>
      <c r="E169" s="207">
        <v>14886573.73</v>
      </c>
      <c r="F169" s="192">
        <v>4.5879989154714789</v>
      </c>
      <c r="G169" s="202"/>
    </row>
    <row r="170" spans="1:7" ht="19.25" customHeight="1" x14ac:dyDescent="0.15">
      <c r="A170" s="202"/>
      <c r="B170" s="206"/>
      <c r="C170" s="56" t="s">
        <v>355</v>
      </c>
      <c r="D170" s="207">
        <v>12464440.509999998</v>
      </c>
      <c r="E170" s="207">
        <v>9326402.1999999993</v>
      </c>
      <c r="F170" s="192">
        <v>-25.175925926899055</v>
      </c>
      <c r="G170" s="202"/>
    </row>
    <row r="171" spans="1:7" ht="19.25" customHeight="1" x14ac:dyDescent="0.15">
      <c r="A171" s="202"/>
      <c r="B171" s="206"/>
      <c r="C171" s="56" t="s">
        <v>7</v>
      </c>
      <c r="D171" s="207">
        <v>5079281.57</v>
      </c>
      <c r="E171" s="207">
        <v>7876093.0899999999</v>
      </c>
      <c r="F171" s="192">
        <v>55.063132087792475</v>
      </c>
      <c r="G171" s="202"/>
    </row>
    <row r="172" spans="1:7" ht="19.25" customHeight="1" x14ac:dyDescent="0.15">
      <c r="A172" s="202"/>
      <c r="B172" s="206"/>
      <c r="C172" s="56" t="s">
        <v>8</v>
      </c>
      <c r="D172" s="207">
        <v>1931319.5300000003</v>
      </c>
      <c r="E172" s="207">
        <v>2877481.6</v>
      </c>
      <c r="F172" s="192">
        <v>48.99044696140983</v>
      </c>
      <c r="G172" s="202"/>
    </row>
    <row r="173" spans="1:7" ht="19.25" customHeight="1" x14ac:dyDescent="0.15">
      <c r="A173" s="202"/>
      <c r="B173" s="206"/>
      <c r="C173" s="56" t="s">
        <v>9</v>
      </c>
      <c r="D173" s="207">
        <v>10351.51</v>
      </c>
      <c r="E173" s="207">
        <v>36753.699999999997</v>
      </c>
      <c r="F173" s="192">
        <v>255.05641205968979</v>
      </c>
      <c r="G173" s="202"/>
    </row>
    <row r="174" spans="1:7" ht="19.25" customHeight="1" x14ac:dyDescent="0.15">
      <c r="A174" s="202"/>
      <c r="B174" s="208" t="s">
        <v>212</v>
      </c>
      <c r="C174" s="208"/>
      <c r="D174" s="209">
        <v>60795726.669999979</v>
      </c>
      <c r="E174" s="209">
        <v>61489325.790000014</v>
      </c>
      <c r="F174" s="277">
        <v>1.140868212275675</v>
      </c>
      <c r="G174" s="210"/>
    </row>
    <row r="175" spans="1:7" ht="19.25" customHeight="1" x14ac:dyDescent="0.15">
      <c r="A175" s="202"/>
      <c r="B175" s="206" t="s">
        <v>73</v>
      </c>
      <c r="C175" s="56" t="s">
        <v>3</v>
      </c>
      <c r="D175" s="207">
        <v>460552.69999999995</v>
      </c>
      <c r="E175" s="207">
        <v>330736.5</v>
      </c>
      <c r="F175" s="192">
        <v>-28.187045695313472</v>
      </c>
      <c r="G175" s="202"/>
    </row>
    <row r="176" spans="1:7" ht="19.25" customHeight="1" x14ac:dyDescent="0.15">
      <c r="A176" s="202"/>
      <c r="B176" s="206"/>
      <c r="C176" s="56" t="s">
        <v>4</v>
      </c>
      <c r="D176" s="207">
        <v>106125.08000000002</v>
      </c>
      <c r="E176" s="207">
        <v>71620.05</v>
      </c>
      <c r="F176" s="192">
        <v>-32.513549106394088</v>
      </c>
      <c r="G176" s="202"/>
    </row>
    <row r="177" spans="1:7" ht="19.25" customHeight="1" x14ac:dyDescent="0.15">
      <c r="A177" s="202"/>
      <c r="B177" s="206"/>
      <c r="C177" s="56" t="s">
        <v>5</v>
      </c>
      <c r="D177" s="207">
        <v>34607</v>
      </c>
      <c r="E177" s="207">
        <v>36809.100000000006</v>
      </c>
      <c r="F177" s="192">
        <v>6.3631635218308595</v>
      </c>
      <c r="G177" s="202"/>
    </row>
    <row r="178" spans="1:7" ht="19.25" customHeight="1" x14ac:dyDescent="0.15">
      <c r="A178" s="202"/>
      <c r="B178" s="206"/>
      <c r="C178" s="56" t="s">
        <v>6</v>
      </c>
      <c r="D178" s="207">
        <v>159789.79</v>
      </c>
      <c r="E178" s="207">
        <v>432598.5</v>
      </c>
      <c r="F178" s="192">
        <v>170.72975063050021</v>
      </c>
      <c r="G178" s="202"/>
    </row>
    <row r="179" spans="1:7" ht="19.25" customHeight="1" x14ac:dyDescent="0.15">
      <c r="A179" s="202"/>
      <c r="B179" s="206"/>
      <c r="C179" s="56" t="s">
        <v>355</v>
      </c>
      <c r="D179" s="207">
        <v>274190.47999999992</v>
      </c>
      <c r="E179" s="207">
        <v>97156.05</v>
      </c>
      <c r="F179" s="192">
        <v>-64.566220533987888</v>
      </c>
      <c r="G179" s="202"/>
    </row>
    <row r="180" spans="1:7" ht="19.25" customHeight="1" x14ac:dyDescent="0.15">
      <c r="A180" s="202"/>
      <c r="B180" s="206"/>
      <c r="C180" s="56" t="s">
        <v>7</v>
      </c>
      <c r="D180" s="207">
        <v>2694.5</v>
      </c>
      <c r="E180" s="207">
        <v>1068</v>
      </c>
      <c r="F180" s="192">
        <v>-60.363703841157914</v>
      </c>
      <c r="G180" s="202"/>
    </row>
    <row r="181" spans="1:7" ht="19.25" customHeight="1" x14ac:dyDescent="0.15">
      <c r="A181" s="202"/>
      <c r="B181" s="206"/>
      <c r="C181" s="56" t="s">
        <v>8</v>
      </c>
      <c r="D181" s="207">
        <v>0</v>
      </c>
      <c r="E181" s="207">
        <v>56376.4</v>
      </c>
      <c r="F181" s="192">
        <v>0</v>
      </c>
      <c r="G181" s="202"/>
    </row>
    <row r="182" spans="1:7" ht="19.25" customHeight="1" x14ac:dyDescent="0.15">
      <c r="A182" s="202"/>
      <c r="B182" s="206"/>
      <c r="C182" s="56" t="s">
        <v>9</v>
      </c>
      <c r="D182" s="207">
        <v>1700</v>
      </c>
      <c r="E182" s="207">
        <v>7100</v>
      </c>
      <c r="F182" s="192">
        <v>317.64705882352939</v>
      </c>
      <c r="G182" s="202"/>
    </row>
    <row r="183" spans="1:7" ht="19.25" customHeight="1" x14ac:dyDescent="0.15">
      <c r="A183" s="202"/>
      <c r="B183" s="208" t="s">
        <v>213</v>
      </c>
      <c r="C183" s="208"/>
      <c r="D183" s="209">
        <v>1039659.55</v>
      </c>
      <c r="E183" s="209">
        <v>1033464.6000000001</v>
      </c>
      <c r="F183" s="277">
        <v>-0.59586332852903179</v>
      </c>
      <c r="G183" s="210"/>
    </row>
    <row r="184" spans="1:7" ht="19.25" customHeight="1" x14ac:dyDescent="0.15">
      <c r="A184" s="202"/>
      <c r="B184" s="206" t="s">
        <v>74</v>
      </c>
      <c r="C184" s="56" t="s">
        <v>3</v>
      </c>
      <c r="D184" s="207">
        <v>12942612.020000042</v>
      </c>
      <c r="E184" s="207">
        <v>9446966.0999999996</v>
      </c>
      <c r="F184" s="192">
        <v>-27.008813326075671</v>
      </c>
      <c r="G184" s="202"/>
    </row>
    <row r="185" spans="1:7" ht="19.25" customHeight="1" x14ac:dyDescent="0.15">
      <c r="A185" s="202"/>
      <c r="B185" s="206"/>
      <c r="C185" s="56" t="s">
        <v>4</v>
      </c>
      <c r="D185" s="207">
        <v>4100959.5399999991</v>
      </c>
      <c r="E185" s="207">
        <v>4389219.4300000006</v>
      </c>
      <c r="F185" s="192">
        <v>7.0290839787217605</v>
      </c>
      <c r="G185" s="202"/>
    </row>
    <row r="186" spans="1:7" ht="19.25" customHeight="1" x14ac:dyDescent="0.15">
      <c r="A186" s="202"/>
      <c r="B186" s="206"/>
      <c r="C186" s="56" t="s">
        <v>5</v>
      </c>
      <c r="D186" s="207">
        <v>3034164.4300000006</v>
      </c>
      <c r="E186" s="207">
        <v>5046288.83</v>
      </c>
      <c r="F186" s="192">
        <v>66.315601755307611</v>
      </c>
      <c r="G186" s="202"/>
    </row>
    <row r="187" spans="1:7" ht="19.25" customHeight="1" x14ac:dyDescent="0.15">
      <c r="A187" s="202"/>
      <c r="B187" s="206"/>
      <c r="C187" s="56" t="s">
        <v>6</v>
      </c>
      <c r="D187" s="207">
        <v>17404040.319999997</v>
      </c>
      <c r="E187" s="207">
        <v>4247766.1100000003</v>
      </c>
      <c r="F187" s="192">
        <v>-75.593218402748448</v>
      </c>
      <c r="G187" s="202"/>
    </row>
    <row r="188" spans="1:7" ht="19.25" customHeight="1" x14ac:dyDescent="0.15">
      <c r="A188" s="202"/>
      <c r="B188" s="206"/>
      <c r="C188" s="56" t="s">
        <v>355</v>
      </c>
      <c r="D188" s="207">
        <v>20769190.819999985</v>
      </c>
      <c r="E188" s="207">
        <v>7000044.25</v>
      </c>
      <c r="F188" s="192">
        <v>-66.296018411756279</v>
      </c>
      <c r="G188" s="202"/>
    </row>
    <row r="189" spans="1:7" ht="19.25" customHeight="1" x14ac:dyDescent="0.15">
      <c r="A189" s="202"/>
      <c r="B189" s="206"/>
      <c r="C189" s="56" t="s">
        <v>7</v>
      </c>
      <c r="D189" s="207">
        <v>2223884.8800000004</v>
      </c>
      <c r="E189" s="207">
        <v>4271650.5</v>
      </c>
      <c r="F189" s="192">
        <v>92.080558594381884</v>
      </c>
      <c r="G189" s="202"/>
    </row>
    <row r="190" spans="1:7" ht="19.25" customHeight="1" x14ac:dyDescent="0.15">
      <c r="A190" s="202"/>
      <c r="B190" s="206"/>
      <c r="C190" s="56" t="s">
        <v>8</v>
      </c>
      <c r="D190" s="207">
        <v>304998.56999999995</v>
      </c>
      <c r="E190" s="207">
        <v>714482.68</v>
      </c>
      <c r="F190" s="192">
        <v>134.25771471649855</v>
      </c>
      <c r="G190" s="202"/>
    </row>
    <row r="191" spans="1:7" ht="19.25" customHeight="1" x14ac:dyDescent="0.15">
      <c r="A191" s="202"/>
      <c r="B191" s="206"/>
      <c r="C191" s="56" t="s">
        <v>9</v>
      </c>
      <c r="D191" s="207">
        <v>527094</v>
      </c>
      <c r="E191" s="207">
        <v>304592.03999999998</v>
      </c>
      <c r="F191" s="192">
        <v>-42.212956322781139</v>
      </c>
      <c r="G191" s="202"/>
    </row>
    <row r="192" spans="1:7" ht="19.25" customHeight="1" x14ac:dyDescent="0.15">
      <c r="A192" s="202"/>
      <c r="B192" s="208" t="s">
        <v>214</v>
      </c>
      <c r="C192" s="208"/>
      <c r="D192" s="209">
        <v>61306944.580000021</v>
      </c>
      <c r="E192" s="209">
        <v>35421009.939999998</v>
      </c>
      <c r="F192" s="277">
        <v>-42.22349493575107</v>
      </c>
      <c r="G192" s="210"/>
    </row>
    <row r="193" spans="1:7" ht="19.25" customHeight="1" x14ac:dyDescent="0.15">
      <c r="A193" s="210"/>
      <c r="B193" s="211" t="s">
        <v>44</v>
      </c>
      <c r="C193" s="211"/>
      <c r="D193" s="212">
        <v>152097672.95000002</v>
      </c>
      <c r="E193" s="212">
        <v>122182583.50000001</v>
      </c>
      <c r="F193" s="278">
        <v>-19.668341316329126</v>
      </c>
      <c r="G193" s="202"/>
    </row>
    <row r="194" spans="1:7" ht="10.25" customHeight="1" x14ac:dyDescent="0.15">
      <c r="A194" s="202"/>
      <c r="B194" s="202"/>
      <c r="C194" s="202"/>
      <c r="D194" s="202"/>
      <c r="E194" s="202"/>
      <c r="F194" s="213"/>
      <c r="G194" s="202"/>
    </row>
    <row r="195" spans="1:7" ht="17.25" customHeight="1" x14ac:dyDescent="0.15">
      <c r="A195" s="64"/>
      <c r="B195" s="64"/>
      <c r="C195" s="64"/>
      <c r="D195" s="64"/>
      <c r="E195" s="64"/>
      <c r="F195" s="64"/>
      <c r="G195" s="64"/>
    </row>
    <row r="196" spans="1:7" ht="17.25" customHeight="1" x14ac:dyDescent="0.15">
      <c r="A196" s="64"/>
      <c r="B196" s="64"/>
      <c r="C196" s="64"/>
      <c r="D196" s="64"/>
      <c r="E196" s="64"/>
      <c r="F196" s="64"/>
      <c r="G196" s="64"/>
    </row>
    <row r="197" spans="1:7" ht="18" customHeight="1" x14ac:dyDescent="0.25">
      <c r="A197" s="196"/>
      <c r="B197" s="197" t="s">
        <v>260</v>
      </c>
      <c r="C197" s="196" t="s" vm="1">
        <v>261</v>
      </c>
      <c r="D197" s="196"/>
      <c r="E197" s="196"/>
      <c r="F197" s="208" t="s">
        <v>425</v>
      </c>
      <c r="G197" s="196"/>
    </row>
    <row r="198" spans="1:7" ht="10.25" customHeight="1" x14ac:dyDescent="0.15">
      <c r="A198" s="198"/>
      <c r="B198" s="199"/>
      <c r="C198" s="199"/>
      <c r="D198" s="200"/>
      <c r="E198" s="200"/>
      <c r="F198" s="201"/>
      <c r="G198" s="202"/>
    </row>
    <row r="199" spans="1:7" ht="52.25" customHeight="1" x14ac:dyDescent="0.15">
      <c r="A199" s="198"/>
      <c r="B199" s="198"/>
      <c r="C199" s="198"/>
      <c r="D199" s="203"/>
      <c r="E199" s="203"/>
      <c r="F199" s="204"/>
      <c r="G199" s="205"/>
    </row>
    <row r="200" spans="1:7" ht="29.75" customHeight="1" x14ac:dyDescent="0.15">
      <c r="A200" s="202"/>
      <c r="B200" s="163" t="s">
        <v>53</v>
      </c>
      <c r="C200" s="163" t="s">
        <v>190</v>
      </c>
      <c r="D200" s="164">
        <v>2020</v>
      </c>
      <c r="E200" s="164">
        <v>2021</v>
      </c>
      <c r="F200" s="166" t="s">
        <v>439</v>
      </c>
      <c r="G200" s="202"/>
    </row>
    <row r="201" spans="1:7" ht="19.25" customHeight="1" x14ac:dyDescent="0.15">
      <c r="A201" s="202"/>
      <c r="B201" s="206" t="s">
        <v>76</v>
      </c>
      <c r="C201" s="56" t="s">
        <v>3</v>
      </c>
      <c r="D201" s="207">
        <v>4154445.5199999991</v>
      </c>
      <c r="E201" s="207">
        <v>3225263.34</v>
      </c>
      <c r="F201" s="52">
        <v>-22.365973401908988</v>
      </c>
      <c r="G201" s="202"/>
    </row>
    <row r="202" spans="1:7" ht="19.25" customHeight="1" x14ac:dyDescent="0.15">
      <c r="A202" s="202"/>
      <c r="B202" s="206"/>
      <c r="C202" s="56" t="s">
        <v>4</v>
      </c>
      <c r="D202" s="207">
        <v>2385395.8199999998</v>
      </c>
      <c r="E202" s="207">
        <v>1809743.71</v>
      </c>
      <c r="F202" s="52">
        <v>-24.132351753680858</v>
      </c>
      <c r="G202" s="202"/>
    </row>
    <row r="203" spans="1:7" ht="19.25" customHeight="1" x14ac:dyDescent="0.15">
      <c r="A203" s="202"/>
      <c r="B203" s="206"/>
      <c r="C203" s="56" t="s">
        <v>5</v>
      </c>
      <c r="D203" s="207">
        <v>524857.52</v>
      </c>
      <c r="E203" s="207">
        <v>1399966.6400000001</v>
      </c>
      <c r="F203" s="52">
        <v>166.73270109571834</v>
      </c>
      <c r="G203" s="202"/>
    </row>
    <row r="204" spans="1:7" ht="19.25" customHeight="1" x14ac:dyDescent="0.15">
      <c r="A204" s="202"/>
      <c r="B204" s="206"/>
      <c r="C204" s="56" t="s">
        <v>6</v>
      </c>
      <c r="D204" s="207">
        <v>1467917.31</v>
      </c>
      <c r="E204" s="207">
        <v>2291033.2399999998</v>
      </c>
      <c r="F204" s="52">
        <v>56.073725978474883</v>
      </c>
      <c r="G204" s="202"/>
    </row>
    <row r="205" spans="1:7" ht="19.25" customHeight="1" x14ac:dyDescent="0.15">
      <c r="A205" s="202"/>
      <c r="B205" s="206"/>
      <c r="C205" s="56" t="s">
        <v>355</v>
      </c>
      <c r="D205" s="207">
        <v>16260276.009999998</v>
      </c>
      <c r="E205" s="207">
        <v>7444158.6500000004</v>
      </c>
      <c r="F205" s="52">
        <v>-54.218743609137533</v>
      </c>
      <c r="G205" s="202"/>
    </row>
    <row r="206" spans="1:7" ht="19.25" customHeight="1" x14ac:dyDescent="0.15">
      <c r="A206" s="202"/>
      <c r="B206" s="206"/>
      <c r="C206" s="56" t="s">
        <v>7</v>
      </c>
      <c r="D206" s="207">
        <v>2296011.08</v>
      </c>
      <c r="E206" s="207">
        <v>2736653.17</v>
      </c>
      <c r="F206" s="52">
        <v>19.191636043846959</v>
      </c>
      <c r="G206" s="202"/>
    </row>
    <row r="207" spans="1:7" ht="19.25" customHeight="1" x14ac:dyDescent="0.15">
      <c r="A207" s="202"/>
      <c r="B207" s="206"/>
      <c r="C207" s="56" t="s">
        <v>8</v>
      </c>
      <c r="D207" s="207">
        <v>46779.569999999992</v>
      </c>
      <c r="E207" s="207">
        <v>215124.99</v>
      </c>
      <c r="F207" s="52">
        <v>359.86953278963449</v>
      </c>
      <c r="G207" s="202"/>
    </row>
    <row r="208" spans="1:7" ht="19.25" customHeight="1" x14ac:dyDescent="0.15">
      <c r="A208" s="202"/>
      <c r="B208" s="206"/>
      <c r="C208" s="56" t="s">
        <v>9</v>
      </c>
      <c r="D208" s="207">
        <v>190076.06</v>
      </c>
      <c r="E208" s="207">
        <v>14878</v>
      </c>
      <c r="F208" s="52">
        <v>-92.172607113173527</v>
      </c>
      <c r="G208" s="202"/>
    </row>
    <row r="209" spans="1:7" ht="19.25" customHeight="1" x14ac:dyDescent="0.15">
      <c r="A209" s="202"/>
      <c r="B209" s="208" t="s">
        <v>215</v>
      </c>
      <c r="C209" s="208"/>
      <c r="D209" s="209">
        <v>27325758.889999997</v>
      </c>
      <c r="E209" s="209">
        <v>19136821.739999998</v>
      </c>
      <c r="F209" s="68">
        <v>-29.967830657383072</v>
      </c>
      <c r="G209" s="210"/>
    </row>
    <row r="210" spans="1:7" ht="19.25" customHeight="1" x14ac:dyDescent="0.15">
      <c r="A210" s="210"/>
      <c r="B210" s="206" t="s">
        <v>77</v>
      </c>
      <c r="C210" s="56" t="s">
        <v>3</v>
      </c>
      <c r="D210" s="207">
        <v>11634991.380000003</v>
      </c>
      <c r="E210" s="207">
        <v>8840672.5399999991</v>
      </c>
      <c r="F210" s="52">
        <v>-24.016509756967288</v>
      </c>
      <c r="G210" s="202"/>
    </row>
    <row r="211" spans="1:7" ht="19.25" customHeight="1" x14ac:dyDescent="0.15">
      <c r="A211" s="202"/>
      <c r="B211" s="206"/>
      <c r="C211" s="56" t="s">
        <v>4</v>
      </c>
      <c r="D211" s="207">
        <v>5800173.4900000002</v>
      </c>
      <c r="E211" s="207">
        <v>7296664.7599999998</v>
      </c>
      <c r="F211" s="52">
        <v>25.800801865324885</v>
      </c>
      <c r="G211" s="202"/>
    </row>
    <row r="212" spans="1:7" ht="19.25" customHeight="1" x14ac:dyDescent="0.15">
      <c r="A212" s="202"/>
      <c r="B212" s="206"/>
      <c r="C212" s="56" t="s">
        <v>5</v>
      </c>
      <c r="D212" s="207">
        <v>2308486.1100000003</v>
      </c>
      <c r="E212" s="207">
        <v>7539079.4299999997</v>
      </c>
      <c r="F212" s="52">
        <v>226.58110427183806</v>
      </c>
      <c r="G212" s="202"/>
    </row>
    <row r="213" spans="1:7" ht="19.25" customHeight="1" x14ac:dyDescent="0.15">
      <c r="A213" s="202"/>
      <c r="B213" s="206"/>
      <c r="C213" s="56" t="s">
        <v>6</v>
      </c>
      <c r="D213" s="207">
        <v>3958440.8400000003</v>
      </c>
      <c r="E213" s="207">
        <v>1742241.13</v>
      </c>
      <c r="F213" s="52">
        <v>-55.986682625273247</v>
      </c>
      <c r="G213" s="202"/>
    </row>
    <row r="214" spans="1:7" ht="19.25" customHeight="1" x14ac:dyDescent="0.15">
      <c r="A214" s="202"/>
      <c r="B214" s="206"/>
      <c r="C214" s="56" t="s">
        <v>355</v>
      </c>
      <c r="D214" s="207">
        <v>24029006.489999991</v>
      </c>
      <c r="E214" s="207">
        <v>7518354.3600000003</v>
      </c>
      <c r="F214" s="52">
        <v>-68.711339092904794</v>
      </c>
      <c r="G214" s="202"/>
    </row>
    <row r="215" spans="1:7" ht="19.25" customHeight="1" x14ac:dyDescent="0.15">
      <c r="A215" s="202"/>
      <c r="B215" s="206"/>
      <c r="C215" s="56" t="s">
        <v>7</v>
      </c>
      <c r="D215" s="207">
        <v>1056698.8</v>
      </c>
      <c r="E215" s="207">
        <v>6821557.4000000004</v>
      </c>
      <c r="F215" s="52">
        <v>545.5536241737002</v>
      </c>
      <c r="G215" s="202"/>
    </row>
    <row r="216" spans="1:7" ht="19.25" customHeight="1" x14ac:dyDescent="0.15">
      <c r="A216" s="202"/>
      <c r="B216" s="206"/>
      <c r="C216" s="56" t="s">
        <v>8</v>
      </c>
      <c r="D216" s="207">
        <v>754748.07000000007</v>
      </c>
      <c r="E216" s="207">
        <v>1024572.43</v>
      </c>
      <c r="F216" s="52">
        <v>35.750255048681339</v>
      </c>
      <c r="G216" s="202"/>
    </row>
    <row r="217" spans="1:7" ht="19.25" customHeight="1" x14ac:dyDescent="0.15">
      <c r="A217" s="202"/>
      <c r="B217" s="206"/>
      <c r="C217" s="56" t="s">
        <v>9</v>
      </c>
      <c r="D217" s="207">
        <v>88344.639999999999</v>
      </c>
      <c r="E217" s="207">
        <v>79211.41</v>
      </c>
      <c r="F217" s="52">
        <v>-10.338182373033606</v>
      </c>
      <c r="G217" s="202"/>
    </row>
    <row r="218" spans="1:7" ht="19.25" customHeight="1" x14ac:dyDescent="0.15">
      <c r="A218" s="202"/>
      <c r="B218" s="208" t="s">
        <v>216</v>
      </c>
      <c r="C218" s="208"/>
      <c r="D218" s="209">
        <v>49630889.819999993</v>
      </c>
      <c r="E218" s="209">
        <v>40862353.459999993</v>
      </c>
      <c r="F218" s="68">
        <v>-17.667497785757007</v>
      </c>
      <c r="G218" s="210"/>
    </row>
    <row r="219" spans="1:7" ht="19.25" customHeight="1" x14ac:dyDescent="0.15">
      <c r="A219" s="210"/>
      <c r="B219" s="211" t="s">
        <v>44</v>
      </c>
      <c r="C219" s="211"/>
      <c r="D219" s="212">
        <v>76956648.709999979</v>
      </c>
      <c r="E219" s="212">
        <v>59999175.199999996</v>
      </c>
      <c r="F219" s="175">
        <v>-22.035098713694996</v>
      </c>
      <c r="G219" s="202"/>
    </row>
    <row r="220" spans="1:7" ht="10.25" customHeight="1" x14ac:dyDescent="0.15">
      <c r="A220" s="202"/>
      <c r="B220" s="202"/>
      <c r="C220" s="202"/>
      <c r="D220" s="202"/>
      <c r="E220" s="202"/>
      <c r="F220" s="213"/>
      <c r="G220" s="202"/>
    </row>
  </sheetData>
  <mergeCells count="1">
    <mergeCell ref="A1:B1"/>
  </mergeCells>
  <conditionalFormatting sqref="F7:F15 F43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7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9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ignoredErrors>
    <ignoredError sqref="F1:F6 F44:F50 F74 F88:F94 F132:F138 F164 F194:F200" unlockedFormula="1"/>
  </ignoredError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28"/>
  <sheetViews>
    <sheetView showGridLines="0" zoomScale="70" zoomScaleNormal="70" workbookViewId="0"/>
  </sheetViews>
  <sheetFormatPr baseColWidth="10" defaultColWidth="7.5" defaultRowHeight="31.5" customHeight="1" x14ac:dyDescent="0.15"/>
  <cols>
    <col min="1" max="1" width="41.5" style="386" customWidth="1"/>
    <col min="2" max="2" width="33.5" style="386" customWidth="1"/>
    <col min="3" max="12" width="7.5" style="386" customWidth="1"/>
    <col min="13" max="21" width="10.5" style="386" customWidth="1"/>
  </cols>
  <sheetData>
    <row r="1" spans="1:21" ht="50" customHeight="1" x14ac:dyDescent="0.15">
      <c r="A1" s="417" t="s">
        <v>443</v>
      </c>
      <c r="B1" s="418" t="s">
        <v>234</v>
      </c>
    </row>
    <row r="2" spans="1:21" ht="24.75" customHeight="1" x14ac:dyDescent="0.15">
      <c r="A2" s="426"/>
      <c r="B2" s="427"/>
      <c r="C2" s="428"/>
      <c r="D2" s="428"/>
      <c r="E2" s="428"/>
      <c r="F2" s="428"/>
    </row>
    <row r="3" spans="1:21" s="7" customFormat="1" ht="33" customHeight="1" x14ac:dyDescent="0.15">
      <c r="A3" s="429" t="s">
        <v>232</v>
      </c>
      <c r="B3" s="429" t="s">
        <v>45</v>
      </c>
      <c r="C3" s="430" t="s">
        <v>440</v>
      </c>
      <c r="D3" s="430" t="s">
        <v>419</v>
      </c>
      <c r="E3" s="430" t="s">
        <v>353</v>
      </c>
      <c r="F3" s="430" t="s">
        <v>258</v>
      </c>
      <c r="G3" s="430" t="s">
        <v>259</v>
      </c>
      <c r="H3" s="430" t="s">
        <v>247</v>
      </c>
      <c r="I3" s="430" t="s">
        <v>248</v>
      </c>
      <c r="J3" s="430" t="s">
        <v>249</v>
      </c>
      <c r="K3" s="431" t="s">
        <v>250</v>
      </c>
      <c r="L3" s="430" t="s">
        <v>233</v>
      </c>
      <c r="M3" s="432" t="s">
        <v>442</v>
      </c>
      <c r="N3" s="432" t="s">
        <v>459</v>
      </c>
      <c r="O3" s="432" t="s">
        <v>460</v>
      </c>
      <c r="P3" s="432" t="s">
        <v>461</v>
      </c>
      <c r="Q3" s="432" t="s">
        <v>462</v>
      </c>
      <c r="R3" s="432" t="s">
        <v>463</v>
      </c>
      <c r="S3" s="432" t="s">
        <v>464</v>
      </c>
      <c r="T3" s="432" t="s">
        <v>465</v>
      </c>
      <c r="U3" s="432" t="s">
        <v>466</v>
      </c>
    </row>
    <row r="4" spans="1:21" s="7" customFormat="1" ht="23.25" customHeight="1" x14ac:dyDescent="0.15">
      <c r="A4" s="522" t="s">
        <v>3</v>
      </c>
      <c r="B4" s="279"/>
      <c r="C4" s="280"/>
      <c r="D4" s="280"/>
      <c r="E4" s="280"/>
      <c r="F4" s="280"/>
      <c r="G4" s="280"/>
      <c r="H4" s="280"/>
      <c r="I4" s="280"/>
      <c r="J4" s="280"/>
      <c r="K4" s="433"/>
      <c r="L4" s="280"/>
      <c r="M4" s="281"/>
      <c r="N4" s="281"/>
      <c r="O4" s="281"/>
      <c r="P4" s="281"/>
      <c r="Q4" s="281"/>
      <c r="R4" s="281"/>
      <c r="S4" s="281"/>
      <c r="T4" s="281"/>
      <c r="U4" s="281"/>
    </row>
    <row r="5" spans="1:21" s="7" customFormat="1" ht="23.25" customHeight="1" x14ac:dyDescent="0.15">
      <c r="A5" s="522"/>
      <c r="B5" s="279" t="s">
        <v>11</v>
      </c>
      <c r="C5" s="282">
        <v>6.6267291806648601</v>
      </c>
      <c r="D5" s="282">
        <v>6.2541877924834877</v>
      </c>
      <c r="E5" s="282">
        <v>6.3952202344726565</v>
      </c>
      <c r="F5" s="282">
        <v>6.3203551911581952</v>
      </c>
      <c r="G5" s="282">
        <v>6.2177305716072206</v>
      </c>
      <c r="H5" s="282">
        <v>6.1060024199411105</v>
      </c>
      <c r="I5" s="282">
        <v>6.2234769107017165</v>
      </c>
      <c r="J5" s="282">
        <v>6.1074098285059115</v>
      </c>
      <c r="K5" s="434">
        <v>6.0841684923130002</v>
      </c>
      <c r="L5" s="282">
        <v>6.361737315532106</v>
      </c>
      <c r="M5" s="283">
        <f t="shared" ref="M5:U5" si="0">($C5-D5)/D5*100</f>
        <v>5.9566709626005521</v>
      </c>
      <c r="N5" s="283">
        <f t="shared" si="0"/>
        <v>3.620030862178643</v>
      </c>
      <c r="O5" s="283">
        <f t="shared" si="0"/>
        <v>4.8474172770426573</v>
      </c>
      <c r="P5" s="283">
        <f t="shared" si="0"/>
        <v>6.5779403650151629</v>
      </c>
      <c r="Q5" s="283">
        <f t="shared" si="0"/>
        <v>8.5281125834989719</v>
      </c>
      <c r="R5" s="283">
        <f t="shared" si="0"/>
        <v>6.4795334786206444</v>
      </c>
      <c r="S5" s="283">
        <f t="shared" si="0"/>
        <v>8.503103062366332</v>
      </c>
      <c r="T5" s="283">
        <f t="shared" si="0"/>
        <v>8.9175815731821757</v>
      </c>
      <c r="U5" s="283">
        <f t="shared" si="0"/>
        <v>4.1654009272872612</v>
      </c>
    </row>
    <row r="6" spans="1:21" s="7" customFormat="1" ht="23.25" customHeight="1" x14ac:dyDescent="0.15">
      <c r="A6" s="522"/>
      <c r="B6" s="284"/>
      <c r="C6" s="285"/>
      <c r="D6" s="285"/>
      <c r="E6" s="285"/>
      <c r="F6" s="285"/>
      <c r="G6" s="285"/>
      <c r="H6" s="285"/>
      <c r="I6" s="285"/>
      <c r="J6" s="285"/>
      <c r="K6" s="286"/>
      <c r="L6" s="285"/>
      <c r="M6" s="287"/>
      <c r="N6" s="287"/>
      <c r="O6" s="287"/>
      <c r="P6" s="287"/>
      <c r="Q6" s="287"/>
      <c r="R6" s="287"/>
      <c r="S6" s="287"/>
      <c r="T6" s="287"/>
      <c r="U6" s="287"/>
    </row>
    <row r="7" spans="1:21" s="7" customFormat="1" ht="23.25" customHeight="1" x14ac:dyDescent="0.15">
      <c r="A7" s="523" t="s">
        <v>4</v>
      </c>
      <c r="B7" s="288" t="s">
        <v>30</v>
      </c>
      <c r="C7" s="289">
        <v>14.530075891277916</v>
      </c>
      <c r="D7" s="289">
        <v>10.512228679956088</v>
      </c>
      <c r="E7" s="289">
        <v>14.00429571397869</v>
      </c>
      <c r="F7" s="289">
        <v>13.527002650344258</v>
      </c>
      <c r="G7" s="289">
        <v>13.604845060537929</v>
      </c>
      <c r="H7" s="289">
        <v>14.015471099700829</v>
      </c>
      <c r="I7" s="289">
        <v>13.061413657352704</v>
      </c>
      <c r="J7" s="289">
        <v>12.530917324255119</v>
      </c>
      <c r="K7" s="290">
        <v>12.341970582901327</v>
      </c>
      <c r="L7" s="289">
        <v>12.198163510663845</v>
      </c>
      <c r="M7" s="291">
        <f>($C7-D7)/D7*100</f>
        <v>38.220698328060067</v>
      </c>
      <c r="N7" s="291">
        <f t="shared" ref="N7:U20" si="1">($C7-E7)/E7*100</f>
        <v>3.7544207008882737</v>
      </c>
      <c r="O7" s="291">
        <f t="shared" si="1"/>
        <v>7.4153400192327874</v>
      </c>
      <c r="P7" s="291">
        <f t="shared" si="1"/>
        <v>6.800745077382035</v>
      </c>
      <c r="Q7" s="291">
        <f t="shared" si="1"/>
        <v>3.6716910042936162</v>
      </c>
      <c r="R7" s="291">
        <f t="shared" si="1"/>
        <v>11.244282375962062</v>
      </c>
      <c r="S7" s="291">
        <f t="shared" si="1"/>
        <v>15.953808610269743</v>
      </c>
      <c r="T7" s="291">
        <f t="shared" si="1"/>
        <v>17.728978477780593</v>
      </c>
      <c r="U7" s="291">
        <f t="shared" si="1"/>
        <v>19.11691361224559</v>
      </c>
    </row>
    <row r="8" spans="1:21" s="7" customFormat="1" ht="23.25" customHeight="1" x14ac:dyDescent="0.15">
      <c r="A8" s="523"/>
      <c r="B8" s="292" t="s">
        <v>31</v>
      </c>
      <c r="C8" s="293">
        <v>62.973425489594426</v>
      </c>
      <c r="D8" s="293">
        <v>35.371923024049089</v>
      </c>
      <c r="E8" s="293">
        <v>45.380672648166062</v>
      </c>
      <c r="F8" s="293">
        <v>44.530424203764746</v>
      </c>
      <c r="G8" s="293">
        <v>44.172775593165383</v>
      </c>
      <c r="H8" s="293">
        <v>44.224257891683138</v>
      </c>
      <c r="I8" s="293">
        <v>41.588499022296674</v>
      </c>
      <c r="J8" s="293">
        <v>46.450112833392971</v>
      </c>
      <c r="K8" s="294">
        <v>47.493208328345148</v>
      </c>
      <c r="L8" s="293">
        <v>47.679918974109633</v>
      </c>
      <c r="M8" s="295">
        <f t="shared" ref="M8:M20" si="2">($C8-D8)/D8*100</f>
        <v>78.03223603867761</v>
      </c>
      <c r="N8" s="295">
        <f t="shared" si="1"/>
        <v>38.767060545408924</v>
      </c>
      <c r="O8" s="295">
        <f t="shared" si="1"/>
        <v>41.416630574721651</v>
      </c>
      <c r="P8" s="295">
        <f t="shared" si="1"/>
        <v>42.561622275186998</v>
      </c>
      <c r="Q8" s="295">
        <f t="shared" si="1"/>
        <v>42.395663583169537</v>
      </c>
      <c r="R8" s="295">
        <f t="shared" si="1"/>
        <v>51.420289190607093</v>
      </c>
      <c r="S8" s="295">
        <f t="shared" si="1"/>
        <v>35.572169039647306</v>
      </c>
      <c r="T8" s="295">
        <f t="shared" si="1"/>
        <v>32.594591323935248</v>
      </c>
      <c r="U8" s="295">
        <f t="shared" si="1"/>
        <v>32.075361797047563</v>
      </c>
    </row>
    <row r="9" spans="1:21" s="7" customFormat="1" ht="23.25" customHeight="1" x14ac:dyDescent="0.15">
      <c r="A9" s="523"/>
      <c r="B9" s="292" t="s">
        <v>32</v>
      </c>
      <c r="C9" s="293">
        <v>25.884149566366215</v>
      </c>
      <c r="D9" s="293">
        <v>24.56204014689628</v>
      </c>
      <c r="E9" s="293">
        <v>27.094155135802062</v>
      </c>
      <c r="F9" s="293">
        <v>24.954604670903837</v>
      </c>
      <c r="G9" s="293">
        <v>23.675267342100664</v>
      </c>
      <c r="H9" s="293">
        <v>26.751246868693812</v>
      </c>
      <c r="I9" s="293">
        <v>20.740782154608304</v>
      </c>
      <c r="J9" s="293">
        <v>25.07950378514192</v>
      </c>
      <c r="K9" s="294">
        <v>22.664433485688569</v>
      </c>
      <c r="L9" s="293">
        <v>20.949415801589119</v>
      </c>
      <c r="M9" s="295">
        <f t="shared" si="2"/>
        <v>5.3827345430709288</v>
      </c>
      <c r="N9" s="295">
        <f t="shared" si="1"/>
        <v>-4.4659284017937591</v>
      </c>
      <c r="O9" s="295">
        <f t="shared" si="1"/>
        <v>3.7249433830790899</v>
      </c>
      <c r="P9" s="295">
        <f t="shared" si="1"/>
        <v>9.3299145996868855</v>
      </c>
      <c r="Q9" s="295">
        <f t="shared" si="1"/>
        <v>-3.2413341575578487</v>
      </c>
      <c r="R9" s="295">
        <f t="shared" si="1"/>
        <v>24.798329076587542</v>
      </c>
      <c r="S9" s="295">
        <f t="shared" si="1"/>
        <v>3.2083799907596195</v>
      </c>
      <c r="T9" s="295">
        <f t="shared" si="1"/>
        <v>14.206029383927607</v>
      </c>
      <c r="U9" s="295">
        <f t="shared" si="1"/>
        <v>23.55547195928381</v>
      </c>
    </row>
    <row r="10" spans="1:21" s="7" customFormat="1" ht="23.25" customHeight="1" x14ac:dyDescent="0.15">
      <c r="A10" s="523"/>
      <c r="B10" s="292" t="s">
        <v>33</v>
      </c>
      <c r="C10" s="293">
        <v>15.9360801706418</v>
      </c>
      <c r="D10" s="293">
        <v>20.084192904646276</v>
      </c>
      <c r="E10" s="293">
        <v>16.848169120868778</v>
      </c>
      <c r="F10" s="293">
        <v>15.913475877572353</v>
      </c>
      <c r="G10" s="293">
        <v>16.349317498273365</v>
      </c>
      <c r="H10" s="293">
        <v>16.173484589974876</v>
      </c>
      <c r="I10" s="293">
        <v>15.385816003211964</v>
      </c>
      <c r="J10" s="293">
        <v>16.672930488010934</v>
      </c>
      <c r="K10" s="294">
        <v>15.345983028720633</v>
      </c>
      <c r="L10" s="293">
        <v>15.749197651871853</v>
      </c>
      <c r="M10" s="295">
        <f t="shared" si="2"/>
        <v>-20.653619260173766</v>
      </c>
      <c r="N10" s="295">
        <f t="shared" si="1"/>
        <v>-5.4135790285796146</v>
      </c>
      <c r="O10" s="295">
        <f t="shared" si="1"/>
        <v>0.14204497649256231</v>
      </c>
      <c r="P10" s="295">
        <f t="shared" si="1"/>
        <v>-2.5275509370663736</v>
      </c>
      <c r="Q10" s="295">
        <f t="shared" si="1"/>
        <v>-1.467861907014345</v>
      </c>
      <c r="R10" s="295">
        <f t="shared" si="1"/>
        <v>3.5764379823271102</v>
      </c>
      <c r="S10" s="295">
        <f t="shared" si="1"/>
        <v>-4.4194409489020767</v>
      </c>
      <c r="T10" s="295">
        <f t="shared" si="1"/>
        <v>3.8452873355638122</v>
      </c>
      <c r="U10" s="295">
        <f t="shared" si="1"/>
        <v>1.1866161242044928</v>
      </c>
    </row>
    <row r="11" spans="1:21" s="7" customFormat="1" ht="23.25" customHeight="1" x14ac:dyDescent="0.15">
      <c r="A11" s="523"/>
      <c r="B11" s="292" t="s">
        <v>34</v>
      </c>
      <c r="C11" s="293">
        <v>5.4766061189197623</v>
      </c>
      <c r="D11" s="293">
        <v>5.5054139741168724</v>
      </c>
      <c r="E11" s="293">
        <v>5.2801898724294611</v>
      </c>
      <c r="F11" s="293">
        <v>5.6709934766971744</v>
      </c>
      <c r="G11" s="293">
        <v>5.521048518930229</v>
      </c>
      <c r="H11" s="293">
        <v>5.2078097854894363</v>
      </c>
      <c r="I11" s="293">
        <v>5.2817612406013081</v>
      </c>
      <c r="J11" s="293">
        <v>6.8605502320816765</v>
      </c>
      <c r="K11" s="294">
        <v>5.2483560070101802</v>
      </c>
      <c r="L11" s="293">
        <v>5.3126535513572035</v>
      </c>
      <c r="M11" s="295">
        <f t="shared" si="2"/>
        <v>-0.52326410570662185</v>
      </c>
      <c r="N11" s="295">
        <f t="shared" si="1"/>
        <v>3.7198708992623475</v>
      </c>
      <c r="O11" s="295">
        <f t="shared" si="1"/>
        <v>-3.4277478642176917</v>
      </c>
      <c r="P11" s="295">
        <f t="shared" si="1"/>
        <v>-0.80496304022841458</v>
      </c>
      <c r="Q11" s="295">
        <f t="shared" si="1"/>
        <v>5.1614084327594973</v>
      </c>
      <c r="R11" s="295">
        <f t="shared" si="1"/>
        <v>3.6890133696439462</v>
      </c>
      <c r="S11" s="295">
        <f t="shared" si="1"/>
        <v>-20.172494426033641</v>
      </c>
      <c r="T11" s="295">
        <f t="shared" si="1"/>
        <v>4.3489830263936087</v>
      </c>
      <c r="U11" s="295">
        <f t="shared" si="1"/>
        <v>3.0860767783488252</v>
      </c>
    </row>
    <row r="12" spans="1:21" s="7" customFormat="1" ht="23.25" customHeight="1" x14ac:dyDescent="0.15">
      <c r="A12" s="523"/>
      <c r="B12" s="292" t="s">
        <v>35</v>
      </c>
      <c r="C12" s="293">
        <v>9.3712177377353711</v>
      </c>
      <c r="D12" s="293">
        <v>10.004627031088571</v>
      </c>
      <c r="E12" s="293">
        <v>10.997014654341733</v>
      </c>
      <c r="F12" s="293">
        <v>13.112750908114755</v>
      </c>
      <c r="G12" s="293">
        <v>11.285871614619651</v>
      </c>
      <c r="H12" s="293">
        <v>11.511804236952623</v>
      </c>
      <c r="I12" s="293">
        <v>11.552152408747023</v>
      </c>
      <c r="J12" s="293">
        <v>11.626561788736433</v>
      </c>
      <c r="K12" s="294">
        <v>10.429612328419104</v>
      </c>
      <c r="L12" s="293">
        <v>10.968603076901189</v>
      </c>
      <c r="M12" s="295">
        <f t="shared" si="2"/>
        <v>-6.3311634845050353</v>
      </c>
      <c r="N12" s="295">
        <f t="shared" si="1"/>
        <v>-14.783984269444259</v>
      </c>
      <c r="O12" s="295">
        <f t="shared" si="1"/>
        <v>-28.533548731288384</v>
      </c>
      <c r="P12" s="295">
        <f t="shared" si="1"/>
        <v>-16.965051014793122</v>
      </c>
      <c r="Q12" s="295">
        <f t="shared" si="1"/>
        <v>-18.594709006134927</v>
      </c>
      <c r="R12" s="295">
        <f t="shared" si="1"/>
        <v>-18.87903304807768</v>
      </c>
      <c r="S12" s="295">
        <f t="shared" si="1"/>
        <v>-19.398202942386558</v>
      </c>
      <c r="T12" s="295">
        <f t="shared" si="1"/>
        <v>-10.147976332732608</v>
      </c>
      <c r="U12" s="295">
        <f t="shared" si="1"/>
        <v>-14.563252293537326</v>
      </c>
    </row>
    <row r="13" spans="1:21" s="7" customFormat="1" ht="23.25" customHeight="1" x14ac:dyDescent="0.15">
      <c r="A13" s="523"/>
      <c r="B13" s="296" t="s">
        <v>26</v>
      </c>
      <c r="C13" s="297">
        <v>7.2699136746188175</v>
      </c>
      <c r="D13" s="297">
        <v>9.0317350870528355</v>
      </c>
      <c r="E13" s="297">
        <v>9.4673915286233861</v>
      </c>
      <c r="F13" s="297">
        <v>10.124759344682209</v>
      </c>
      <c r="G13" s="297">
        <v>9.7538919429188198</v>
      </c>
      <c r="H13" s="297">
        <v>10.221737650999762</v>
      </c>
      <c r="I13" s="297">
        <v>13.065846572687633</v>
      </c>
      <c r="J13" s="297">
        <v>11.048069668068024</v>
      </c>
      <c r="K13" s="298">
        <v>9.9383298051034288</v>
      </c>
      <c r="L13" s="297">
        <v>11.513549571297908</v>
      </c>
      <c r="M13" s="299">
        <f t="shared" si="2"/>
        <v>-19.507009400216159</v>
      </c>
      <c r="N13" s="299">
        <f t="shared" si="1"/>
        <v>-23.211016966614189</v>
      </c>
      <c r="O13" s="299">
        <f t="shared" si="1"/>
        <v>-28.196676808548855</v>
      </c>
      <c r="P13" s="299">
        <f t="shared" si="1"/>
        <v>-25.466534618556373</v>
      </c>
      <c r="Q13" s="299">
        <f t="shared" si="1"/>
        <v>-28.877907819246701</v>
      </c>
      <c r="R13" s="299">
        <f t="shared" si="1"/>
        <v>-44.359413420515907</v>
      </c>
      <c r="S13" s="299">
        <f t="shared" si="1"/>
        <v>-34.197430926500417</v>
      </c>
      <c r="T13" s="299">
        <f t="shared" si="1"/>
        <v>-26.849744200623665</v>
      </c>
      <c r="U13" s="299">
        <f t="shared" si="1"/>
        <v>-36.857755033756376</v>
      </c>
    </row>
    <row r="14" spans="1:21" s="7" customFormat="1" ht="23.25" customHeight="1" x14ac:dyDescent="0.15">
      <c r="A14" s="524" t="s">
        <v>5</v>
      </c>
      <c r="B14" s="300" t="s">
        <v>36</v>
      </c>
      <c r="C14" s="301">
        <v>15.848603207356664</v>
      </c>
      <c r="D14" s="301">
        <v>14.112451395461752</v>
      </c>
      <c r="E14" s="301">
        <v>14.550939664196081</v>
      </c>
      <c r="F14" s="301">
        <v>14.526586078428654</v>
      </c>
      <c r="G14" s="301">
        <v>14.050336162280495</v>
      </c>
      <c r="H14" s="301">
        <v>14.12364298790253</v>
      </c>
      <c r="I14" s="301">
        <v>14.667497392519374</v>
      </c>
      <c r="J14" s="301">
        <v>12.842196185282599</v>
      </c>
      <c r="K14" s="302">
        <v>13.760175186023101</v>
      </c>
      <c r="L14" s="301">
        <v>13.377620155753194</v>
      </c>
      <c r="M14" s="303">
        <f t="shared" si="2"/>
        <v>12.3022695578829</v>
      </c>
      <c r="N14" s="303">
        <f t="shared" si="1"/>
        <v>8.9180738365206977</v>
      </c>
      <c r="O14" s="303">
        <f t="shared" si="1"/>
        <v>9.1006732193680939</v>
      </c>
      <c r="P14" s="303">
        <f t="shared" si="1"/>
        <v>12.798747476973496</v>
      </c>
      <c r="Q14" s="303">
        <f t="shared" si="1"/>
        <v>12.213281098450537</v>
      </c>
      <c r="R14" s="303">
        <f t="shared" si="1"/>
        <v>8.0525380931014858</v>
      </c>
      <c r="S14" s="303">
        <f t="shared" si="1"/>
        <v>23.410380737832554</v>
      </c>
      <c r="T14" s="303">
        <f t="shared" si="1"/>
        <v>15.1773359939115</v>
      </c>
      <c r="U14" s="303">
        <f t="shared" si="1"/>
        <v>18.471021174426131</v>
      </c>
    </row>
    <row r="15" spans="1:21" s="7" customFormat="1" ht="23.25" customHeight="1" x14ac:dyDescent="0.15">
      <c r="A15" s="524"/>
      <c r="B15" s="304" t="s">
        <v>37</v>
      </c>
      <c r="C15" s="305">
        <v>26.584882767467089</v>
      </c>
      <c r="D15" s="305">
        <v>22.623692974734595</v>
      </c>
      <c r="E15" s="305">
        <v>33.75781165998383</v>
      </c>
      <c r="F15" s="305">
        <v>34.490051533325229</v>
      </c>
      <c r="G15" s="305">
        <v>32.66242337593814</v>
      </c>
      <c r="H15" s="305">
        <v>30.594958412490637</v>
      </c>
      <c r="I15" s="305">
        <v>30.137643384280256</v>
      </c>
      <c r="J15" s="305">
        <v>28.798392553994344</v>
      </c>
      <c r="K15" s="306">
        <v>28.421441685729601</v>
      </c>
      <c r="L15" s="305">
        <v>25.695473383454651</v>
      </c>
      <c r="M15" s="307">
        <f t="shared" si="2"/>
        <v>17.509032663925478</v>
      </c>
      <c r="N15" s="307">
        <f t="shared" si="1"/>
        <v>-21.248204607467073</v>
      </c>
      <c r="O15" s="307">
        <f t="shared" si="1"/>
        <v>-22.920141937798931</v>
      </c>
      <c r="P15" s="307">
        <f t="shared" si="1"/>
        <v>-18.607133152735607</v>
      </c>
      <c r="Q15" s="307">
        <f t="shared" si="1"/>
        <v>-13.106981846350221</v>
      </c>
      <c r="R15" s="307">
        <f t="shared" si="1"/>
        <v>-11.788448657091353</v>
      </c>
      <c r="S15" s="307">
        <f t="shared" si="1"/>
        <v>-7.6862268697015859</v>
      </c>
      <c r="T15" s="307">
        <f t="shared" si="1"/>
        <v>-6.461878107980171</v>
      </c>
      <c r="U15" s="307">
        <f t="shared" si="1"/>
        <v>3.4613465599163868</v>
      </c>
    </row>
    <row r="16" spans="1:21" s="7" customFormat="1" ht="23.25" customHeight="1" x14ac:dyDescent="0.15">
      <c r="A16" s="524"/>
      <c r="B16" s="308" t="s">
        <v>27</v>
      </c>
      <c r="C16" s="309">
        <v>13.95168160206666</v>
      </c>
      <c r="D16" s="309">
        <v>12.205398205558398</v>
      </c>
      <c r="E16" s="309">
        <v>15.331993753617439</v>
      </c>
      <c r="F16" s="309">
        <v>14.871255354038446</v>
      </c>
      <c r="G16" s="309">
        <v>14.834689256380727</v>
      </c>
      <c r="H16" s="309">
        <v>16.104884579259078</v>
      </c>
      <c r="I16" s="309">
        <v>16.086045735760514</v>
      </c>
      <c r="J16" s="309">
        <v>14.798541788577014</v>
      </c>
      <c r="K16" s="310">
        <v>14.990703168426908</v>
      </c>
      <c r="L16" s="309">
        <v>15.115270748842821</v>
      </c>
      <c r="M16" s="311">
        <f t="shared" si="2"/>
        <v>14.307467622916201</v>
      </c>
      <c r="N16" s="311">
        <f t="shared" si="1"/>
        <v>-9.0028222926004471</v>
      </c>
      <c r="O16" s="311">
        <f t="shared" si="1"/>
        <v>-6.1835650728844893</v>
      </c>
      <c r="P16" s="311">
        <f t="shared" si="1"/>
        <v>-5.952316486402073</v>
      </c>
      <c r="Q16" s="311">
        <f t="shared" si="1"/>
        <v>-13.369875248689789</v>
      </c>
      <c r="R16" s="311">
        <f t="shared" si="1"/>
        <v>-13.268420149701543</v>
      </c>
      <c r="S16" s="311">
        <f t="shared" si="1"/>
        <v>-5.7225921216375806</v>
      </c>
      <c r="T16" s="311">
        <f t="shared" si="1"/>
        <v>-6.9311062642385721</v>
      </c>
      <c r="U16" s="311">
        <f t="shared" si="1"/>
        <v>-7.6981032368556273</v>
      </c>
    </row>
    <row r="17" spans="1:21" s="7" customFormat="1" ht="23.25" customHeight="1" x14ac:dyDescent="0.15">
      <c r="A17" s="525" t="s">
        <v>6</v>
      </c>
      <c r="B17" s="288" t="s">
        <v>38</v>
      </c>
      <c r="C17" s="289">
        <v>20.14519215623978</v>
      </c>
      <c r="D17" s="289">
        <v>10.648246688347887</v>
      </c>
      <c r="E17" s="289">
        <v>16.811597792154508</v>
      </c>
      <c r="F17" s="289">
        <v>16.361195556334991</v>
      </c>
      <c r="G17" s="289">
        <v>15.100172006890919</v>
      </c>
      <c r="H17" s="289">
        <v>13.627200439112995</v>
      </c>
      <c r="I17" s="289">
        <v>13.469447406875863</v>
      </c>
      <c r="J17" s="289">
        <v>12.773714321655884</v>
      </c>
      <c r="K17" s="290">
        <v>12.985437674192836</v>
      </c>
      <c r="L17" s="289">
        <v>12.276676178516059</v>
      </c>
      <c r="M17" s="291">
        <f t="shared" si="2"/>
        <v>89.18787990030475</v>
      </c>
      <c r="N17" s="291">
        <f t="shared" si="1"/>
        <v>19.829134656320203</v>
      </c>
      <c r="O17" s="291">
        <f t="shared" si="1"/>
        <v>23.127873430005184</v>
      </c>
      <c r="P17" s="291">
        <f t="shared" si="1"/>
        <v>33.410348882427179</v>
      </c>
      <c r="Q17" s="291">
        <f t="shared" si="1"/>
        <v>47.830746647115774</v>
      </c>
      <c r="R17" s="291">
        <f t="shared" si="1"/>
        <v>49.56212788622711</v>
      </c>
      <c r="S17" s="291">
        <f t="shared" si="1"/>
        <v>57.708178286770348</v>
      </c>
      <c r="T17" s="291">
        <f t="shared" si="1"/>
        <v>55.136797554973349</v>
      </c>
      <c r="U17" s="291">
        <f t="shared" si="1"/>
        <v>64.093211088303107</v>
      </c>
    </row>
    <row r="18" spans="1:21" s="7" customFormat="1" ht="23.25" customHeight="1" x14ac:dyDescent="0.15">
      <c r="A18" s="525"/>
      <c r="B18" s="292" t="s">
        <v>39</v>
      </c>
      <c r="C18" s="293">
        <v>13.757854069109976</v>
      </c>
      <c r="D18" s="293">
        <v>7.7686798648095445</v>
      </c>
      <c r="E18" s="293">
        <v>9.7970872235619542</v>
      </c>
      <c r="F18" s="293">
        <v>10.808976316461715</v>
      </c>
      <c r="G18" s="293">
        <v>10.210578171028603</v>
      </c>
      <c r="H18" s="293">
        <v>10.144840599899844</v>
      </c>
      <c r="I18" s="293">
        <v>9.9249865038865277</v>
      </c>
      <c r="J18" s="293">
        <v>10.406466742821724</v>
      </c>
      <c r="K18" s="294">
        <v>8.9705135954134931</v>
      </c>
      <c r="L18" s="293">
        <v>8.8914994823623896</v>
      </c>
      <c r="M18" s="295">
        <f t="shared" si="2"/>
        <v>77.093847455731932</v>
      </c>
      <c r="N18" s="295">
        <f t="shared" si="1"/>
        <v>40.428004315633679</v>
      </c>
      <c r="O18" s="295">
        <f t="shared" si="1"/>
        <v>27.281748671770313</v>
      </c>
      <c r="P18" s="295">
        <f t="shared" si="1"/>
        <v>34.741185451636625</v>
      </c>
      <c r="Q18" s="295">
        <f t="shared" si="1"/>
        <v>35.614295105295227</v>
      </c>
      <c r="R18" s="295">
        <f t="shared" si="1"/>
        <v>38.618365513369064</v>
      </c>
      <c r="S18" s="295">
        <f t="shared" si="1"/>
        <v>32.204853089066042</v>
      </c>
      <c r="T18" s="295">
        <f t="shared" si="1"/>
        <v>53.367518178047114</v>
      </c>
      <c r="U18" s="295">
        <f t="shared" si="1"/>
        <v>54.7304152286206</v>
      </c>
    </row>
    <row r="19" spans="1:21" s="7" customFormat="1" ht="23.25" customHeight="1" x14ac:dyDescent="0.15">
      <c r="A19" s="525"/>
      <c r="B19" s="292" t="s">
        <v>40</v>
      </c>
      <c r="C19" s="293">
        <v>52.13849751460836</v>
      </c>
      <c r="D19" s="293">
        <v>92.336041601545844</v>
      </c>
      <c r="E19" s="293">
        <v>29.504394200371255</v>
      </c>
      <c r="F19" s="293">
        <v>36.886648369659007</v>
      </c>
      <c r="G19" s="293">
        <v>31.727745635252433</v>
      </c>
      <c r="H19" s="293">
        <v>32.583413547749416</v>
      </c>
      <c r="I19" s="293">
        <v>30.708638708992144</v>
      </c>
      <c r="J19" s="293">
        <v>25.776979092383925</v>
      </c>
      <c r="K19" s="294">
        <v>23.186741066633285</v>
      </c>
      <c r="L19" s="293">
        <v>23.303876947759072</v>
      </c>
      <c r="M19" s="295">
        <f t="shared" si="2"/>
        <v>-43.533969390198024</v>
      </c>
      <c r="N19" s="295">
        <f t="shared" si="1"/>
        <v>76.714346888546856</v>
      </c>
      <c r="O19" s="295">
        <f t="shared" si="1"/>
        <v>41.347885533277982</v>
      </c>
      <c r="P19" s="295">
        <f t="shared" si="1"/>
        <v>64.330923835564647</v>
      </c>
      <c r="Q19" s="295">
        <f t="shared" si="1"/>
        <v>60.015455219883322</v>
      </c>
      <c r="R19" s="295">
        <f t="shared" si="1"/>
        <v>69.784463611996898</v>
      </c>
      <c r="S19" s="295">
        <f t="shared" si="1"/>
        <v>102.26767972983002</v>
      </c>
      <c r="T19" s="295">
        <f t="shared" si="1"/>
        <v>124.86341381384507</v>
      </c>
      <c r="U19" s="295">
        <f t="shared" si="1"/>
        <v>123.73314805724658</v>
      </c>
    </row>
    <row r="20" spans="1:21" s="7" customFormat="1" ht="23.25" customHeight="1" x14ac:dyDescent="0.15">
      <c r="A20" s="525"/>
      <c r="B20" s="296" t="s">
        <v>41</v>
      </c>
      <c r="C20" s="297">
        <v>13.403451138882518</v>
      </c>
      <c r="D20" s="297">
        <v>10.393988134319503</v>
      </c>
      <c r="E20" s="297">
        <v>13.092541951123579</v>
      </c>
      <c r="F20" s="297">
        <v>12.472121344268851</v>
      </c>
      <c r="G20" s="297">
        <v>10.010222809394294</v>
      </c>
      <c r="H20" s="297">
        <v>9.4672802920571115</v>
      </c>
      <c r="I20" s="297">
        <v>9.9809282387247755</v>
      </c>
      <c r="J20" s="297">
        <v>9.8161734104708547</v>
      </c>
      <c r="K20" s="298">
        <v>9.6991525349784951</v>
      </c>
      <c r="L20" s="297">
        <v>9.8471328472242394</v>
      </c>
      <c r="M20" s="299">
        <f t="shared" si="2"/>
        <v>28.953881471407367</v>
      </c>
      <c r="N20" s="299">
        <f t="shared" si="1"/>
        <v>2.3747045372824482</v>
      </c>
      <c r="O20" s="299">
        <f t="shared" si="1"/>
        <v>7.4672926032878024</v>
      </c>
      <c r="P20" s="299">
        <f t="shared" si="1"/>
        <v>33.897630393439201</v>
      </c>
      <c r="Q20" s="299">
        <f t="shared" si="1"/>
        <v>41.576574532474631</v>
      </c>
      <c r="R20" s="299">
        <f t="shared" si="1"/>
        <v>34.290627267299392</v>
      </c>
      <c r="S20" s="299">
        <f t="shared" si="1"/>
        <v>36.544563532110544</v>
      </c>
      <c r="T20" s="299">
        <f t="shared" si="1"/>
        <v>38.191982140141036</v>
      </c>
      <c r="U20" s="299">
        <f t="shared" si="1"/>
        <v>36.115266716044687</v>
      </c>
    </row>
    <row r="21" spans="1:21" s="7" customFormat="1" ht="23.25" customHeight="1" x14ac:dyDescent="0.15">
      <c r="A21" s="526" t="s">
        <v>355</v>
      </c>
      <c r="B21" s="312"/>
      <c r="C21" s="313"/>
      <c r="D21" s="313"/>
      <c r="E21" s="313"/>
      <c r="F21" s="313"/>
      <c r="G21" s="313"/>
      <c r="H21" s="313"/>
      <c r="I21" s="313"/>
      <c r="J21" s="313"/>
      <c r="K21" s="314"/>
      <c r="L21" s="313"/>
      <c r="M21" s="315"/>
      <c r="N21" s="315"/>
      <c r="O21" s="315"/>
      <c r="P21" s="315"/>
      <c r="Q21" s="315"/>
      <c r="R21" s="315"/>
      <c r="S21" s="315"/>
      <c r="T21" s="315"/>
      <c r="U21" s="315"/>
    </row>
    <row r="22" spans="1:21" s="7" customFormat="1" ht="23.25" customHeight="1" x14ac:dyDescent="0.15">
      <c r="A22" s="526"/>
      <c r="B22" s="279" t="s">
        <v>42</v>
      </c>
      <c r="C22" s="282">
        <v>12.478023161979706</v>
      </c>
      <c r="D22" s="282">
        <v>10.539458119187891</v>
      </c>
      <c r="E22" s="282">
        <v>10.37062171623546</v>
      </c>
      <c r="F22" s="282">
        <v>9.9261146645974829</v>
      </c>
      <c r="G22" s="282">
        <v>9.8447216405598201</v>
      </c>
      <c r="H22" s="282">
        <v>9.7634517739306954</v>
      </c>
      <c r="I22" s="282">
        <v>9.7066797197850967</v>
      </c>
      <c r="J22" s="282">
        <v>9.5515497249860761</v>
      </c>
      <c r="K22" s="434">
        <v>9.4944891534742766</v>
      </c>
      <c r="L22" s="282">
        <v>9.7286043312693256</v>
      </c>
      <c r="M22" s="283">
        <f>($C22-D22)/D22*100</f>
        <v>18.393403350239694</v>
      </c>
      <c r="N22" s="283">
        <f t="shared" ref="N22:U22" si="3">($C22-E22)/E22*100</f>
        <v>20.320878568399213</v>
      </c>
      <c r="O22" s="283">
        <f t="shared" si="3"/>
        <v>25.70903705640103</v>
      </c>
      <c r="P22" s="283">
        <f t="shared" si="3"/>
        <v>26.74835934995663</v>
      </c>
      <c r="Q22" s="283">
        <f t="shared" si="3"/>
        <v>27.803398335997969</v>
      </c>
      <c r="R22" s="283">
        <f t="shared" si="3"/>
        <v>28.550889925272681</v>
      </c>
      <c r="S22" s="283">
        <f t="shared" si="3"/>
        <v>30.638729015232098</v>
      </c>
      <c r="T22" s="283">
        <f t="shared" si="3"/>
        <v>31.423849775147495</v>
      </c>
      <c r="U22" s="283">
        <f t="shared" si="3"/>
        <v>28.261184616927004</v>
      </c>
    </row>
    <row r="23" spans="1:21" ht="23.25" customHeight="1" x14ac:dyDescent="0.15">
      <c r="A23" s="526"/>
      <c r="B23" s="284"/>
      <c r="C23" s="316"/>
      <c r="D23" s="316"/>
      <c r="E23" s="316"/>
      <c r="F23" s="316"/>
      <c r="G23" s="316"/>
      <c r="H23" s="316"/>
      <c r="I23" s="316"/>
      <c r="J23" s="316"/>
      <c r="K23" s="317"/>
      <c r="L23" s="316"/>
      <c r="M23" s="318"/>
      <c r="N23" s="318"/>
      <c r="O23" s="318"/>
      <c r="P23" s="318"/>
      <c r="Q23" s="318"/>
      <c r="R23" s="318"/>
      <c r="S23" s="318"/>
      <c r="T23" s="318"/>
      <c r="U23" s="318"/>
    </row>
    <row r="24" spans="1:21" ht="23.25" customHeight="1" x14ac:dyDescent="0.15">
      <c r="A24" s="527" t="s">
        <v>7</v>
      </c>
      <c r="B24" s="319"/>
      <c r="C24" s="320"/>
      <c r="D24" s="320"/>
      <c r="E24" s="320"/>
      <c r="F24" s="320"/>
      <c r="G24" s="320"/>
      <c r="H24" s="320"/>
      <c r="I24" s="320"/>
      <c r="J24" s="320"/>
      <c r="K24" s="435"/>
      <c r="L24" s="320"/>
      <c r="M24" s="321"/>
      <c r="N24" s="321"/>
      <c r="O24" s="321"/>
      <c r="P24" s="321"/>
      <c r="Q24" s="321"/>
      <c r="R24" s="321"/>
      <c r="S24" s="321"/>
      <c r="T24" s="321"/>
      <c r="U24" s="321"/>
    </row>
    <row r="25" spans="1:21" ht="23.25" customHeight="1" x14ac:dyDescent="0.15">
      <c r="A25" s="527"/>
      <c r="B25" s="319" t="s">
        <v>43</v>
      </c>
      <c r="C25" s="322">
        <v>15.631524661378592</v>
      </c>
      <c r="D25" s="322">
        <v>12.997437487241234</v>
      </c>
      <c r="E25" s="322">
        <v>13.643366610295123</v>
      </c>
      <c r="F25" s="322">
        <v>14.810262546940905</v>
      </c>
      <c r="G25" s="322">
        <v>13.769301255004557</v>
      </c>
      <c r="H25" s="322">
        <v>14.503487634345529</v>
      </c>
      <c r="I25" s="322">
        <v>15.512270909861517</v>
      </c>
      <c r="J25" s="322">
        <v>12.650375951219948</v>
      </c>
      <c r="K25" s="436">
        <v>11.146317282271676</v>
      </c>
      <c r="L25" s="322">
        <v>11.351997572239686</v>
      </c>
      <c r="M25" s="323">
        <f>($C25-D25)/D25*100</f>
        <v>20.266203832279057</v>
      </c>
      <c r="N25" s="323">
        <f t="shared" ref="N25:U25" si="4">($C25-E25)/E25*100</f>
        <v>14.57234206096337</v>
      </c>
      <c r="O25" s="323">
        <f t="shared" si="4"/>
        <v>5.5452231980000954</v>
      </c>
      <c r="P25" s="323">
        <f t="shared" si="4"/>
        <v>13.524458299561104</v>
      </c>
      <c r="Q25" s="323">
        <f t="shared" si="4"/>
        <v>7.7776949618778071</v>
      </c>
      <c r="R25" s="323">
        <f t="shared" si="4"/>
        <v>0.76877042832756626</v>
      </c>
      <c r="S25" s="323">
        <f t="shared" si="4"/>
        <v>23.565692605927296</v>
      </c>
      <c r="T25" s="323">
        <f t="shared" si="4"/>
        <v>40.239365752136635</v>
      </c>
      <c r="U25" s="323">
        <f t="shared" si="4"/>
        <v>37.698449650871261</v>
      </c>
    </row>
    <row r="26" spans="1:21" ht="23.25" customHeight="1" x14ac:dyDescent="0.15">
      <c r="A26" s="527"/>
      <c r="B26" s="324"/>
      <c r="C26" s="325"/>
      <c r="D26" s="320"/>
      <c r="E26" s="320"/>
      <c r="F26" s="320"/>
      <c r="G26" s="320"/>
      <c r="H26" s="320"/>
      <c r="I26" s="320"/>
      <c r="J26" s="320"/>
      <c r="K26" s="435"/>
      <c r="L26" s="320"/>
      <c r="M26" s="321"/>
      <c r="N26" s="321"/>
      <c r="O26" s="321"/>
      <c r="P26" s="321"/>
      <c r="Q26" s="321"/>
      <c r="R26" s="321"/>
      <c r="S26" s="321"/>
      <c r="T26" s="321"/>
      <c r="U26" s="321"/>
    </row>
    <row r="27" spans="1:21" ht="23.25" customHeight="1" x14ac:dyDescent="0.15">
      <c r="A27" s="521" t="s">
        <v>8</v>
      </c>
      <c r="B27" s="300" t="s">
        <v>240</v>
      </c>
      <c r="C27" s="301">
        <v>6.9552081030758348</v>
      </c>
      <c r="D27" s="301">
        <v>6.9652664612650517</v>
      </c>
      <c r="E27" s="301">
        <v>6.3288581313485386</v>
      </c>
      <c r="F27" s="301">
        <v>6.050853623313893</v>
      </c>
      <c r="G27" s="301">
        <v>5.5446712550963264</v>
      </c>
      <c r="H27" s="301">
        <v>5.4117736244540691</v>
      </c>
      <c r="I27" s="301">
        <v>5.3309463895282061</v>
      </c>
      <c r="J27" s="301">
        <v>5.7299315211205082</v>
      </c>
      <c r="K27" s="302">
        <v>5.147041637982297</v>
      </c>
      <c r="L27" s="301">
        <v>5.0110763209285825</v>
      </c>
      <c r="M27" s="303">
        <f>($C27-D27)/D27*100</f>
        <v>-0.14440737113437044</v>
      </c>
      <c r="N27" s="303">
        <f t="shared" ref="N27:U28" si="5">($C27-E27)/E27*100</f>
        <v>9.896729532059128</v>
      </c>
      <c r="O27" s="303">
        <f t="shared" si="5"/>
        <v>14.945899141857785</v>
      </c>
      <c r="P27" s="303">
        <f t="shared" si="5"/>
        <v>25.439503679916609</v>
      </c>
      <c r="Q27" s="303">
        <f t="shared" si="5"/>
        <v>28.51993793028371</v>
      </c>
      <c r="R27" s="303">
        <f t="shared" si="5"/>
        <v>30.468543385434</v>
      </c>
      <c r="S27" s="303">
        <f t="shared" si="5"/>
        <v>21.383791018076938</v>
      </c>
      <c r="T27" s="303">
        <f t="shared" si="5"/>
        <v>35.130208618292066</v>
      </c>
      <c r="U27" s="303">
        <f t="shared" si="5"/>
        <v>38.796690723461047</v>
      </c>
    </row>
    <row r="28" spans="1:21" ht="23.25" customHeight="1" x14ac:dyDescent="0.15">
      <c r="A28" s="521"/>
      <c r="B28" s="308" t="s">
        <v>241</v>
      </c>
      <c r="C28" s="309">
        <v>8.633843196228657</v>
      </c>
      <c r="D28" s="309">
        <v>8.1018751907278368</v>
      </c>
      <c r="E28" s="309">
        <v>8.2290290936212731</v>
      </c>
      <c r="F28" s="309">
        <v>8.2608456216468156</v>
      </c>
      <c r="G28" s="309">
        <v>8.1019294199330858</v>
      </c>
      <c r="H28" s="309">
        <v>7.7134958405331151</v>
      </c>
      <c r="I28" s="309">
        <v>7.3379293235353096</v>
      </c>
      <c r="J28" s="309">
        <v>7.2910022123855871</v>
      </c>
      <c r="K28" s="310">
        <v>7.2671265270471199</v>
      </c>
      <c r="L28" s="309">
        <v>7.1776733431142183</v>
      </c>
      <c r="M28" s="311">
        <f>($C28-D28)/D28*100</f>
        <v>6.5659861819351306</v>
      </c>
      <c r="N28" s="311">
        <f t="shared" si="5"/>
        <v>4.9193422213220188</v>
      </c>
      <c r="O28" s="311">
        <f t="shared" si="5"/>
        <v>4.5152468847067455</v>
      </c>
      <c r="P28" s="311">
        <f t="shared" si="5"/>
        <v>6.5652728964400717</v>
      </c>
      <c r="Q28" s="311">
        <f t="shared" si="5"/>
        <v>11.931650379057345</v>
      </c>
      <c r="R28" s="311">
        <f t="shared" si="5"/>
        <v>17.660484525748942</v>
      </c>
      <c r="S28" s="311">
        <f t="shared" si="5"/>
        <v>18.417783244694665</v>
      </c>
      <c r="T28" s="311">
        <f t="shared" si="5"/>
        <v>18.806837394324006</v>
      </c>
      <c r="U28" s="311">
        <f>($C28-L28)/L28*100</f>
        <v>20.287491273357976</v>
      </c>
    </row>
  </sheetData>
  <mergeCells count="7">
    <mergeCell ref="A27:A28"/>
    <mergeCell ref="A4:A6"/>
    <mergeCell ref="A7:A13"/>
    <mergeCell ref="A14:A16"/>
    <mergeCell ref="A17:A20"/>
    <mergeCell ref="A21:A23"/>
    <mergeCell ref="A24:A26"/>
  </mergeCells>
  <conditionalFormatting sqref="M5:M20 M22 M27:M28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25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N7:U20 N22:U22 N27:U27 N28:T28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N25:U25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N5:N6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:O6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P5:P6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Q5:Q6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R5:R6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S5:S6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T5:T6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U5:U6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U28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7" right="0.7" top="0.75" bottom="0.75" header="0.3" footer="0.3"/>
  <pageSetup paperSize="9" orientation="portrait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4"/>
  <sheetViews>
    <sheetView showGridLines="0" zoomScale="80" zoomScaleNormal="80" workbookViewId="0">
      <selection sqref="A1:C1"/>
    </sheetView>
  </sheetViews>
  <sheetFormatPr baseColWidth="10" defaultColWidth="9.5" defaultRowHeight="13" x14ac:dyDescent="0.15"/>
  <cols>
    <col min="1" max="1" width="43" style="2" bestFit="1" customWidth="1"/>
    <col min="2" max="9" width="7.5" style="2" customWidth="1"/>
    <col min="10" max="10" width="7.5" style="1" customWidth="1"/>
    <col min="11" max="21" width="7.5" style="2" customWidth="1"/>
    <col min="22" max="23" width="10.5" style="2" customWidth="1"/>
    <col min="24" max="16384" width="9.5" style="2"/>
  </cols>
  <sheetData>
    <row r="1" spans="1:23" ht="50" customHeight="1" x14ac:dyDescent="0.15">
      <c r="A1" s="528" t="s">
        <v>400</v>
      </c>
      <c r="B1" s="528"/>
      <c r="C1" s="528"/>
      <c r="D1" s="529" t="s">
        <v>244</v>
      </c>
      <c r="E1" s="530"/>
      <c r="F1" s="530"/>
      <c r="G1" s="530"/>
      <c r="H1" s="530"/>
      <c r="I1" s="530"/>
      <c r="J1" s="530"/>
      <c r="K1" s="531"/>
    </row>
    <row r="4" spans="1:23" ht="55.5" customHeight="1" x14ac:dyDescent="0.3">
      <c r="A4" s="326" t="s">
        <v>256</v>
      </c>
      <c r="B4" s="532" t="s">
        <v>188</v>
      </c>
      <c r="C4" s="532" t="s">
        <v>70</v>
      </c>
      <c r="D4" s="532" t="s">
        <v>71</v>
      </c>
      <c r="E4" s="532" t="s">
        <v>72</v>
      </c>
      <c r="F4" s="532" t="s">
        <v>59</v>
      </c>
      <c r="G4" s="532" t="s">
        <v>186</v>
      </c>
      <c r="H4" s="532" t="s">
        <v>64</v>
      </c>
      <c r="I4" s="532" t="s">
        <v>54</v>
      </c>
      <c r="J4" s="532" t="s">
        <v>55</v>
      </c>
      <c r="K4" s="532" t="s">
        <v>65</v>
      </c>
      <c r="L4" s="532" t="s">
        <v>73</v>
      </c>
      <c r="M4" s="532" t="s">
        <v>56</v>
      </c>
      <c r="N4" s="532" t="s">
        <v>74</v>
      </c>
      <c r="O4" s="532" t="s">
        <v>76</v>
      </c>
      <c r="P4" s="532" t="s">
        <v>77</v>
      </c>
      <c r="Q4" s="532" t="s">
        <v>66</v>
      </c>
      <c r="R4" s="532" t="s">
        <v>61</v>
      </c>
      <c r="S4" s="532" t="s">
        <v>67</v>
      </c>
      <c r="T4" s="532" t="s">
        <v>57</v>
      </c>
      <c r="U4" s="532" t="s">
        <v>62</v>
      </c>
      <c r="V4" s="534" t="s">
        <v>12</v>
      </c>
      <c r="W4" s="536" t="s">
        <v>441</v>
      </c>
    </row>
    <row r="5" spans="1:23" ht="54" customHeight="1" x14ac:dyDescent="0.3">
      <c r="A5" s="327" t="s">
        <v>257</v>
      </c>
      <c r="B5" s="533"/>
      <c r="C5" s="533"/>
      <c r="D5" s="533"/>
      <c r="E5" s="533"/>
      <c r="F5" s="533"/>
      <c r="G5" s="533"/>
      <c r="H5" s="533"/>
      <c r="I5" s="533"/>
      <c r="J5" s="533"/>
      <c r="K5" s="533"/>
      <c r="L5" s="533"/>
      <c r="M5" s="533"/>
      <c r="N5" s="533"/>
      <c r="O5" s="533"/>
      <c r="P5" s="533"/>
      <c r="Q5" s="533"/>
      <c r="R5" s="533"/>
      <c r="S5" s="533"/>
      <c r="T5" s="533"/>
      <c r="U5" s="533"/>
      <c r="V5" s="535"/>
      <c r="W5" s="537"/>
    </row>
    <row r="6" spans="1:23" ht="22.25" customHeight="1" x14ac:dyDescent="0.15">
      <c r="A6" s="328" t="s">
        <v>3</v>
      </c>
      <c r="B6" s="329">
        <v>117</v>
      </c>
      <c r="C6" s="329">
        <v>37</v>
      </c>
      <c r="D6" s="329">
        <v>68</v>
      </c>
      <c r="E6" s="329">
        <v>258</v>
      </c>
      <c r="F6" s="329">
        <v>510</v>
      </c>
      <c r="G6" s="329">
        <v>160</v>
      </c>
      <c r="H6" s="329">
        <v>449</v>
      </c>
      <c r="I6" s="329">
        <v>139</v>
      </c>
      <c r="J6" s="329">
        <v>885</v>
      </c>
      <c r="K6" s="329">
        <v>166</v>
      </c>
      <c r="L6" s="329">
        <v>13</v>
      </c>
      <c r="M6" s="329">
        <v>344</v>
      </c>
      <c r="N6" s="329">
        <v>318</v>
      </c>
      <c r="O6" s="329">
        <v>96</v>
      </c>
      <c r="P6" s="329">
        <v>299</v>
      </c>
      <c r="Q6" s="329">
        <v>360</v>
      </c>
      <c r="R6" s="329">
        <v>103</v>
      </c>
      <c r="S6" s="329">
        <v>90</v>
      </c>
      <c r="T6" s="329">
        <v>15</v>
      </c>
      <c r="U6" s="329">
        <v>404</v>
      </c>
      <c r="V6" s="330">
        <v>4831</v>
      </c>
      <c r="W6" s="331">
        <v>-9.2769953051643192E-2</v>
      </c>
    </row>
    <row r="7" spans="1:23" ht="22.25" customHeight="1" x14ac:dyDescent="0.15">
      <c r="A7" s="332" t="s">
        <v>4</v>
      </c>
      <c r="B7" s="333">
        <v>265</v>
      </c>
      <c r="C7" s="333">
        <v>137</v>
      </c>
      <c r="D7" s="333">
        <v>189</v>
      </c>
      <c r="E7" s="333">
        <v>544</v>
      </c>
      <c r="F7" s="333">
        <v>1274</v>
      </c>
      <c r="G7" s="333">
        <v>398</v>
      </c>
      <c r="H7" s="333">
        <v>754</v>
      </c>
      <c r="I7" s="333">
        <v>229</v>
      </c>
      <c r="J7" s="333">
        <v>1349</v>
      </c>
      <c r="K7" s="333">
        <v>486</v>
      </c>
      <c r="L7" s="333">
        <v>18</v>
      </c>
      <c r="M7" s="333">
        <v>896</v>
      </c>
      <c r="N7" s="333">
        <v>628</v>
      </c>
      <c r="O7" s="333">
        <v>384</v>
      </c>
      <c r="P7" s="333">
        <v>612</v>
      </c>
      <c r="Q7" s="333">
        <v>1077</v>
      </c>
      <c r="R7" s="333">
        <v>406</v>
      </c>
      <c r="S7" s="333">
        <v>200</v>
      </c>
      <c r="T7" s="333">
        <v>39</v>
      </c>
      <c r="U7" s="333">
        <v>922</v>
      </c>
      <c r="V7" s="334">
        <v>10807</v>
      </c>
      <c r="W7" s="369">
        <v>0.31616124710753868</v>
      </c>
    </row>
    <row r="8" spans="1:23" ht="22.25" customHeight="1" x14ac:dyDescent="0.15">
      <c r="A8" s="335" t="s">
        <v>30</v>
      </c>
      <c r="B8" s="336">
        <v>187</v>
      </c>
      <c r="C8" s="336">
        <v>80</v>
      </c>
      <c r="D8" s="336">
        <v>143</v>
      </c>
      <c r="E8" s="336">
        <v>341</v>
      </c>
      <c r="F8" s="336">
        <v>779</v>
      </c>
      <c r="G8" s="336">
        <v>289</v>
      </c>
      <c r="H8" s="336">
        <v>460</v>
      </c>
      <c r="I8" s="336">
        <v>141</v>
      </c>
      <c r="J8" s="336">
        <v>891</v>
      </c>
      <c r="K8" s="336">
        <v>283</v>
      </c>
      <c r="L8" s="336">
        <v>13</v>
      </c>
      <c r="M8" s="336">
        <v>543</v>
      </c>
      <c r="N8" s="336">
        <v>416</v>
      </c>
      <c r="O8" s="336">
        <v>245</v>
      </c>
      <c r="P8" s="336">
        <v>331</v>
      </c>
      <c r="Q8" s="336">
        <v>647</v>
      </c>
      <c r="R8" s="336">
        <v>294</v>
      </c>
      <c r="S8" s="336">
        <v>115</v>
      </c>
      <c r="T8" s="336">
        <v>12</v>
      </c>
      <c r="U8" s="336">
        <v>597</v>
      </c>
      <c r="V8" s="337">
        <v>6807</v>
      </c>
      <c r="W8" s="370">
        <v>0.31333204707698242</v>
      </c>
    </row>
    <row r="9" spans="1:23" ht="22.25" customHeight="1" x14ac:dyDescent="0.15">
      <c r="A9" s="335" t="s">
        <v>31</v>
      </c>
      <c r="B9" s="336">
        <v>3</v>
      </c>
      <c r="C9" s="336">
        <v>3</v>
      </c>
      <c r="D9" s="336"/>
      <c r="E9" s="336">
        <v>9</v>
      </c>
      <c r="F9" s="336">
        <v>38</v>
      </c>
      <c r="G9" s="336">
        <v>7</v>
      </c>
      <c r="H9" s="336">
        <v>22</v>
      </c>
      <c r="I9" s="336">
        <v>5</v>
      </c>
      <c r="J9" s="336">
        <v>32</v>
      </c>
      <c r="K9" s="336">
        <v>13</v>
      </c>
      <c r="L9" s="336"/>
      <c r="M9" s="336">
        <v>20</v>
      </c>
      <c r="N9" s="336">
        <v>18</v>
      </c>
      <c r="O9" s="336">
        <v>4</v>
      </c>
      <c r="P9" s="336">
        <v>20</v>
      </c>
      <c r="Q9" s="336">
        <v>86</v>
      </c>
      <c r="R9" s="336">
        <v>9</v>
      </c>
      <c r="S9" s="336">
        <v>10</v>
      </c>
      <c r="T9" s="336">
        <v>2</v>
      </c>
      <c r="U9" s="336">
        <v>21</v>
      </c>
      <c r="V9" s="337">
        <v>322</v>
      </c>
      <c r="W9" s="370">
        <v>0.28286852589641437</v>
      </c>
    </row>
    <row r="10" spans="1:23" ht="22.25" customHeight="1" x14ac:dyDescent="0.15">
      <c r="A10" s="335" t="s">
        <v>32</v>
      </c>
      <c r="B10" s="336">
        <v>4</v>
      </c>
      <c r="C10" s="336">
        <v>2</v>
      </c>
      <c r="D10" s="336">
        <v>4</v>
      </c>
      <c r="E10" s="336">
        <v>16</v>
      </c>
      <c r="F10" s="336">
        <v>32</v>
      </c>
      <c r="G10" s="336">
        <v>9</v>
      </c>
      <c r="H10" s="336">
        <v>16</v>
      </c>
      <c r="I10" s="336">
        <v>3</v>
      </c>
      <c r="J10" s="336">
        <v>27</v>
      </c>
      <c r="K10" s="336">
        <v>17</v>
      </c>
      <c r="L10" s="336"/>
      <c r="M10" s="336">
        <v>16</v>
      </c>
      <c r="N10" s="336">
        <v>9</v>
      </c>
      <c r="O10" s="336"/>
      <c r="P10" s="336">
        <v>7</v>
      </c>
      <c r="Q10" s="336">
        <v>10</v>
      </c>
      <c r="R10" s="336">
        <v>19</v>
      </c>
      <c r="S10" s="336">
        <v>2</v>
      </c>
      <c r="T10" s="336"/>
      <c r="U10" s="336">
        <v>22</v>
      </c>
      <c r="V10" s="337">
        <v>215</v>
      </c>
      <c r="W10" s="338">
        <v>-0.28807947019867547</v>
      </c>
    </row>
    <row r="11" spans="1:23" ht="22.25" customHeight="1" x14ac:dyDescent="0.15">
      <c r="A11" s="335" t="s">
        <v>33</v>
      </c>
      <c r="B11" s="336">
        <v>26</v>
      </c>
      <c r="C11" s="336">
        <v>38</v>
      </c>
      <c r="D11" s="336">
        <v>14</v>
      </c>
      <c r="E11" s="336">
        <v>96</v>
      </c>
      <c r="F11" s="336">
        <v>174</v>
      </c>
      <c r="G11" s="336">
        <v>47</v>
      </c>
      <c r="H11" s="336">
        <v>113</v>
      </c>
      <c r="I11" s="336">
        <v>39</v>
      </c>
      <c r="J11" s="336">
        <v>144</v>
      </c>
      <c r="K11" s="336">
        <v>75</v>
      </c>
      <c r="L11" s="336">
        <v>1</v>
      </c>
      <c r="M11" s="336">
        <v>129</v>
      </c>
      <c r="N11" s="336">
        <v>77</v>
      </c>
      <c r="O11" s="336">
        <v>106</v>
      </c>
      <c r="P11" s="336">
        <v>84</v>
      </c>
      <c r="Q11" s="336">
        <v>173</v>
      </c>
      <c r="R11" s="336">
        <v>48</v>
      </c>
      <c r="S11" s="336">
        <v>50</v>
      </c>
      <c r="T11" s="336">
        <v>3</v>
      </c>
      <c r="U11" s="336">
        <v>124</v>
      </c>
      <c r="V11" s="337">
        <v>1561</v>
      </c>
      <c r="W11" s="370">
        <v>0.60266940451745377</v>
      </c>
    </row>
    <row r="12" spans="1:23" ht="22.25" customHeight="1" x14ac:dyDescent="0.15">
      <c r="A12" s="335" t="s">
        <v>34</v>
      </c>
      <c r="B12" s="336">
        <v>15</v>
      </c>
      <c r="C12" s="336">
        <v>6</v>
      </c>
      <c r="D12" s="336">
        <v>3</v>
      </c>
      <c r="E12" s="336">
        <v>15</v>
      </c>
      <c r="F12" s="336">
        <v>52</v>
      </c>
      <c r="G12" s="336">
        <v>18</v>
      </c>
      <c r="H12" s="336">
        <v>20</v>
      </c>
      <c r="I12" s="336"/>
      <c r="J12" s="336">
        <v>33</v>
      </c>
      <c r="K12" s="336">
        <v>25</v>
      </c>
      <c r="L12" s="336">
        <v>1</v>
      </c>
      <c r="M12" s="336">
        <v>15</v>
      </c>
      <c r="N12" s="336">
        <v>29</v>
      </c>
      <c r="O12" s="336">
        <v>13</v>
      </c>
      <c r="P12" s="336">
        <v>32</v>
      </c>
      <c r="Q12" s="336">
        <v>38</v>
      </c>
      <c r="R12" s="336">
        <v>8</v>
      </c>
      <c r="S12" s="336">
        <v>8</v>
      </c>
      <c r="T12" s="336">
        <v>1</v>
      </c>
      <c r="U12" s="336">
        <v>16</v>
      </c>
      <c r="V12" s="337">
        <v>348</v>
      </c>
      <c r="W12" s="370">
        <v>0.2563176895306859</v>
      </c>
    </row>
    <row r="13" spans="1:23" ht="22.25" customHeight="1" x14ac:dyDescent="0.15">
      <c r="A13" s="335" t="s">
        <v>35</v>
      </c>
      <c r="B13" s="336">
        <v>14</v>
      </c>
      <c r="C13" s="336">
        <v>2</v>
      </c>
      <c r="D13" s="336">
        <v>8</v>
      </c>
      <c r="E13" s="336">
        <v>34</v>
      </c>
      <c r="F13" s="336">
        <v>129</v>
      </c>
      <c r="G13" s="336">
        <v>21</v>
      </c>
      <c r="H13" s="336">
        <v>43</v>
      </c>
      <c r="I13" s="336">
        <v>26</v>
      </c>
      <c r="J13" s="336">
        <v>99</v>
      </c>
      <c r="K13" s="336">
        <v>40</v>
      </c>
      <c r="L13" s="336"/>
      <c r="M13" s="336">
        <v>70</v>
      </c>
      <c r="N13" s="336">
        <v>45</v>
      </c>
      <c r="O13" s="336">
        <v>8</v>
      </c>
      <c r="P13" s="336">
        <v>25</v>
      </c>
      <c r="Q13" s="336">
        <v>63</v>
      </c>
      <c r="R13" s="336">
        <v>22</v>
      </c>
      <c r="S13" s="336">
        <v>8</v>
      </c>
      <c r="T13" s="336">
        <v>2</v>
      </c>
      <c r="U13" s="336">
        <v>63</v>
      </c>
      <c r="V13" s="337">
        <v>722</v>
      </c>
      <c r="W13" s="370">
        <v>0.12461059190031153</v>
      </c>
    </row>
    <row r="14" spans="1:23" ht="22.25" customHeight="1" x14ac:dyDescent="0.15">
      <c r="A14" s="335" t="s">
        <v>26</v>
      </c>
      <c r="B14" s="336">
        <v>16</v>
      </c>
      <c r="C14" s="336">
        <v>6</v>
      </c>
      <c r="D14" s="336">
        <v>17</v>
      </c>
      <c r="E14" s="336">
        <v>33</v>
      </c>
      <c r="F14" s="336">
        <v>70</v>
      </c>
      <c r="G14" s="336">
        <v>7</v>
      </c>
      <c r="H14" s="336">
        <v>80</v>
      </c>
      <c r="I14" s="336">
        <v>15</v>
      </c>
      <c r="J14" s="336">
        <v>123</v>
      </c>
      <c r="K14" s="336">
        <v>33</v>
      </c>
      <c r="L14" s="336">
        <v>3</v>
      </c>
      <c r="M14" s="336">
        <v>103</v>
      </c>
      <c r="N14" s="336">
        <v>34</v>
      </c>
      <c r="O14" s="336">
        <v>8</v>
      </c>
      <c r="P14" s="336">
        <v>113</v>
      </c>
      <c r="Q14" s="336">
        <v>60</v>
      </c>
      <c r="R14" s="336">
        <v>6</v>
      </c>
      <c r="S14" s="336">
        <v>7</v>
      </c>
      <c r="T14" s="336">
        <v>19</v>
      </c>
      <c r="U14" s="336">
        <v>79</v>
      </c>
      <c r="V14" s="337">
        <v>832</v>
      </c>
      <c r="W14" s="370">
        <v>0.42955326460481097</v>
      </c>
    </row>
    <row r="15" spans="1:23" ht="22.25" customHeight="1" x14ac:dyDescent="0.15">
      <c r="A15" s="339" t="s">
        <v>5</v>
      </c>
      <c r="B15" s="340">
        <v>227</v>
      </c>
      <c r="C15" s="340">
        <v>108</v>
      </c>
      <c r="D15" s="340">
        <v>166</v>
      </c>
      <c r="E15" s="340">
        <v>389</v>
      </c>
      <c r="F15" s="340">
        <v>933</v>
      </c>
      <c r="G15" s="340">
        <v>333</v>
      </c>
      <c r="H15" s="340">
        <v>428</v>
      </c>
      <c r="I15" s="340">
        <v>200</v>
      </c>
      <c r="J15" s="340">
        <v>1002</v>
      </c>
      <c r="K15" s="340">
        <v>436</v>
      </c>
      <c r="L15" s="340">
        <v>22</v>
      </c>
      <c r="M15" s="340">
        <v>605</v>
      </c>
      <c r="N15" s="340">
        <v>600</v>
      </c>
      <c r="O15" s="340">
        <v>279</v>
      </c>
      <c r="P15" s="340">
        <v>406</v>
      </c>
      <c r="Q15" s="340">
        <v>751</v>
      </c>
      <c r="R15" s="340">
        <v>223</v>
      </c>
      <c r="S15" s="340">
        <v>196</v>
      </c>
      <c r="T15" s="340">
        <v>10</v>
      </c>
      <c r="U15" s="340">
        <v>563</v>
      </c>
      <c r="V15" s="340">
        <v>7877</v>
      </c>
      <c r="W15" s="371">
        <v>0.62311971976097258</v>
      </c>
    </row>
    <row r="16" spans="1:23" ht="22.25" customHeight="1" x14ac:dyDescent="0.15">
      <c r="A16" s="335" t="s">
        <v>36</v>
      </c>
      <c r="B16" s="336">
        <v>103</v>
      </c>
      <c r="C16" s="336">
        <v>60</v>
      </c>
      <c r="D16" s="336">
        <v>99</v>
      </c>
      <c r="E16" s="336">
        <v>170</v>
      </c>
      <c r="F16" s="336">
        <v>302</v>
      </c>
      <c r="G16" s="336">
        <v>159</v>
      </c>
      <c r="H16" s="336">
        <v>169</v>
      </c>
      <c r="I16" s="336">
        <v>77</v>
      </c>
      <c r="J16" s="336">
        <v>375</v>
      </c>
      <c r="K16" s="336">
        <v>143</v>
      </c>
      <c r="L16" s="336">
        <v>6</v>
      </c>
      <c r="M16" s="336">
        <v>203</v>
      </c>
      <c r="N16" s="336">
        <v>232</v>
      </c>
      <c r="O16" s="336">
        <v>66</v>
      </c>
      <c r="P16" s="336">
        <v>157</v>
      </c>
      <c r="Q16" s="336">
        <v>306</v>
      </c>
      <c r="R16" s="336">
        <v>99</v>
      </c>
      <c r="S16" s="336">
        <v>82</v>
      </c>
      <c r="T16" s="336">
        <v>3</v>
      </c>
      <c r="U16" s="336">
        <v>217</v>
      </c>
      <c r="V16" s="337">
        <v>3028</v>
      </c>
      <c r="W16" s="370">
        <v>0.61752136752136755</v>
      </c>
    </row>
    <row r="17" spans="1:23" ht="22.25" customHeight="1" x14ac:dyDescent="0.15">
      <c r="A17" s="335" t="s">
        <v>37</v>
      </c>
      <c r="B17" s="336">
        <v>87</v>
      </c>
      <c r="C17" s="336">
        <v>35</v>
      </c>
      <c r="D17" s="336">
        <v>49</v>
      </c>
      <c r="E17" s="336">
        <v>176</v>
      </c>
      <c r="F17" s="336">
        <v>488</v>
      </c>
      <c r="G17" s="336">
        <v>124</v>
      </c>
      <c r="H17" s="336">
        <v>189</v>
      </c>
      <c r="I17" s="336">
        <v>90</v>
      </c>
      <c r="J17" s="336">
        <v>474</v>
      </c>
      <c r="K17" s="336">
        <v>205</v>
      </c>
      <c r="L17" s="336">
        <v>10</v>
      </c>
      <c r="M17" s="336">
        <v>298</v>
      </c>
      <c r="N17" s="336">
        <v>281</v>
      </c>
      <c r="O17" s="336">
        <v>108</v>
      </c>
      <c r="P17" s="336">
        <v>165</v>
      </c>
      <c r="Q17" s="336">
        <v>321</v>
      </c>
      <c r="R17" s="336">
        <v>89</v>
      </c>
      <c r="S17" s="336">
        <v>84</v>
      </c>
      <c r="T17" s="336">
        <v>4</v>
      </c>
      <c r="U17" s="336">
        <v>244</v>
      </c>
      <c r="V17" s="337">
        <v>3521</v>
      </c>
      <c r="W17" s="370">
        <v>0.5476923076923077</v>
      </c>
    </row>
    <row r="18" spans="1:23" ht="22.25" customHeight="1" x14ac:dyDescent="0.15">
      <c r="A18" s="335" t="s">
        <v>27</v>
      </c>
      <c r="B18" s="336">
        <v>37</v>
      </c>
      <c r="C18" s="336">
        <v>13</v>
      </c>
      <c r="D18" s="336">
        <v>18</v>
      </c>
      <c r="E18" s="336">
        <v>43</v>
      </c>
      <c r="F18" s="336">
        <v>143</v>
      </c>
      <c r="G18" s="336">
        <v>50</v>
      </c>
      <c r="H18" s="336">
        <v>70</v>
      </c>
      <c r="I18" s="336">
        <v>33</v>
      </c>
      <c r="J18" s="336">
        <v>153</v>
      </c>
      <c r="K18" s="336">
        <v>88</v>
      </c>
      <c r="L18" s="336">
        <v>6</v>
      </c>
      <c r="M18" s="336">
        <v>104</v>
      </c>
      <c r="N18" s="336">
        <v>87</v>
      </c>
      <c r="O18" s="336">
        <v>105</v>
      </c>
      <c r="P18" s="336">
        <v>84</v>
      </c>
      <c r="Q18" s="336">
        <v>124</v>
      </c>
      <c r="R18" s="336">
        <v>35</v>
      </c>
      <c r="S18" s="336">
        <v>30</v>
      </c>
      <c r="T18" s="336">
        <v>3</v>
      </c>
      <c r="U18" s="336">
        <v>102</v>
      </c>
      <c r="V18" s="337">
        <v>1328</v>
      </c>
      <c r="W18" s="370">
        <v>0.88101983002832862</v>
      </c>
    </row>
    <row r="19" spans="1:23" ht="22.25" customHeight="1" x14ac:dyDescent="0.15">
      <c r="A19" s="341" t="s">
        <v>6</v>
      </c>
      <c r="B19" s="342">
        <v>72</v>
      </c>
      <c r="C19" s="342">
        <v>14</v>
      </c>
      <c r="D19" s="342">
        <v>24</v>
      </c>
      <c r="E19" s="342">
        <v>75</v>
      </c>
      <c r="F19" s="342">
        <v>251</v>
      </c>
      <c r="G19" s="342">
        <v>149</v>
      </c>
      <c r="H19" s="342">
        <v>72</v>
      </c>
      <c r="I19" s="342">
        <v>52</v>
      </c>
      <c r="J19" s="342">
        <v>606</v>
      </c>
      <c r="K19" s="342">
        <v>169</v>
      </c>
      <c r="L19" s="342">
        <v>9</v>
      </c>
      <c r="M19" s="342">
        <v>317</v>
      </c>
      <c r="N19" s="342">
        <v>67</v>
      </c>
      <c r="O19" s="342">
        <v>68</v>
      </c>
      <c r="P19" s="342">
        <v>60</v>
      </c>
      <c r="Q19" s="342">
        <v>487</v>
      </c>
      <c r="R19" s="342">
        <v>80</v>
      </c>
      <c r="S19" s="342">
        <v>59</v>
      </c>
      <c r="T19" s="342">
        <v>13</v>
      </c>
      <c r="U19" s="342">
        <v>301</v>
      </c>
      <c r="V19" s="342">
        <v>2945</v>
      </c>
      <c r="W19" s="343">
        <v>-0.57940588403313342</v>
      </c>
    </row>
    <row r="20" spans="1:23" ht="22.25" customHeight="1" x14ac:dyDescent="0.15">
      <c r="A20" s="335" t="s">
        <v>38</v>
      </c>
      <c r="B20" s="336">
        <v>49</v>
      </c>
      <c r="C20" s="336">
        <v>11</v>
      </c>
      <c r="D20" s="336">
        <v>20</v>
      </c>
      <c r="E20" s="336">
        <v>49</v>
      </c>
      <c r="F20" s="336">
        <v>163</v>
      </c>
      <c r="G20" s="336">
        <v>123</v>
      </c>
      <c r="H20" s="336">
        <v>34</v>
      </c>
      <c r="I20" s="336">
        <v>42</v>
      </c>
      <c r="J20" s="336">
        <v>465</v>
      </c>
      <c r="K20" s="336">
        <v>129</v>
      </c>
      <c r="L20" s="336">
        <v>7</v>
      </c>
      <c r="M20" s="336">
        <v>233</v>
      </c>
      <c r="N20" s="336">
        <v>38</v>
      </c>
      <c r="O20" s="336">
        <v>54</v>
      </c>
      <c r="P20" s="336">
        <v>37</v>
      </c>
      <c r="Q20" s="336">
        <v>398</v>
      </c>
      <c r="R20" s="336">
        <v>40</v>
      </c>
      <c r="S20" s="336">
        <v>45</v>
      </c>
      <c r="T20" s="336">
        <v>11</v>
      </c>
      <c r="U20" s="336">
        <v>229</v>
      </c>
      <c r="V20" s="337">
        <v>2177</v>
      </c>
      <c r="W20" s="338">
        <v>-0.42935779816513764</v>
      </c>
    </row>
    <row r="21" spans="1:23" ht="22.25" customHeight="1" x14ac:dyDescent="0.15">
      <c r="A21" s="335" t="s">
        <v>39</v>
      </c>
      <c r="B21" s="336">
        <v>12</v>
      </c>
      <c r="C21" s="336">
        <v>3</v>
      </c>
      <c r="D21" s="336">
        <v>3</v>
      </c>
      <c r="E21" s="336">
        <v>11</v>
      </c>
      <c r="F21" s="336">
        <v>32</v>
      </c>
      <c r="G21" s="336">
        <v>12</v>
      </c>
      <c r="H21" s="336">
        <v>11</v>
      </c>
      <c r="I21" s="336">
        <v>1</v>
      </c>
      <c r="J21" s="336">
        <v>66</v>
      </c>
      <c r="K21" s="336">
        <v>20</v>
      </c>
      <c r="L21" s="336">
        <v>2</v>
      </c>
      <c r="M21" s="336">
        <v>33</v>
      </c>
      <c r="N21" s="336">
        <v>17</v>
      </c>
      <c r="O21" s="336">
        <v>3</v>
      </c>
      <c r="P21" s="336">
        <v>8</v>
      </c>
      <c r="Q21" s="336">
        <v>36</v>
      </c>
      <c r="R21" s="336">
        <v>2</v>
      </c>
      <c r="S21" s="336">
        <v>5</v>
      </c>
      <c r="T21" s="336"/>
      <c r="U21" s="336">
        <v>33</v>
      </c>
      <c r="V21" s="337">
        <v>310</v>
      </c>
      <c r="W21" s="338">
        <v>-0.70560303893637222</v>
      </c>
    </row>
    <row r="22" spans="1:23" ht="22.25" customHeight="1" x14ac:dyDescent="0.15">
      <c r="A22" s="335" t="s">
        <v>40</v>
      </c>
      <c r="B22" s="336">
        <v>6</v>
      </c>
      <c r="C22" s="336"/>
      <c r="D22" s="336"/>
      <c r="E22" s="336">
        <v>5</v>
      </c>
      <c r="F22" s="336">
        <v>21</v>
      </c>
      <c r="G22" s="336">
        <v>8</v>
      </c>
      <c r="H22" s="336">
        <v>13</v>
      </c>
      <c r="I22" s="336">
        <v>1</v>
      </c>
      <c r="J22" s="336">
        <v>21</v>
      </c>
      <c r="K22" s="336">
        <v>6</v>
      </c>
      <c r="L22" s="336"/>
      <c r="M22" s="336">
        <v>12</v>
      </c>
      <c r="N22" s="336"/>
      <c r="O22" s="336">
        <v>7</v>
      </c>
      <c r="P22" s="336">
        <v>2</v>
      </c>
      <c r="Q22" s="336">
        <v>25</v>
      </c>
      <c r="R22" s="336">
        <v>5</v>
      </c>
      <c r="S22" s="336">
        <v>2</v>
      </c>
      <c r="T22" s="336">
        <v>1</v>
      </c>
      <c r="U22" s="336">
        <v>5</v>
      </c>
      <c r="V22" s="337">
        <v>140</v>
      </c>
      <c r="W22" s="338">
        <v>-0.84978540772532185</v>
      </c>
    </row>
    <row r="23" spans="1:23" ht="22.25" customHeight="1" x14ac:dyDescent="0.15">
      <c r="A23" s="335" t="s">
        <v>41</v>
      </c>
      <c r="B23" s="336">
        <v>5</v>
      </c>
      <c r="C23" s="336"/>
      <c r="D23" s="336">
        <v>1</v>
      </c>
      <c r="E23" s="336">
        <v>10</v>
      </c>
      <c r="F23" s="336">
        <v>35</v>
      </c>
      <c r="G23" s="336">
        <v>6</v>
      </c>
      <c r="H23" s="336">
        <v>14</v>
      </c>
      <c r="I23" s="336">
        <v>8</v>
      </c>
      <c r="J23" s="336">
        <v>54</v>
      </c>
      <c r="K23" s="336">
        <v>14</v>
      </c>
      <c r="L23" s="336"/>
      <c r="M23" s="336">
        <v>39</v>
      </c>
      <c r="N23" s="336">
        <v>12</v>
      </c>
      <c r="O23" s="336">
        <v>4</v>
      </c>
      <c r="P23" s="336">
        <v>13</v>
      </c>
      <c r="Q23" s="336">
        <v>28</v>
      </c>
      <c r="R23" s="336">
        <v>33</v>
      </c>
      <c r="S23" s="336">
        <v>7</v>
      </c>
      <c r="T23" s="336">
        <v>1</v>
      </c>
      <c r="U23" s="336">
        <v>34</v>
      </c>
      <c r="V23" s="337">
        <v>318</v>
      </c>
      <c r="W23" s="338">
        <v>-0.73544093178036607</v>
      </c>
    </row>
    <row r="24" spans="1:23" ht="22.25" customHeight="1" x14ac:dyDescent="0.15">
      <c r="A24" s="344" t="s">
        <v>355</v>
      </c>
      <c r="B24" s="345">
        <v>530</v>
      </c>
      <c r="C24" s="345">
        <v>149</v>
      </c>
      <c r="D24" s="345">
        <v>26</v>
      </c>
      <c r="E24" s="345">
        <v>770</v>
      </c>
      <c r="F24" s="345">
        <v>2861</v>
      </c>
      <c r="G24" s="345">
        <v>796</v>
      </c>
      <c r="H24" s="345">
        <v>923</v>
      </c>
      <c r="I24" s="345">
        <v>969</v>
      </c>
      <c r="J24" s="345">
        <v>3892</v>
      </c>
      <c r="K24" s="345">
        <v>1023</v>
      </c>
      <c r="L24" s="345">
        <v>42</v>
      </c>
      <c r="M24" s="345">
        <v>1953</v>
      </c>
      <c r="N24" s="345">
        <v>831</v>
      </c>
      <c r="O24" s="345">
        <v>315</v>
      </c>
      <c r="P24" s="345">
        <v>1019</v>
      </c>
      <c r="Q24" s="345">
        <v>1655</v>
      </c>
      <c r="R24" s="345">
        <v>480</v>
      </c>
      <c r="S24" s="345">
        <v>377</v>
      </c>
      <c r="T24" s="345">
        <v>122</v>
      </c>
      <c r="U24" s="345">
        <v>1796</v>
      </c>
      <c r="V24" s="345">
        <v>20529</v>
      </c>
      <c r="W24" s="346">
        <v>-0.27075414727718378</v>
      </c>
    </row>
    <row r="25" spans="1:23" ht="22.25" customHeight="1" x14ac:dyDescent="0.15">
      <c r="A25" s="335" t="s">
        <v>42</v>
      </c>
      <c r="B25" s="336">
        <v>52</v>
      </c>
      <c r="C25" s="336">
        <v>23</v>
      </c>
      <c r="D25" s="336">
        <v>5</v>
      </c>
      <c r="E25" s="336">
        <v>127</v>
      </c>
      <c r="F25" s="336">
        <v>303</v>
      </c>
      <c r="G25" s="336">
        <v>39</v>
      </c>
      <c r="H25" s="336">
        <v>151</v>
      </c>
      <c r="I25" s="336">
        <v>96</v>
      </c>
      <c r="J25" s="336">
        <v>484</v>
      </c>
      <c r="K25" s="336">
        <v>78</v>
      </c>
      <c r="L25" s="336">
        <v>8</v>
      </c>
      <c r="M25" s="336">
        <v>350</v>
      </c>
      <c r="N25" s="336">
        <v>105</v>
      </c>
      <c r="O25" s="336">
        <v>37</v>
      </c>
      <c r="P25" s="336">
        <v>121</v>
      </c>
      <c r="Q25" s="336">
        <v>228</v>
      </c>
      <c r="R25" s="336">
        <v>39</v>
      </c>
      <c r="S25" s="336">
        <v>62</v>
      </c>
      <c r="T25" s="336">
        <v>12</v>
      </c>
      <c r="U25" s="336">
        <v>142</v>
      </c>
      <c r="V25" s="337">
        <v>2462</v>
      </c>
      <c r="W25" s="338">
        <v>-0.63352188151235489</v>
      </c>
    </row>
    <row r="26" spans="1:23" ht="22.25" customHeight="1" x14ac:dyDescent="0.15">
      <c r="A26" s="335" t="s">
        <v>356</v>
      </c>
      <c r="B26" s="336">
        <v>478</v>
      </c>
      <c r="C26" s="336">
        <v>126</v>
      </c>
      <c r="D26" s="336">
        <v>21</v>
      </c>
      <c r="E26" s="336">
        <v>643</v>
      </c>
      <c r="F26" s="336">
        <v>2558</v>
      </c>
      <c r="G26" s="336">
        <v>757</v>
      </c>
      <c r="H26" s="336">
        <v>772</v>
      </c>
      <c r="I26" s="336">
        <v>873</v>
      </c>
      <c r="J26" s="336">
        <v>3408</v>
      </c>
      <c r="K26" s="336">
        <v>945</v>
      </c>
      <c r="L26" s="336">
        <v>34</v>
      </c>
      <c r="M26" s="336">
        <v>1603</v>
      </c>
      <c r="N26" s="336">
        <v>726</v>
      </c>
      <c r="O26" s="336">
        <v>278</v>
      </c>
      <c r="P26" s="336">
        <v>898</v>
      </c>
      <c r="Q26" s="336">
        <v>1427</v>
      </c>
      <c r="R26" s="336">
        <v>441</v>
      </c>
      <c r="S26" s="336">
        <v>315</v>
      </c>
      <c r="T26" s="336">
        <v>110</v>
      </c>
      <c r="U26" s="336">
        <v>1654</v>
      </c>
      <c r="V26" s="337">
        <v>18067</v>
      </c>
      <c r="W26" s="338">
        <v>-0.15704754350767508</v>
      </c>
    </row>
    <row r="27" spans="1:23" ht="22.25" customHeight="1" x14ac:dyDescent="0.15">
      <c r="A27" s="347" t="s">
        <v>7</v>
      </c>
      <c r="B27" s="348">
        <v>5</v>
      </c>
      <c r="C27" s="348">
        <v>4</v>
      </c>
      <c r="D27" s="348">
        <v>9</v>
      </c>
      <c r="E27" s="348">
        <v>22</v>
      </c>
      <c r="F27" s="348">
        <v>31</v>
      </c>
      <c r="G27" s="348">
        <v>3</v>
      </c>
      <c r="H27" s="348">
        <v>18</v>
      </c>
      <c r="I27" s="348">
        <v>4</v>
      </c>
      <c r="J27" s="348">
        <v>36</v>
      </c>
      <c r="K27" s="348">
        <v>7</v>
      </c>
      <c r="L27" s="348">
        <v>1</v>
      </c>
      <c r="M27" s="348">
        <v>23</v>
      </c>
      <c r="N27" s="348">
        <v>11</v>
      </c>
      <c r="O27" s="348">
        <v>7</v>
      </c>
      <c r="P27" s="348">
        <v>12</v>
      </c>
      <c r="Q27" s="348">
        <v>25</v>
      </c>
      <c r="R27" s="348">
        <v>0</v>
      </c>
      <c r="S27" s="348">
        <v>5</v>
      </c>
      <c r="T27" s="348">
        <v>5</v>
      </c>
      <c r="U27" s="348">
        <v>19</v>
      </c>
      <c r="V27" s="348">
        <v>247</v>
      </c>
      <c r="W27" s="349">
        <v>-0.11151079136690648</v>
      </c>
    </row>
    <row r="28" spans="1:23" ht="22.25" customHeight="1" x14ac:dyDescent="0.15">
      <c r="A28" s="335" t="s">
        <v>28</v>
      </c>
      <c r="B28" s="336">
        <v>1</v>
      </c>
      <c r="C28" s="336"/>
      <c r="D28" s="336">
        <v>7</v>
      </c>
      <c r="E28" s="336">
        <v>11</v>
      </c>
      <c r="F28" s="336">
        <v>4</v>
      </c>
      <c r="G28" s="336">
        <v>2</v>
      </c>
      <c r="H28" s="336">
        <v>2</v>
      </c>
      <c r="I28" s="336">
        <v>2</v>
      </c>
      <c r="J28" s="336">
        <v>19</v>
      </c>
      <c r="K28" s="336">
        <v>4</v>
      </c>
      <c r="L28" s="336">
        <v>1</v>
      </c>
      <c r="M28" s="336">
        <v>8</v>
      </c>
      <c r="N28" s="336"/>
      <c r="O28" s="336">
        <v>2</v>
      </c>
      <c r="P28" s="336">
        <v>1</v>
      </c>
      <c r="Q28" s="336">
        <v>4</v>
      </c>
      <c r="R28" s="336"/>
      <c r="S28" s="336">
        <v>1</v>
      </c>
      <c r="T28" s="336">
        <v>5</v>
      </c>
      <c r="U28" s="336">
        <v>4</v>
      </c>
      <c r="V28" s="337">
        <v>78</v>
      </c>
      <c r="W28" s="338">
        <v>-0.32173913043478258</v>
      </c>
    </row>
    <row r="29" spans="1:23" ht="22.25" customHeight="1" x14ac:dyDescent="0.15">
      <c r="A29" s="335" t="s">
        <v>43</v>
      </c>
      <c r="B29" s="336">
        <v>4</v>
      </c>
      <c r="C29" s="336">
        <v>4</v>
      </c>
      <c r="D29" s="336">
        <v>2</v>
      </c>
      <c r="E29" s="336">
        <v>11</v>
      </c>
      <c r="F29" s="336">
        <v>27</v>
      </c>
      <c r="G29" s="336">
        <v>1</v>
      </c>
      <c r="H29" s="336">
        <v>16</v>
      </c>
      <c r="I29" s="336">
        <v>2</v>
      </c>
      <c r="J29" s="336">
        <v>17</v>
      </c>
      <c r="K29" s="336">
        <v>3</v>
      </c>
      <c r="L29" s="336"/>
      <c r="M29" s="336">
        <v>15</v>
      </c>
      <c r="N29" s="336">
        <v>11</v>
      </c>
      <c r="O29" s="336">
        <v>5</v>
      </c>
      <c r="P29" s="336">
        <v>11</v>
      </c>
      <c r="Q29" s="336">
        <v>21</v>
      </c>
      <c r="R29" s="336"/>
      <c r="S29" s="336">
        <v>4</v>
      </c>
      <c r="T29" s="336"/>
      <c r="U29" s="336">
        <v>15</v>
      </c>
      <c r="V29" s="337">
        <v>169</v>
      </c>
      <c r="W29" s="370">
        <v>3.6809815950920248E-2</v>
      </c>
    </row>
    <row r="30" spans="1:23" ht="22.25" customHeight="1" x14ac:dyDescent="0.15">
      <c r="A30" s="350" t="s">
        <v>8</v>
      </c>
      <c r="B30" s="351">
        <v>10</v>
      </c>
      <c r="C30" s="351">
        <v>6</v>
      </c>
      <c r="D30" s="351">
        <v>13</v>
      </c>
      <c r="E30" s="351">
        <v>30</v>
      </c>
      <c r="F30" s="351">
        <v>89</v>
      </c>
      <c r="G30" s="351">
        <v>27</v>
      </c>
      <c r="H30" s="351">
        <v>83</v>
      </c>
      <c r="I30" s="351">
        <v>17</v>
      </c>
      <c r="J30" s="351">
        <v>122</v>
      </c>
      <c r="K30" s="351">
        <v>45</v>
      </c>
      <c r="L30" s="351">
        <v>2</v>
      </c>
      <c r="M30" s="351">
        <v>72</v>
      </c>
      <c r="N30" s="351">
        <v>28</v>
      </c>
      <c r="O30" s="351">
        <v>11</v>
      </c>
      <c r="P30" s="351">
        <v>39</v>
      </c>
      <c r="Q30" s="351">
        <v>62</v>
      </c>
      <c r="R30" s="351">
        <v>11</v>
      </c>
      <c r="S30" s="351">
        <v>26</v>
      </c>
      <c r="T30" s="351">
        <v>5</v>
      </c>
      <c r="U30" s="351">
        <v>66</v>
      </c>
      <c r="V30" s="351">
        <v>764</v>
      </c>
      <c r="W30" s="439">
        <v>3.9421813403416554E-3</v>
      </c>
    </row>
    <row r="31" spans="1:23" ht="22.25" customHeight="1" x14ac:dyDescent="0.15">
      <c r="A31" s="335" t="s">
        <v>240</v>
      </c>
      <c r="B31" s="336">
        <v>5</v>
      </c>
      <c r="C31" s="336">
        <v>4</v>
      </c>
      <c r="D31" s="336">
        <v>6</v>
      </c>
      <c r="E31" s="336">
        <v>10</v>
      </c>
      <c r="F31" s="336">
        <v>30</v>
      </c>
      <c r="G31" s="336">
        <v>7</v>
      </c>
      <c r="H31" s="336">
        <v>21</v>
      </c>
      <c r="I31" s="336">
        <v>6</v>
      </c>
      <c r="J31" s="336">
        <v>34</v>
      </c>
      <c r="K31" s="336">
        <v>8</v>
      </c>
      <c r="L31" s="336"/>
      <c r="M31" s="336">
        <v>22</v>
      </c>
      <c r="N31" s="336">
        <v>8</v>
      </c>
      <c r="O31" s="336">
        <v>3</v>
      </c>
      <c r="P31" s="336">
        <v>9</v>
      </c>
      <c r="Q31" s="336">
        <v>13</v>
      </c>
      <c r="R31" s="336">
        <v>4</v>
      </c>
      <c r="S31" s="336">
        <v>6</v>
      </c>
      <c r="T31" s="336"/>
      <c r="U31" s="336">
        <v>23</v>
      </c>
      <c r="V31" s="337">
        <v>219</v>
      </c>
      <c r="W31" s="370">
        <v>0.16489361702127658</v>
      </c>
    </row>
    <row r="32" spans="1:23" ht="22.25" customHeight="1" x14ac:dyDescent="0.15">
      <c r="A32" s="335" t="s">
        <v>241</v>
      </c>
      <c r="B32" s="336">
        <v>5</v>
      </c>
      <c r="C32" s="336">
        <v>2</v>
      </c>
      <c r="D32" s="336">
        <v>7</v>
      </c>
      <c r="E32" s="336">
        <v>20</v>
      </c>
      <c r="F32" s="336">
        <v>59</v>
      </c>
      <c r="G32" s="336">
        <v>20</v>
      </c>
      <c r="H32" s="336">
        <v>62</v>
      </c>
      <c r="I32" s="336">
        <v>11</v>
      </c>
      <c r="J32" s="336">
        <v>88</v>
      </c>
      <c r="K32" s="336">
        <v>37</v>
      </c>
      <c r="L32" s="336">
        <v>2</v>
      </c>
      <c r="M32" s="336">
        <v>50</v>
      </c>
      <c r="N32" s="336">
        <v>20</v>
      </c>
      <c r="O32" s="336">
        <v>8</v>
      </c>
      <c r="P32" s="336">
        <v>30</v>
      </c>
      <c r="Q32" s="336">
        <v>49</v>
      </c>
      <c r="R32" s="336">
        <v>7</v>
      </c>
      <c r="S32" s="336">
        <v>20</v>
      </c>
      <c r="T32" s="336">
        <v>5</v>
      </c>
      <c r="U32" s="336">
        <v>43</v>
      </c>
      <c r="V32" s="337">
        <v>545</v>
      </c>
      <c r="W32" s="338">
        <v>-4.8865619546247817E-2</v>
      </c>
    </row>
    <row r="33" spans="1:23" ht="22.25" customHeight="1" x14ac:dyDescent="0.15">
      <c r="A33" s="352" t="s">
        <v>9</v>
      </c>
      <c r="B33" s="353">
        <v>88</v>
      </c>
      <c r="C33" s="353">
        <v>14</v>
      </c>
      <c r="D33" s="353"/>
      <c r="E33" s="353">
        <v>19</v>
      </c>
      <c r="F33" s="353">
        <v>592</v>
      </c>
      <c r="G33" s="353">
        <v>182</v>
      </c>
      <c r="H33" s="353">
        <v>80</v>
      </c>
      <c r="I33" s="353">
        <v>38</v>
      </c>
      <c r="J33" s="353">
        <v>561</v>
      </c>
      <c r="K33" s="353">
        <v>218</v>
      </c>
      <c r="L33" s="353">
        <v>13</v>
      </c>
      <c r="M33" s="353">
        <v>382</v>
      </c>
      <c r="N33" s="353">
        <v>93</v>
      </c>
      <c r="O33" s="353">
        <v>12</v>
      </c>
      <c r="P33" s="353">
        <v>26</v>
      </c>
      <c r="Q33" s="353">
        <v>157</v>
      </c>
      <c r="R33" s="353">
        <v>261</v>
      </c>
      <c r="S33" s="353">
        <v>62</v>
      </c>
      <c r="T33" s="353">
        <v>21</v>
      </c>
      <c r="U33" s="353">
        <v>329</v>
      </c>
      <c r="V33" s="354">
        <v>3148</v>
      </c>
      <c r="W33" s="440">
        <v>0.52519379844961245</v>
      </c>
    </row>
    <row r="34" spans="1:23" ht="22.25" customHeight="1" x14ac:dyDescent="0.15">
      <c r="A34" s="355" t="s">
        <v>12</v>
      </c>
      <c r="B34" s="356">
        <v>1314</v>
      </c>
      <c r="C34" s="356">
        <v>469</v>
      </c>
      <c r="D34" s="356">
        <v>495</v>
      </c>
      <c r="E34" s="356">
        <v>2107</v>
      </c>
      <c r="F34" s="356">
        <v>6541</v>
      </c>
      <c r="G34" s="356">
        <v>2048</v>
      </c>
      <c r="H34" s="356">
        <v>2807</v>
      </c>
      <c r="I34" s="356">
        <v>1648</v>
      </c>
      <c r="J34" s="356">
        <v>8453</v>
      </c>
      <c r="K34" s="356">
        <v>2550</v>
      </c>
      <c r="L34" s="356">
        <v>120</v>
      </c>
      <c r="M34" s="356">
        <v>4592</v>
      </c>
      <c r="N34" s="356">
        <v>2576</v>
      </c>
      <c r="O34" s="356">
        <v>1172</v>
      </c>
      <c r="P34" s="356">
        <v>2473</v>
      </c>
      <c r="Q34" s="356">
        <v>4574</v>
      </c>
      <c r="R34" s="356">
        <v>1564</v>
      </c>
      <c r="S34" s="356">
        <v>1015</v>
      </c>
      <c r="T34" s="356">
        <v>230</v>
      </c>
      <c r="U34" s="356">
        <v>4400</v>
      </c>
      <c r="V34" s="337">
        <v>51148</v>
      </c>
      <c r="W34" s="338">
        <v>-9.7042987024450522E-2</v>
      </c>
    </row>
  </sheetData>
  <mergeCells count="24">
    <mergeCell ref="V4:V5"/>
    <mergeCell ref="W4:W5"/>
    <mergeCell ref="P4:P5"/>
    <mergeCell ref="Q4:Q5"/>
    <mergeCell ref="R4:R5"/>
    <mergeCell ref="S4:S5"/>
    <mergeCell ref="T4:T5"/>
    <mergeCell ref="U4:U5"/>
    <mergeCell ref="J4:J5"/>
    <mergeCell ref="K4:K5"/>
    <mergeCell ref="L4:L5"/>
    <mergeCell ref="M4:M5"/>
    <mergeCell ref="N4:N5"/>
    <mergeCell ref="O4:O5"/>
    <mergeCell ref="A1:C1"/>
    <mergeCell ref="D1:K1"/>
    <mergeCell ref="B4:B5"/>
    <mergeCell ref="C4:C5"/>
    <mergeCell ref="D4:D5"/>
    <mergeCell ref="E4:E5"/>
    <mergeCell ref="F4:F5"/>
    <mergeCell ref="G4:G5"/>
    <mergeCell ref="H4:H5"/>
    <mergeCell ref="I4:I5"/>
  </mergeCells>
  <conditionalFormatting sqref="W6:W34">
    <cfRule type="iconSet" priority="1">
      <iconSet iconSet="5Arrows">
        <cfvo type="percent" val="0"/>
        <cfvo type="num" val="-0.02"/>
        <cfvo type="num" val="-6.0000000000000001E-3"/>
        <cfvo type="num" val="6.0000000000000001E-3" gte="0"/>
        <cfvo type="num" val="0.02"/>
      </iconSet>
    </cfRule>
  </conditionalFormatting>
  <printOptions horizontalCentered="1" verticalCentered="1"/>
  <pageMargins left="0.19685039370078741" right="0.19685039370078741" top="0.19685039370078741" bottom="0.19685039370078741" header="0.11811023622047245" footer="0.19685039370078741"/>
  <pageSetup paperSize="9" orientation="landscape"/>
  <headerFooter alignWithMargins="0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4"/>
  <sheetViews>
    <sheetView showGridLines="0" zoomScale="80" zoomScaleNormal="80" workbookViewId="0">
      <selection sqref="A1:C1"/>
    </sheetView>
  </sheetViews>
  <sheetFormatPr baseColWidth="10" defaultColWidth="9.5" defaultRowHeight="13" x14ac:dyDescent="0.15"/>
  <cols>
    <col min="1" max="1" width="43" style="2" bestFit="1" customWidth="1"/>
    <col min="2" max="9" width="7.5" style="2" customWidth="1"/>
    <col min="10" max="10" width="7.5" style="1" customWidth="1"/>
    <col min="11" max="21" width="7.5" style="2" customWidth="1"/>
    <col min="22" max="23" width="10.5" style="2" customWidth="1"/>
    <col min="24" max="16384" width="9.5" style="2"/>
  </cols>
  <sheetData>
    <row r="1" spans="1:23" ht="50" customHeight="1" x14ac:dyDescent="0.15">
      <c r="A1" s="528" t="s">
        <v>401</v>
      </c>
      <c r="B1" s="528"/>
      <c r="C1" s="528"/>
      <c r="D1" s="529" t="s">
        <v>244</v>
      </c>
      <c r="E1" s="530"/>
      <c r="F1" s="530"/>
      <c r="G1" s="530"/>
      <c r="H1" s="530"/>
      <c r="I1" s="530"/>
      <c r="J1" s="530"/>
      <c r="K1" s="531"/>
    </row>
    <row r="4" spans="1:23" ht="52.5" customHeight="1" x14ac:dyDescent="0.3">
      <c r="A4" s="326" t="s">
        <v>256</v>
      </c>
      <c r="B4" s="532" t="s">
        <v>188</v>
      </c>
      <c r="C4" s="532" t="s">
        <v>70</v>
      </c>
      <c r="D4" s="532" t="s">
        <v>71</v>
      </c>
      <c r="E4" s="532" t="s">
        <v>72</v>
      </c>
      <c r="F4" s="532" t="s">
        <v>59</v>
      </c>
      <c r="G4" s="532" t="s">
        <v>186</v>
      </c>
      <c r="H4" s="532" t="s">
        <v>64</v>
      </c>
      <c r="I4" s="532" t="s">
        <v>54</v>
      </c>
      <c r="J4" s="532" t="s">
        <v>55</v>
      </c>
      <c r="K4" s="532" t="s">
        <v>65</v>
      </c>
      <c r="L4" s="532" t="s">
        <v>73</v>
      </c>
      <c r="M4" s="532" t="s">
        <v>56</v>
      </c>
      <c r="N4" s="532" t="s">
        <v>74</v>
      </c>
      <c r="O4" s="532" t="s">
        <v>76</v>
      </c>
      <c r="P4" s="532" t="s">
        <v>77</v>
      </c>
      <c r="Q4" s="532" t="s">
        <v>66</v>
      </c>
      <c r="R4" s="532" t="s">
        <v>61</v>
      </c>
      <c r="S4" s="532" t="s">
        <v>67</v>
      </c>
      <c r="T4" s="532" t="s">
        <v>57</v>
      </c>
      <c r="U4" s="532" t="s">
        <v>62</v>
      </c>
      <c r="V4" s="534" t="s">
        <v>12</v>
      </c>
      <c r="W4" s="536" t="s">
        <v>441</v>
      </c>
    </row>
    <row r="5" spans="1:23" ht="54" customHeight="1" x14ac:dyDescent="0.3">
      <c r="A5" s="327" t="s">
        <v>257</v>
      </c>
      <c r="B5" s="533"/>
      <c r="C5" s="533"/>
      <c r="D5" s="533"/>
      <c r="E5" s="533"/>
      <c r="F5" s="533"/>
      <c r="G5" s="533"/>
      <c r="H5" s="533"/>
      <c r="I5" s="533"/>
      <c r="J5" s="533"/>
      <c r="K5" s="533"/>
      <c r="L5" s="533"/>
      <c r="M5" s="533"/>
      <c r="N5" s="533"/>
      <c r="O5" s="533"/>
      <c r="P5" s="533"/>
      <c r="Q5" s="533"/>
      <c r="R5" s="533"/>
      <c r="S5" s="533"/>
      <c r="T5" s="533"/>
      <c r="U5" s="533"/>
      <c r="V5" s="535"/>
      <c r="W5" s="537"/>
    </row>
    <row r="6" spans="1:23" ht="22.25" customHeight="1" x14ac:dyDescent="0.15">
      <c r="A6" s="328" t="s">
        <v>3</v>
      </c>
      <c r="B6" s="329">
        <v>24</v>
      </c>
      <c r="C6" s="329">
        <v>15</v>
      </c>
      <c r="D6" s="329">
        <v>33</v>
      </c>
      <c r="E6" s="329">
        <v>81</v>
      </c>
      <c r="F6" s="329">
        <v>203</v>
      </c>
      <c r="G6" s="329">
        <v>34</v>
      </c>
      <c r="H6" s="329">
        <v>125</v>
      </c>
      <c r="I6" s="329">
        <v>46</v>
      </c>
      <c r="J6" s="329">
        <v>299</v>
      </c>
      <c r="K6" s="329">
        <v>40</v>
      </c>
      <c r="L6" s="329">
        <v>6</v>
      </c>
      <c r="M6" s="329">
        <v>119</v>
      </c>
      <c r="N6" s="329">
        <v>100</v>
      </c>
      <c r="O6" s="329">
        <v>29</v>
      </c>
      <c r="P6" s="329">
        <v>105</v>
      </c>
      <c r="Q6" s="329">
        <v>157</v>
      </c>
      <c r="R6" s="329">
        <v>42</v>
      </c>
      <c r="S6" s="329">
        <v>22</v>
      </c>
      <c r="T6" s="329">
        <v>6</v>
      </c>
      <c r="U6" s="329">
        <v>163</v>
      </c>
      <c r="V6" s="330">
        <v>1567</v>
      </c>
      <c r="W6" s="357">
        <v>-9.369577790630422E-2</v>
      </c>
    </row>
    <row r="7" spans="1:23" ht="22.25" customHeight="1" x14ac:dyDescent="0.15">
      <c r="A7" s="332" t="s">
        <v>4</v>
      </c>
      <c r="B7" s="333">
        <v>112</v>
      </c>
      <c r="C7" s="333">
        <v>48</v>
      </c>
      <c r="D7" s="333">
        <v>84</v>
      </c>
      <c r="E7" s="333">
        <v>247</v>
      </c>
      <c r="F7" s="333">
        <v>566</v>
      </c>
      <c r="G7" s="333">
        <v>113</v>
      </c>
      <c r="H7" s="333">
        <v>418</v>
      </c>
      <c r="I7" s="333">
        <v>134</v>
      </c>
      <c r="J7" s="333">
        <v>674</v>
      </c>
      <c r="K7" s="333">
        <v>244</v>
      </c>
      <c r="L7" s="333">
        <v>16</v>
      </c>
      <c r="M7" s="333">
        <v>360</v>
      </c>
      <c r="N7" s="333">
        <v>298</v>
      </c>
      <c r="O7" s="333">
        <v>113</v>
      </c>
      <c r="P7" s="333">
        <v>295</v>
      </c>
      <c r="Q7" s="333">
        <v>397</v>
      </c>
      <c r="R7" s="333">
        <v>152</v>
      </c>
      <c r="S7" s="333">
        <v>106</v>
      </c>
      <c r="T7" s="333">
        <v>16</v>
      </c>
      <c r="U7" s="333">
        <v>377</v>
      </c>
      <c r="V7" s="334">
        <v>4400</v>
      </c>
      <c r="W7" s="438">
        <v>2.9633006610439937E-3</v>
      </c>
    </row>
    <row r="8" spans="1:23" ht="22.25" customHeight="1" x14ac:dyDescent="0.15">
      <c r="A8" s="335" t="s">
        <v>30</v>
      </c>
      <c r="B8" s="336">
        <v>94</v>
      </c>
      <c r="C8" s="336">
        <v>34</v>
      </c>
      <c r="D8" s="336">
        <v>74</v>
      </c>
      <c r="E8" s="336">
        <v>198</v>
      </c>
      <c r="F8" s="336">
        <v>401</v>
      </c>
      <c r="G8" s="336">
        <v>90</v>
      </c>
      <c r="H8" s="336">
        <v>330</v>
      </c>
      <c r="I8" s="336">
        <v>102</v>
      </c>
      <c r="J8" s="336">
        <v>495</v>
      </c>
      <c r="K8" s="336">
        <v>170</v>
      </c>
      <c r="L8" s="336">
        <v>12</v>
      </c>
      <c r="M8" s="336">
        <v>245</v>
      </c>
      <c r="N8" s="336">
        <v>232</v>
      </c>
      <c r="O8" s="336">
        <v>92</v>
      </c>
      <c r="P8" s="336">
        <v>232</v>
      </c>
      <c r="Q8" s="336">
        <v>270</v>
      </c>
      <c r="R8" s="336">
        <v>113</v>
      </c>
      <c r="S8" s="336">
        <v>78</v>
      </c>
      <c r="T8" s="336">
        <v>12</v>
      </c>
      <c r="U8" s="336">
        <v>282</v>
      </c>
      <c r="V8" s="337">
        <v>3316</v>
      </c>
      <c r="W8" s="358">
        <v>-3.6886436247458611E-2</v>
      </c>
    </row>
    <row r="9" spans="1:23" ht="22.25" customHeight="1" x14ac:dyDescent="0.15">
      <c r="A9" s="335" t="s">
        <v>31</v>
      </c>
      <c r="B9" s="336">
        <v>2</v>
      </c>
      <c r="C9" s="336">
        <v>3</v>
      </c>
      <c r="D9" s="336">
        <v>1</v>
      </c>
      <c r="E9" s="336">
        <v>7</v>
      </c>
      <c r="F9" s="336">
        <v>26</v>
      </c>
      <c r="G9" s="336">
        <v>7</v>
      </c>
      <c r="H9" s="336">
        <v>18</v>
      </c>
      <c r="I9" s="336">
        <v>4</v>
      </c>
      <c r="J9" s="336">
        <v>23</v>
      </c>
      <c r="K9" s="336">
        <v>7</v>
      </c>
      <c r="L9" s="336"/>
      <c r="M9" s="336">
        <v>9</v>
      </c>
      <c r="N9" s="336">
        <v>12</v>
      </c>
      <c r="O9" s="336">
        <v>4</v>
      </c>
      <c r="P9" s="336">
        <v>11</v>
      </c>
      <c r="Q9" s="336">
        <v>26</v>
      </c>
      <c r="R9" s="336">
        <v>10</v>
      </c>
      <c r="S9" s="336">
        <v>9</v>
      </c>
      <c r="T9" s="336">
        <v>2</v>
      </c>
      <c r="U9" s="336">
        <v>15</v>
      </c>
      <c r="V9" s="337">
        <v>190</v>
      </c>
      <c r="W9" s="372">
        <v>6.741573033707865E-2</v>
      </c>
    </row>
    <row r="10" spans="1:23" ht="22.25" customHeight="1" x14ac:dyDescent="0.15">
      <c r="A10" s="335" t="s">
        <v>32</v>
      </c>
      <c r="B10" s="336">
        <v>3</v>
      </c>
      <c r="C10" s="336">
        <v>2</v>
      </c>
      <c r="D10" s="336">
        <v>4</v>
      </c>
      <c r="E10" s="336">
        <v>12</v>
      </c>
      <c r="F10" s="336">
        <v>23</v>
      </c>
      <c r="G10" s="336">
        <v>9</v>
      </c>
      <c r="H10" s="336">
        <v>18</v>
      </c>
      <c r="I10" s="336">
        <v>3</v>
      </c>
      <c r="J10" s="336">
        <v>25</v>
      </c>
      <c r="K10" s="336">
        <v>12</v>
      </c>
      <c r="L10" s="336"/>
      <c r="M10" s="336">
        <v>13</v>
      </c>
      <c r="N10" s="336">
        <v>8</v>
      </c>
      <c r="O10" s="336"/>
      <c r="P10" s="336">
        <v>8</v>
      </c>
      <c r="Q10" s="336">
        <v>9</v>
      </c>
      <c r="R10" s="336">
        <v>12</v>
      </c>
      <c r="S10" s="336">
        <v>2</v>
      </c>
      <c r="T10" s="336"/>
      <c r="U10" s="336">
        <v>15</v>
      </c>
      <c r="V10" s="337">
        <v>164</v>
      </c>
      <c r="W10" s="358">
        <v>-0.36679536679536678</v>
      </c>
    </row>
    <row r="11" spans="1:23" ht="22.25" customHeight="1" x14ac:dyDescent="0.15">
      <c r="A11" s="335" t="s">
        <v>33</v>
      </c>
      <c r="B11" s="336">
        <v>13</v>
      </c>
      <c r="C11" s="336">
        <v>12</v>
      </c>
      <c r="D11" s="336">
        <v>9</v>
      </c>
      <c r="E11" s="336">
        <v>57</v>
      </c>
      <c r="F11" s="336">
        <v>118</v>
      </c>
      <c r="G11" s="336">
        <v>27</v>
      </c>
      <c r="H11" s="336">
        <v>63</v>
      </c>
      <c r="I11" s="336">
        <v>26</v>
      </c>
      <c r="J11" s="336">
        <v>137</v>
      </c>
      <c r="K11" s="336">
        <v>48</v>
      </c>
      <c r="L11" s="336">
        <v>1</v>
      </c>
      <c r="M11" s="336">
        <v>89</v>
      </c>
      <c r="N11" s="336">
        <v>59</v>
      </c>
      <c r="O11" s="336">
        <v>28</v>
      </c>
      <c r="P11" s="336">
        <v>41</v>
      </c>
      <c r="Q11" s="336">
        <v>114</v>
      </c>
      <c r="R11" s="336">
        <v>31</v>
      </c>
      <c r="S11" s="336">
        <v>28</v>
      </c>
      <c r="T11" s="336">
        <v>3</v>
      </c>
      <c r="U11" s="336">
        <v>74</v>
      </c>
      <c r="V11" s="337">
        <v>939</v>
      </c>
      <c r="W11" s="372">
        <v>0.6737967914438503</v>
      </c>
    </row>
    <row r="12" spans="1:23" ht="22.25" customHeight="1" x14ac:dyDescent="0.15">
      <c r="A12" s="335" t="s">
        <v>34</v>
      </c>
      <c r="B12" s="336">
        <v>7</v>
      </c>
      <c r="C12" s="336">
        <v>2</v>
      </c>
      <c r="D12" s="336">
        <v>3</v>
      </c>
      <c r="E12" s="336">
        <v>8</v>
      </c>
      <c r="F12" s="336">
        <v>25</v>
      </c>
      <c r="G12" s="336">
        <v>4</v>
      </c>
      <c r="H12" s="336">
        <v>11</v>
      </c>
      <c r="I12" s="336">
        <v>1</v>
      </c>
      <c r="J12" s="336">
        <v>24</v>
      </c>
      <c r="K12" s="336">
        <v>7</v>
      </c>
      <c r="L12" s="336">
        <v>1</v>
      </c>
      <c r="M12" s="336">
        <v>7</v>
      </c>
      <c r="N12" s="336">
        <v>17</v>
      </c>
      <c r="O12" s="336">
        <v>11</v>
      </c>
      <c r="P12" s="336">
        <v>19</v>
      </c>
      <c r="Q12" s="336">
        <v>14</v>
      </c>
      <c r="R12" s="336">
        <v>7</v>
      </c>
      <c r="S12" s="336">
        <v>4</v>
      </c>
      <c r="T12" s="336">
        <v>1</v>
      </c>
      <c r="U12" s="336">
        <v>9</v>
      </c>
      <c r="V12" s="337">
        <v>172</v>
      </c>
      <c r="W12" s="372">
        <v>0.21985815602836881</v>
      </c>
    </row>
    <row r="13" spans="1:23" ht="22.25" customHeight="1" x14ac:dyDescent="0.15">
      <c r="A13" s="335" t="s">
        <v>35</v>
      </c>
      <c r="B13" s="336">
        <v>11</v>
      </c>
      <c r="C13" s="336">
        <v>2</v>
      </c>
      <c r="D13" s="336">
        <v>5</v>
      </c>
      <c r="E13" s="336">
        <v>28</v>
      </c>
      <c r="F13" s="336">
        <v>97</v>
      </c>
      <c r="G13" s="336">
        <v>18</v>
      </c>
      <c r="H13" s="336">
        <v>45</v>
      </c>
      <c r="I13" s="336">
        <v>19</v>
      </c>
      <c r="J13" s="336">
        <v>91</v>
      </c>
      <c r="K13" s="336">
        <v>38</v>
      </c>
      <c r="L13" s="336">
        <v>1</v>
      </c>
      <c r="M13" s="336">
        <v>59</v>
      </c>
      <c r="N13" s="336">
        <v>36</v>
      </c>
      <c r="O13" s="336">
        <v>9</v>
      </c>
      <c r="P13" s="336">
        <v>25</v>
      </c>
      <c r="Q13" s="336">
        <v>55</v>
      </c>
      <c r="R13" s="336">
        <v>21</v>
      </c>
      <c r="S13" s="336">
        <v>6</v>
      </c>
      <c r="T13" s="336">
        <v>2</v>
      </c>
      <c r="U13" s="336">
        <v>52</v>
      </c>
      <c r="V13" s="337">
        <v>605</v>
      </c>
      <c r="W13" s="372">
        <v>2.0236087689713321E-2</v>
      </c>
    </row>
    <row r="14" spans="1:23" ht="22.25" customHeight="1" x14ac:dyDescent="0.15">
      <c r="A14" s="335" t="s">
        <v>26</v>
      </c>
      <c r="B14" s="336">
        <v>8</v>
      </c>
      <c r="C14" s="336">
        <v>4</v>
      </c>
      <c r="D14" s="336">
        <v>4</v>
      </c>
      <c r="E14" s="336">
        <v>10</v>
      </c>
      <c r="F14" s="336">
        <v>25</v>
      </c>
      <c r="G14" s="336">
        <v>4</v>
      </c>
      <c r="H14" s="336">
        <v>28</v>
      </c>
      <c r="I14" s="336">
        <v>9</v>
      </c>
      <c r="J14" s="336">
        <v>30</v>
      </c>
      <c r="K14" s="336">
        <v>13</v>
      </c>
      <c r="L14" s="336">
        <v>2</v>
      </c>
      <c r="M14" s="336">
        <v>27</v>
      </c>
      <c r="N14" s="336">
        <v>16</v>
      </c>
      <c r="O14" s="336">
        <v>7</v>
      </c>
      <c r="P14" s="336">
        <v>16</v>
      </c>
      <c r="Q14" s="336">
        <v>17</v>
      </c>
      <c r="R14" s="336">
        <v>3</v>
      </c>
      <c r="S14" s="336">
        <v>4</v>
      </c>
      <c r="T14" s="336">
        <v>2</v>
      </c>
      <c r="U14" s="336">
        <v>16</v>
      </c>
      <c r="V14" s="337">
        <v>178</v>
      </c>
      <c r="W14" s="372">
        <v>0.32835820895522388</v>
      </c>
    </row>
    <row r="15" spans="1:23" ht="22.25" customHeight="1" x14ac:dyDescent="0.15">
      <c r="A15" s="339" t="s">
        <v>5</v>
      </c>
      <c r="B15" s="340">
        <v>94</v>
      </c>
      <c r="C15" s="340">
        <v>57</v>
      </c>
      <c r="D15" s="340">
        <v>68</v>
      </c>
      <c r="E15" s="340">
        <v>211</v>
      </c>
      <c r="F15" s="340">
        <v>482</v>
      </c>
      <c r="G15" s="340">
        <v>125</v>
      </c>
      <c r="H15" s="340">
        <v>250</v>
      </c>
      <c r="I15" s="340">
        <v>109</v>
      </c>
      <c r="J15" s="340">
        <v>588</v>
      </c>
      <c r="K15" s="340">
        <v>210</v>
      </c>
      <c r="L15" s="340">
        <v>13</v>
      </c>
      <c r="M15" s="340">
        <v>363</v>
      </c>
      <c r="N15" s="340">
        <v>286</v>
      </c>
      <c r="O15" s="340">
        <v>94</v>
      </c>
      <c r="P15" s="340">
        <v>206</v>
      </c>
      <c r="Q15" s="340">
        <v>318</v>
      </c>
      <c r="R15" s="340">
        <v>137</v>
      </c>
      <c r="S15" s="340">
        <v>92</v>
      </c>
      <c r="T15" s="340">
        <v>11</v>
      </c>
      <c r="U15" s="340">
        <v>291</v>
      </c>
      <c r="V15" s="340">
        <v>3693</v>
      </c>
      <c r="W15" s="373">
        <v>0.26429305032523109</v>
      </c>
    </row>
    <row r="16" spans="1:23" ht="22.25" customHeight="1" x14ac:dyDescent="0.15">
      <c r="A16" s="335" t="s">
        <v>36</v>
      </c>
      <c r="B16" s="336">
        <v>33</v>
      </c>
      <c r="C16" s="336">
        <v>24</v>
      </c>
      <c r="D16" s="336">
        <v>24</v>
      </c>
      <c r="E16" s="336">
        <v>76</v>
      </c>
      <c r="F16" s="336">
        <v>119</v>
      </c>
      <c r="G16" s="336">
        <v>52</v>
      </c>
      <c r="H16" s="336">
        <v>80</v>
      </c>
      <c r="I16" s="336">
        <v>35</v>
      </c>
      <c r="J16" s="336">
        <v>175</v>
      </c>
      <c r="K16" s="336">
        <v>67</v>
      </c>
      <c r="L16" s="336">
        <v>5</v>
      </c>
      <c r="M16" s="336">
        <v>97</v>
      </c>
      <c r="N16" s="336">
        <v>101</v>
      </c>
      <c r="O16" s="336">
        <v>24</v>
      </c>
      <c r="P16" s="336">
        <v>69</v>
      </c>
      <c r="Q16" s="336">
        <v>123</v>
      </c>
      <c r="R16" s="336">
        <v>57</v>
      </c>
      <c r="S16" s="336">
        <v>28</v>
      </c>
      <c r="T16" s="336">
        <v>5</v>
      </c>
      <c r="U16" s="336">
        <v>119</v>
      </c>
      <c r="V16" s="337">
        <v>1190</v>
      </c>
      <c r="W16" s="372">
        <v>0.20202020202020202</v>
      </c>
    </row>
    <row r="17" spans="1:23" ht="22.25" customHeight="1" x14ac:dyDescent="0.15">
      <c r="A17" s="335" t="s">
        <v>37</v>
      </c>
      <c r="B17" s="336">
        <v>75</v>
      </c>
      <c r="C17" s="336">
        <v>36</v>
      </c>
      <c r="D17" s="336">
        <v>47</v>
      </c>
      <c r="E17" s="336">
        <v>147</v>
      </c>
      <c r="F17" s="336">
        <v>377</v>
      </c>
      <c r="G17" s="336">
        <v>85</v>
      </c>
      <c r="H17" s="336">
        <v>177</v>
      </c>
      <c r="I17" s="336">
        <v>72</v>
      </c>
      <c r="J17" s="336">
        <v>418</v>
      </c>
      <c r="K17" s="336">
        <v>156</v>
      </c>
      <c r="L17" s="336">
        <v>8</v>
      </c>
      <c r="M17" s="336">
        <v>266</v>
      </c>
      <c r="N17" s="336">
        <v>211</v>
      </c>
      <c r="O17" s="336">
        <v>69</v>
      </c>
      <c r="P17" s="336">
        <v>142</v>
      </c>
      <c r="Q17" s="336">
        <v>214</v>
      </c>
      <c r="R17" s="336">
        <v>74</v>
      </c>
      <c r="S17" s="336">
        <v>67</v>
      </c>
      <c r="T17" s="336">
        <v>5</v>
      </c>
      <c r="U17" s="336">
        <v>175</v>
      </c>
      <c r="V17" s="337">
        <v>2631</v>
      </c>
      <c r="W17" s="372">
        <v>0.3582860092927207</v>
      </c>
    </row>
    <row r="18" spans="1:23" ht="22.25" customHeight="1" x14ac:dyDescent="0.15">
      <c r="A18" s="335" t="s">
        <v>27</v>
      </c>
      <c r="B18" s="336">
        <v>17</v>
      </c>
      <c r="C18" s="336">
        <v>10</v>
      </c>
      <c r="D18" s="336">
        <v>7</v>
      </c>
      <c r="E18" s="336">
        <v>39</v>
      </c>
      <c r="F18" s="336">
        <v>73</v>
      </c>
      <c r="G18" s="336">
        <v>18</v>
      </c>
      <c r="H18" s="336">
        <v>42</v>
      </c>
      <c r="I18" s="336">
        <v>29</v>
      </c>
      <c r="J18" s="336">
        <v>95</v>
      </c>
      <c r="K18" s="336">
        <v>32</v>
      </c>
      <c r="L18" s="336">
        <v>5</v>
      </c>
      <c r="M18" s="336">
        <v>61</v>
      </c>
      <c r="N18" s="336">
        <v>57</v>
      </c>
      <c r="O18" s="336">
        <v>34</v>
      </c>
      <c r="P18" s="336">
        <v>43</v>
      </c>
      <c r="Q18" s="336">
        <v>59</v>
      </c>
      <c r="R18" s="336">
        <v>26</v>
      </c>
      <c r="S18" s="336">
        <v>16</v>
      </c>
      <c r="T18" s="336">
        <v>3</v>
      </c>
      <c r="U18" s="336">
        <v>48</v>
      </c>
      <c r="V18" s="337">
        <v>686</v>
      </c>
      <c r="W18" s="372">
        <v>0.41152263374485598</v>
      </c>
    </row>
    <row r="19" spans="1:23" ht="22.25" customHeight="1" x14ac:dyDescent="0.15">
      <c r="A19" s="341" t="s">
        <v>6</v>
      </c>
      <c r="B19" s="342">
        <v>127</v>
      </c>
      <c r="C19" s="342">
        <v>22</v>
      </c>
      <c r="D19" s="342">
        <v>30</v>
      </c>
      <c r="E19" s="342">
        <v>161</v>
      </c>
      <c r="F19" s="342">
        <v>610</v>
      </c>
      <c r="G19" s="342">
        <v>243</v>
      </c>
      <c r="H19" s="342">
        <v>153</v>
      </c>
      <c r="I19" s="342">
        <v>159</v>
      </c>
      <c r="J19" s="342">
        <v>1520</v>
      </c>
      <c r="K19" s="342">
        <v>371</v>
      </c>
      <c r="L19" s="342">
        <v>21</v>
      </c>
      <c r="M19" s="342">
        <v>540</v>
      </c>
      <c r="N19" s="342">
        <v>122</v>
      </c>
      <c r="O19" s="342">
        <v>83</v>
      </c>
      <c r="P19" s="342">
        <v>99</v>
      </c>
      <c r="Q19" s="342">
        <v>696</v>
      </c>
      <c r="R19" s="342">
        <v>238</v>
      </c>
      <c r="S19" s="342">
        <v>122</v>
      </c>
      <c r="T19" s="342">
        <v>16</v>
      </c>
      <c r="U19" s="342">
        <v>610</v>
      </c>
      <c r="V19" s="342">
        <v>5889</v>
      </c>
      <c r="W19" s="359">
        <v>-9.2604006163328201E-2</v>
      </c>
    </row>
    <row r="20" spans="1:23" ht="22.25" customHeight="1" x14ac:dyDescent="0.15">
      <c r="A20" s="335" t="s">
        <v>38</v>
      </c>
      <c r="B20" s="336">
        <v>76</v>
      </c>
      <c r="C20" s="336">
        <v>15</v>
      </c>
      <c r="D20" s="336">
        <v>25</v>
      </c>
      <c r="E20" s="336">
        <v>98</v>
      </c>
      <c r="F20" s="336">
        <v>290</v>
      </c>
      <c r="G20" s="336">
        <v>146</v>
      </c>
      <c r="H20" s="336">
        <v>67</v>
      </c>
      <c r="I20" s="336">
        <v>64</v>
      </c>
      <c r="J20" s="336">
        <v>670</v>
      </c>
      <c r="K20" s="336">
        <v>201</v>
      </c>
      <c r="L20" s="336">
        <v>11</v>
      </c>
      <c r="M20" s="336">
        <v>253</v>
      </c>
      <c r="N20" s="336">
        <v>56</v>
      </c>
      <c r="O20" s="336">
        <v>60</v>
      </c>
      <c r="P20" s="336">
        <v>56</v>
      </c>
      <c r="Q20" s="336">
        <v>411</v>
      </c>
      <c r="R20" s="336">
        <v>77</v>
      </c>
      <c r="S20" s="336">
        <v>64</v>
      </c>
      <c r="T20" s="336">
        <v>7</v>
      </c>
      <c r="U20" s="336">
        <v>313</v>
      </c>
      <c r="V20" s="337">
        <v>2949</v>
      </c>
      <c r="W20" s="358">
        <v>-0.12906083874778498</v>
      </c>
    </row>
    <row r="21" spans="1:23" ht="22.25" customHeight="1" x14ac:dyDescent="0.15">
      <c r="A21" s="335" t="s">
        <v>39</v>
      </c>
      <c r="B21" s="336">
        <v>19</v>
      </c>
      <c r="C21" s="336">
        <v>4</v>
      </c>
      <c r="D21" s="336">
        <v>4</v>
      </c>
      <c r="E21" s="336">
        <v>29</v>
      </c>
      <c r="F21" s="336">
        <v>121</v>
      </c>
      <c r="G21" s="336">
        <v>39</v>
      </c>
      <c r="H21" s="336">
        <v>29</v>
      </c>
      <c r="I21" s="336">
        <v>17</v>
      </c>
      <c r="J21" s="336">
        <v>264</v>
      </c>
      <c r="K21" s="336">
        <v>68</v>
      </c>
      <c r="L21" s="336">
        <v>4</v>
      </c>
      <c r="M21" s="336">
        <v>89</v>
      </c>
      <c r="N21" s="336">
        <v>40</v>
      </c>
      <c r="O21" s="336">
        <v>8</v>
      </c>
      <c r="P21" s="336">
        <v>19</v>
      </c>
      <c r="Q21" s="336">
        <v>86</v>
      </c>
      <c r="R21" s="336">
        <v>18</v>
      </c>
      <c r="S21" s="336">
        <v>26</v>
      </c>
      <c r="T21" s="336"/>
      <c r="U21" s="336">
        <v>107</v>
      </c>
      <c r="V21" s="337">
        <v>986</v>
      </c>
      <c r="W21" s="358">
        <v>-7.5913776944704775E-2</v>
      </c>
    </row>
    <row r="22" spans="1:23" ht="22.25" customHeight="1" x14ac:dyDescent="0.15">
      <c r="A22" s="335" t="s">
        <v>40</v>
      </c>
      <c r="B22" s="336">
        <v>21</v>
      </c>
      <c r="C22" s="336">
        <v>3</v>
      </c>
      <c r="D22" s="336"/>
      <c r="E22" s="336">
        <v>18</v>
      </c>
      <c r="F22" s="336">
        <v>111</v>
      </c>
      <c r="G22" s="336">
        <v>38</v>
      </c>
      <c r="H22" s="336">
        <v>24</v>
      </c>
      <c r="I22" s="336">
        <v>17</v>
      </c>
      <c r="J22" s="336">
        <v>262</v>
      </c>
      <c r="K22" s="336">
        <v>48</v>
      </c>
      <c r="L22" s="336">
        <v>4</v>
      </c>
      <c r="M22" s="336">
        <v>83</v>
      </c>
      <c r="N22" s="336">
        <v>12</v>
      </c>
      <c r="O22" s="336">
        <v>7</v>
      </c>
      <c r="P22" s="336">
        <v>10</v>
      </c>
      <c r="Q22" s="336">
        <v>116</v>
      </c>
      <c r="R22" s="336">
        <v>41</v>
      </c>
      <c r="S22" s="336">
        <v>12</v>
      </c>
      <c r="T22" s="336">
        <v>2</v>
      </c>
      <c r="U22" s="336">
        <v>91</v>
      </c>
      <c r="V22" s="337">
        <v>906</v>
      </c>
      <c r="W22" s="358">
        <v>-1.948051948051948E-2</v>
      </c>
    </row>
    <row r="23" spans="1:23" ht="22.25" customHeight="1" x14ac:dyDescent="0.15">
      <c r="A23" s="335" t="s">
        <v>41</v>
      </c>
      <c r="B23" s="336">
        <v>11</v>
      </c>
      <c r="C23" s="336"/>
      <c r="D23" s="336">
        <v>1</v>
      </c>
      <c r="E23" s="336">
        <v>18</v>
      </c>
      <c r="F23" s="336">
        <v>110</v>
      </c>
      <c r="G23" s="336">
        <v>22</v>
      </c>
      <c r="H23" s="336">
        <v>36</v>
      </c>
      <c r="I23" s="336">
        <v>62</v>
      </c>
      <c r="J23" s="336">
        <v>337</v>
      </c>
      <c r="K23" s="336">
        <v>59</v>
      </c>
      <c r="L23" s="336">
        <v>3</v>
      </c>
      <c r="M23" s="336">
        <v>119</v>
      </c>
      <c r="N23" s="336">
        <v>17</v>
      </c>
      <c r="O23" s="336">
        <v>11</v>
      </c>
      <c r="P23" s="336">
        <v>19</v>
      </c>
      <c r="Q23" s="336">
        <v>85</v>
      </c>
      <c r="R23" s="336">
        <v>109</v>
      </c>
      <c r="S23" s="336">
        <v>20</v>
      </c>
      <c r="T23" s="336">
        <v>7</v>
      </c>
      <c r="U23" s="336">
        <v>100</v>
      </c>
      <c r="V23" s="337">
        <v>1123</v>
      </c>
      <c r="W23" s="358">
        <v>-5.0718512256973797E-2</v>
      </c>
    </row>
    <row r="24" spans="1:23" ht="22.25" customHeight="1" x14ac:dyDescent="0.15">
      <c r="A24" s="344" t="s">
        <v>355</v>
      </c>
      <c r="B24" s="345">
        <v>495</v>
      </c>
      <c r="C24" s="345">
        <v>142</v>
      </c>
      <c r="D24" s="345">
        <v>30</v>
      </c>
      <c r="E24" s="345">
        <v>661</v>
      </c>
      <c r="F24" s="345">
        <v>2462</v>
      </c>
      <c r="G24" s="345">
        <v>716</v>
      </c>
      <c r="H24" s="345">
        <v>774</v>
      </c>
      <c r="I24" s="345">
        <v>857</v>
      </c>
      <c r="J24" s="345">
        <v>3277</v>
      </c>
      <c r="K24" s="345">
        <v>944</v>
      </c>
      <c r="L24" s="345">
        <v>37</v>
      </c>
      <c r="M24" s="345">
        <v>1656</v>
      </c>
      <c r="N24" s="345">
        <v>712</v>
      </c>
      <c r="O24" s="345">
        <v>291</v>
      </c>
      <c r="P24" s="345">
        <v>933</v>
      </c>
      <c r="Q24" s="345">
        <v>1490</v>
      </c>
      <c r="R24" s="345">
        <v>440</v>
      </c>
      <c r="S24" s="345">
        <v>342</v>
      </c>
      <c r="T24" s="345">
        <v>114</v>
      </c>
      <c r="U24" s="345">
        <v>1635</v>
      </c>
      <c r="V24" s="345">
        <v>17903</v>
      </c>
      <c r="W24" s="360">
        <v>-0.26373581181115313</v>
      </c>
    </row>
    <row r="25" spans="1:23" ht="22.25" customHeight="1" x14ac:dyDescent="0.15">
      <c r="A25" s="335" t="s">
        <v>42</v>
      </c>
      <c r="B25" s="336">
        <v>52</v>
      </c>
      <c r="C25" s="336">
        <v>22</v>
      </c>
      <c r="D25" s="336">
        <v>6</v>
      </c>
      <c r="E25" s="336">
        <v>114</v>
      </c>
      <c r="F25" s="336">
        <v>283</v>
      </c>
      <c r="G25" s="336">
        <v>37</v>
      </c>
      <c r="H25" s="336">
        <v>141</v>
      </c>
      <c r="I25" s="336">
        <v>94</v>
      </c>
      <c r="J25" s="336">
        <v>440</v>
      </c>
      <c r="K25" s="336">
        <v>68</v>
      </c>
      <c r="L25" s="336">
        <v>8</v>
      </c>
      <c r="M25" s="336">
        <v>325</v>
      </c>
      <c r="N25" s="336">
        <v>101</v>
      </c>
      <c r="O25" s="336">
        <v>35</v>
      </c>
      <c r="P25" s="336">
        <v>117</v>
      </c>
      <c r="Q25" s="336">
        <v>226</v>
      </c>
      <c r="R25" s="336">
        <v>35</v>
      </c>
      <c r="S25" s="336">
        <v>49</v>
      </c>
      <c r="T25" s="336">
        <v>12</v>
      </c>
      <c r="U25" s="336">
        <v>132</v>
      </c>
      <c r="V25" s="337">
        <v>2277</v>
      </c>
      <c r="W25" s="358">
        <v>-0.63902980342422322</v>
      </c>
    </row>
    <row r="26" spans="1:23" ht="22.25" customHeight="1" x14ac:dyDescent="0.15">
      <c r="A26" s="335" t="s">
        <v>356</v>
      </c>
      <c r="B26" s="336">
        <v>463</v>
      </c>
      <c r="C26" s="336">
        <v>125</v>
      </c>
      <c r="D26" s="336">
        <v>24</v>
      </c>
      <c r="E26" s="336">
        <v>600</v>
      </c>
      <c r="F26" s="336">
        <v>2299</v>
      </c>
      <c r="G26" s="336">
        <v>694</v>
      </c>
      <c r="H26" s="336">
        <v>693</v>
      </c>
      <c r="I26" s="336">
        <v>807</v>
      </c>
      <c r="J26" s="336">
        <v>3097</v>
      </c>
      <c r="K26" s="336">
        <v>906</v>
      </c>
      <c r="L26" s="336">
        <v>32</v>
      </c>
      <c r="M26" s="336">
        <v>1482</v>
      </c>
      <c r="N26" s="336">
        <v>658</v>
      </c>
      <c r="O26" s="336">
        <v>263</v>
      </c>
      <c r="P26" s="336">
        <v>854</v>
      </c>
      <c r="Q26" s="336">
        <v>1338</v>
      </c>
      <c r="R26" s="336">
        <v>421</v>
      </c>
      <c r="S26" s="336">
        <v>306</v>
      </c>
      <c r="T26" s="336">
        <v>106</v>
      </c>
      <c r="U26" s="336">
        <v>1559</v>
      </c>
      <c r="V26" s="337">
        <v>16632</v>
      </c>
      <c r="W26" s="358">
        <v>-0.17695961995249407</v>
      </c>
    </row>
    <row r="27" spans="1:23" ht="22.25" customHeight="1" x14ac:dyDescent="0.15">
      <c r="A27" s="347" t="s">
        <v>7</v>
      </c>
      <c r="B27" s="348">
        <v>5</v>
      </c>
      <c r="C27" s="348">
        <v>4</v>
      </c>
      <c r="D27" s="348">
        <v>9</v>
      </c>
      <c r="E27" s="348">
        <v>19</v>
      </c>
      <c r="F27" s="348">
        <v>29</v>
      </c>
      <c r="G27" s="348">
        <v>3</v>
      </c>
      <c r="H27" s="348">
        <v>14</v>
      </c>
      <c r="I27" s="348">
        <v>3</v>
      </c>
      <c r="J27" s="348">
        <v>27</v>
      </c>
      <c r="K27" s="348">
        <v>9</v>
      </c>
      <c r="L27" s="348">
        <v>1</v>
      </c>
      <c r="M27" s="348">
        <v>18</v>
      </c>
      <c r="N27" s="348">
        <v>10</v>
      </c>
      <c r="O27" s="348">
        <v>7</v>
      </c>
      <c r="P27" s="348">
        <v>14</v>
      </c>
      <c r="Q27" s="348">
        <v>23</v>
      </c>
      <c r="R27" s="348"/>
      <c r="S27" s="348">
        <v>5</v>
      </c>
      <c r="T27" s="348">
        <v>1</v>
      </c>
      <c r="U27" s="348">
        <v>20</v>
      </c>
      <c r="V27" s="348">
        <v>209</v>
      </c>
      <c r="W27" s="361">
        <v>-7.5221238938053103E-2</v>
      </c>
    </row>
    <row r="28" spans="1:23" ht="22.25" customHeight="1" x14ac:dyDescent="0.15">
      <c r="A28" s="335" t="s">
        <v>28</v>
      </c>
      <c r="B28" s="336">
        <v>1</v>
      </c>
      <c r="C28" s="336"/>
      <c r="D28" s="336">
        <v>7</v>
      </c>
      <c r="E28" s="336">
        <v>10</v>
      </c>
      <c r="F28" s="336">
        <v>10</v>
      </c>
      <c r="G28" s="336">
        <v>2</v>
      </c>
      <c r="H28" s="336">
        <v>2</v>
      </c>
      <c r="I28" s="336">
        <v>1</v>
      </c>
      <c r="J28" s="336">
        <v>11</v>
      </c>
      <c r="K28" s="336">
        <v>6</v>
      </c>
      <c r="L28" s="336">
        <v>1</v>
      </c>
      <c r="M28" s="336">
        <v>3</v>
      </c>
      <c r="N28" s="336"/>
      <c r="O28" s="336">
        <v>2</v>
      </c>
      <c r="P28" s="336">
        <v>4</v>
      </c>
      <c r="Q28" s="336">
        <v>13</v>
      </c>
      <c r="R28" s="336"/>
      <c r="S28" s="336">
        <v>2</v>
      </c>
      <c r="T28" s="336">
        <v>1</v>
      </c>
      <c r="U28" s="336">
        <v>8</v>
      </c>
      <c r="V28" s="337">
        <v>77</v>
      </c>
      <c r="W28" s="358">
        <v>-0.22222222222222221</v>
      </c>
    </row>
    <row r="29" spans="1:23" ht="22.25" customHeight="1" x14ac:dyDescent="0.15">
      <c r="A29" s="335" t="s">
        <v>43</v>
      </c>
      <c r="B29" s="336">
        <v>4</v>
      </c>
      <c r="C29" s="336">
        <v>4</v>
      </c>
      <c r="D29" s="336">
        <v>3</v>
      </c>
      <c r="E29" s="336">
        <v>10</v>
      </c>
      <c r="F29" s="336">
        <v>20</v>
      </c>
      <c r="G29" s="336">
        <v>1</v>
      </c>
      <c r="H29" s="336">
        <v>12</v>
      </c>
      <c r="I29" s="336">
        <v>2</v>
      </c>
      <c r="J29" s="336">
        <v>17</v>
      </c>
      <c r="K29" s="336">
        <v>3</v>
      </c>
      <c r="L29" s="336"/>
      <c r="M29" s="336">
        <v>15</v>
      </c>
      <c r="N29" s="336">
        <v>10</v>
      </c>
      <c r="O29" s="336">
        <v>5</v>
      </c>
      <c r="P29" s="336">
        <v>10</v>
      </c>
      <c r="Q29" s="336">
        <v>10</v>
      </c>
      <c r="R29" s="336"/>
      <c r="S29" s="336">
        <v>3</v>
      </c>
      <c r="T29" s="336"/>
      <c r="U29" s="336">
        <v>12</v>
      </c>
      <c r="V29" s="337">
        <v>136</v>
      </c>
      <c r="W29" s="372">
        <v>3.0303030303030304E-2</v>
      </c>
    </row>
    <row r="30" spans="1:23" ht="22.25" customHeight="1" x14ac:dyDescent="0.15">
      <c r="A30" s="350" t="s">
        <v>8</v>
      </c>
      <c r="B30" s="351">
        <v>8</v>
      </c>
      <c r="C30" s="351">
        <v>5</v>
      </c>
      <c r="D30" s="351">
        <v>10</v>
      </c>
      <c r="E30" s="351">
        <v>27</v>
      </c>
      <c r="F30" s="351">
        <v>83</v>
      </c>
      <c r="G30" s="351">
        <v>26</v>
      </c>
      <c r="H30" s="351">
        <v>62</v>
      </c>
      <c r="I30" s="351">
        <v>18</v>
      </c>
      <c r="J30" s="351">
        <v>105</v>
      </c>
      <c r="K30" s="351">
        <v>39</v>
      </c>
      <c r="L30" s="351">
        <v>3</v>
      </c>
      <c r="M30" s="351">
        <v>47</v>
      </c>
      <c r="N30" s="351">
        <v>22</v>
      </c>
      <c r="O30" s="351">
        <v>7</v>
      </c>
      <c r="P30" s="351">
        <v>33</v>
      </c>
      <c r="Q30" s="351">
        <v>58</v>
      </c>
      <c r="R30" s="351">
        <v>19</v>
      </c>
      <c r="S30" s="351">
        <v>21</v>
      </c>
      <c r="T30" s="351">
        <v>3</v>
      </c>
      <c r="U30" s="351">
        <v>59</v>
      </c>
      <c r="V30" s="351">
        <v>586</v>
      </c>
      <c r="W30" s="362">
        <v>-3.4013605442176869E-3</v>
      </c>
    </row>
    <row r="31" spans="1:23" ht="22.25" customHeight="1" x14ac:dyDescent="0.15">
      <c r="A31" s="335" t="s">
        <v>240</v>
      </c>
      <c r="B31" s="336">
        <v>3</v>
      </c>
      <c r="C31" s="336">
        <v>3</v>
      </c>
      <c r="D31" s="336">
        <v>3</v>
      </c>
      <c r="E31" s="336">
        <v>11</v>
      </c>
      <c r="F31" s="336">
        <v>35</v>
      </c>
      <c r="G31" s="336">
        <v>9</v>
      </c>
      <c r="H31" s="336">
        <v>25</v>
      </c>
      <c r="I31" s="336">
        <v>7</v>
      </c>
      <c r="J31" s="336">
        <v>37</v>
      </c>
      <c r="K31" s="336">
        <v>8</v>
      </c>
      <c r="L31" s="336"/>
      <c r="M31" s="336">
        <v>15</v>
      </c>
      <c r="N31" s="336">
        <v>9</v>
      </c>
      <c r="O31" s="336">
        <v>2</v>
      </c>
      <c r="P31" s="336">
        <v>9</v>
      </c>
      <c r="Q31" s="336">
        <v>12</v>
      </c>
      <c r="R31" s="336">
        <v>7</v>
      </c>
      <c r="S31" s="336">
        <v>8</v>
      </c>
      <c r="T31" s="336"/>
      <c r="U31" s="336">
        <v>25</v>
      </c>
      <c r="V31" s="337">
        <v>205</v>
      </c>
      <c r="W31" s="372">
        <v>0.17142857142857143</v>
      </c>
    </row>
    <row r="32" spans="1:23" ht="22.25" customHeight="1" x14ac:dyDescent="0.15">
      <c r="A32" s="335" t="s">
        <v>241</v>
      </c>
      <c r="B32" s="336">
        <v>5</v>
      </c>
      <c r="C32" s="336">
        <v>2</v>
      </c>
      <c r="D32" s="336">
        <v>8</v>
      </c>
      <c r="E32" s="336">
        <v>17</v>
      </c>
      <c r="F32" s="336">
        <v>51</v>
      </c>
      <c r="G32" s="336">
        <v>17</v>
      </c>
      <c r="H32" s="336">
        <v>41</v>
      </c>
      <c r="I32" s="336">
        <v>11</v>
      </c>
      <c r="J32" s="336">
        <v>72</v>
      </c>
      <c r="K32" s="336">
        <v>32</v>
      </c>
      <c r="L32" s="336">
        <v>3</v>
      </c>
      <c r="M32" s="336">
        <v>34</v>
      </c>
      <c r="N32" s="336">
        <v>13</v>
      </c>
      <c r="O32" s="336">
        <v>6</v>
      </c>
      <c r="P32" s="336">
        <v>26</v>
      </c>
      <c r="Q32" s="336">
        <v>47</v>
      </c>
      <c r="R32" s="336">
        <v>12</v>
      </c>
      <c r="S32" s="336">
        <v>14</v>
      </c>
      <c r="T32" s="336">
        <v>3</v>
      </c>
      <c r="U32" s="336">
        <v>35</v>
      </c>
      <c r="V32" s="337">
        <v>405</v>
      </c>
      <c r="W32" s="358">
        <v>-6.4665127020785224E-2</v>
      </c>
    </row>
    <row r="33" spans="1:23" ht="22.25" customHeight="1" x14ac:dyDescent="0.15">
      <c r="A33" s="352" t="s">
        <v>9</v>
      </c>
      <c r="B33" s="353">
        <v>48</v>
      </c>
      <c r="C33" s="353">
        <v>11</v>
      </c>
      <c r="D33" s="353"/>
      <c r="E33" s="353">
        <v>13</v>
      </c>
      <c r="F33" s="353">
        <v>474</v>
      </c>
      <c r="G33" s="353">
        <v>157</v>
      </c>
      <c r="H33" s="353">
        <v>79</v>
      </c>
      <c r="I33" s="353">
        <v>45</v>
      </c>
      <c r="J33" s="353">
        <v>460</v>
      </c>
      <c r="K33" s="353">
        <v>206</v>
      </c>
      <c r="L33" s="353">
        <v>6</v>
      </c>
      <c r="M33" s="353">
        <v>337</v>
      </c>
      <c r="N33" s="353">
        <v>59</v>
      </c>
      <c r="O33" s="353">
        <v>5</v>
      </c>
      <c r="P33" s="353">
        <v>30</v>
      </c>
      <c r="Q33" s="353">
        <v>163</v>
      </c>
      <c r="R33" s="353">
        <v>219</v>
      </c>
      <c r="S33" s="353">
        <v>62</v>
      </c>
      <c r="T33" s="353">
        <v>17</v>
      </c>
      <c r="U33" s="353">
        <v>289</v>
      </c>
      <c r="V33" s="354">
        <v>2660</v>
      </c>
      <c r="W33" s="437">
        <v>0.3655030800821355</v>
      </c>
    </row>
    <row r="34" spans="1:23" ht="22.25" customHeight="1" x14ac:dyDescent="0.15">
      <c r="A34" s="355" t="s">
        <v>12</v>
      </c>
      <c r="B34" s="356">
        <v>857</v>
      </c>
      <c r="C34" s="356">
        <v>271</v>
      </c>
      <c r="D34" s="356">
        <v>227</v>
      </c>
      <c r="E34" s="356">
        <v>1267</v>
      </c>
      <c r="F34" s="356">
        <v>4291</v>
      </c>
      <c r="G34" s="356">
        <v>1303</v>
      </c>
      <c r="H34" s="356">
        <v>1653</v>
      </c>
      <c r="I34" s="356">
        <v>1281</v>
      </c>
      <c r="J34" s="356">
        <v>6367</v>
      </c>
      <c r="K34" s="356">
        <v>1865</v>
      </c>
      <c r="L34" s="356">
        <v>93</v>
      </c>
      <c r="M34" s="356">
        <v>3124</v>
      </c>
      <c r="N34" s="356">
        <v>1390</v>
      </c>
      <c r="O34" s="356">
        <v>566</v>
      </c>
      <c r="P34" s="356">
        <v>1543</v>
      </c>
      <c r="Q34" s="356">
        <v>3008</v>
      </c>
      <c r="R34" s="356">
        <v>1132</v>
      </c>
      <c r="S34" s="356">
        <v>692</v>
      </c>
      <c r="T34" s="356">
        <v>172</v>
      </c>
      <c r="U34" s="356">
        <v>3172</v>
      </c>
      <c r="V34" s="337">
        <v>33326</v>
      </c>
      <c r="W34" s="358">
        <v>-0.15606877864721821</v>
      </c>
    </row>
  </sheetData>
  <mergeCells count="24">
    <mergeCell ref="V4:V5"/>
    <mergeCell ref="W4:W5"/>
    <mergeCell ref="P4:P5"/>
    <mergeCell ref="Q4:Q5"/>
    <mergeCell ref="R4:R5"/>
    <mergeCell ref="S4:S5"/>
    <mergeCell ref="T4:T5"/>
    <mergeCell ref="U4:U5"/>
    <mergeCell ref="J4:J5"/>
    <mergeCell ref="K4:K5"/>
    <mergeCell ref="L4:L5"/>
    <mergeCell ref="M4:M5"/>
    <mergeCell ref="N4:N5"/>
    <mergeCell ref="O4:O5"/>
    <mergeCell ref="A1:C1"/>
    <mergeCell ref="D1:K1"/>
    <mergeCell ref="B4:B5"/>
    <mergeCell ref="C4:C5"/>
    <mergeCell ref="D4:D5"/>
    <mergeCell ref="E4:E5"/>
    <mergeCell ref="F4:F5"/>
    <mergeCell ref="G4:G5"/>
    <mergeCell ref="H4:H5"/>
    <mergeCell ref="I4:I5"/>
  </mergeCells>
  <conditionalFormatting sqref="W6:W34">
    <cfRule type="iconSet" priority="2">
      <iconSet iconSet="5Arrows">
        <cfvo type="percent" val="0"/>
        <cfvo type="num" val="-0.02"/>
        <cfvo type="num" val="-6.0000000000000001E-3"/>
        <cfvo type="num" val="6.0000000000000001E-3" gte="0"/>
        <cfvo type="num" val="0.02"/>
      </iconSet>
    </cfRule>
  </conditionalFormatting>
  <printOptions horizontalCentered="1" verticalCentered="1"/>
  <pageMargins left="0.19685039370078741" right="0.19685039370078741" top="0.19685039370078741" bottom="0.19685039370078741" header="0.11811023622047245" footer="0.19685039370078741"/>
  <pageSetup paperSize="9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1"/>
  <sheetViews>
    <sheetView workbookViewId="0">
      <selection sqref="A1:B1"/>
    </sheetView>
  </sheetViews>
  <sheetFormatPr baseColWidth="10" defaultColWidth="9.5" defaultRowHeight="18.75" customHeight="1" x14ac:dyDescent="0.15"/>
  <cols>
    <col min="1" max="1" width="15.5" style="386" bestFit="1" customWidth="1"/>
    <col min="2" max="6" width="15.5" style="386" customWidth="1"/>
    <col min="7" max="7" width="2.5" style="386" customWidth="1"/>
    <col min="8" max="16384" width="9.5" style="386"/>
  </cols>
  <sheetData>
    <row r="1" spans="1:6" ht="50" customHeight="1" x14ac:dyDescent="0.15">
      <c r="A1" s="482" t="s">
        <v>454</v>
      </c>
      <c r="B1" s="483"/>
      <c r="C1" s="475" t="s">
        <v>357</v>
      </c>
      <c r="D1" s="475"/>
      <c r="E1" s="475"/>
      <c r="F1" s="475"/>
    </row>
    <row r="2" spans="1:6" ht="30" customHeight="1" x14ac:dyDescent="0.15">
      <c r="B2" s="382"/>
      <c r="C2" s="382"/>
      <c r="D2" s="382"/>
    </row>
    <row r="3" spans="1:6" ht="21.75" customHeight="1" x14ac:dyDescent="0.15">
      <c r="A3" s="382" t="s">
        <v>455</v>
      </c>
      <c r="F3" s="382" t="s">
        <v>456</v>
      </c>
    </row>
    <row r="4" spans="1:6" ht="21" customHeight="1" x14ac:dyDescent="0.15">
      <c r="A4" s="384" t="s">
        <v>13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1" customHeight="1" x14ac:dyDescent="0.15">
      <c r="A5" s="387" t="s">
        <v>14</v>
      </c>
      <c r="B5" s="442">
        <v>0</v>
      </c>
      <c r="C5" s="442">
        <v>0</v>
      </c>
      <c r="D5" s="442">
        <v>0</v>
      </c>
      <c r="E5" s="441">
        <v>4062</v>
      </c>
      <c r="F5" s="441">
        <v>4447</v>
      </c>
    </row>
    <row r="6" spans="1:6" ht="21" customHeight="1" x14ac:dyDescent="0.15">
      <c r="A6" s="387" t="s">
        <v>15</v>
      </c>
      <c r="B6" s="442">
        <v>0</v>
      </c>
      <c r="C6" s="442">
        <v>0</v>
      </c>
      <c r="D6" s="442">
        <v>0</v>
      </c>
      <c r="E6" s="441">
        <v>0</v>
      </c>
      <c r="F6" s="441">
        <v>50</v>
      </c>
    </row>
    <row r="7" spans="1:6" ht="21" customHeight="1" x14ac:dyDescent="0.15">
      <c r="A7" s="387" t="s">
        <v>16</v>
      </c>
      <c r="B7" s="442">
        <v>0</v>
      </c>
      <c r="C7" s="442">
        <v>0</v>
      </c>
      <c r="D7" s="442">
        <v>0</v>
      </c>
      <c r="E7" s="441">
        <v>0</v>
      </c>
      <c r="F7" s="441">
        <v>0</v>
      </c>
    </row>
    <row r="8" spans="1:6" ht="21" customHeight="1" x14ac:dyDescent="0.15">
      <c r="A8" s="387" t="s">
        <v>17</v>
      </c>
      <c r="B8" s="442">
        <v>15</v>
      </c>
      <c r="C8" s="442">
        <v>2584</v>
      </c>
      <c r="D8" s="442">
        <v>0</v>
      </c>
      <c r="E8" s="441">
        <v>25661</v>
      </c>
      <c r="F8" s="441">
        <v>26209.5</v>
      </c>
    </row>
    <row r="9" spans="1:6" ht="21" customHeight="1" x14ac:dyDescent="0.15">
      <c r="A9" s="387" t="s">
        <v>18</v>
      </c>
      <c r="B9" s="442">
        <v>713</v>
      </c>
      <c r="C9" s="442">
        <v>69477</v>
      </c>
      <c r="D9" s="442">
        <v>1171</v>
      </c>
      <c r="E9" s="441">
        <v>906834.41</v>
      </c>
      <c r="F9" s="441">
        <v>943735.90000000014</v>
      </c>
    </row>
    <row r="10" spans="1:6" ht="21" customHeight="1" x14ac:dyDescent="0.15">
      <c r="A10" s="387" t="s">
        <v>19</v>
      </c>
      <c r="B10" s="442">
        <v>1352</v>
      </c>
      <c r="C10" s="442">
        <v>126447</v>
      </c>
      <c r="D10" s="442">
        <v>3581</v>
      </c>
      <c r="E10" s="441">
        <v>1869016.3800000001</v>
      </c>
      <c r="F10" s="441">
        <v>1930695.66</v>
      </c>
    </row>
    <row r="11" spans="1:6" ht="21" customHeight="1" x14ac:dyDescent="0.15">
      <c r="A11" s="387" t="s">
        <v>20</v>
      </c>
      <c r="B11" s="442">
        <v>1749</v>
      </c>
      <c r="C11" s="442">
        <v>175764</v>
      </c>
      <c r="D11" s="442">
        <v>3331</v>
      </c>
      <c r="E11" s="441">
        <v>4161758.5899999994</v>
      </c>
      <c r="F11" s="441">
        <v>4452060.5800000019</v>
      </c>
    </row>
    <row r="12" spans="1:6" ht="21" customHeight="1" x14ac:dyDescent="0.15">
      <c r="A12" s="387" t="s">
        <v>21</v>
      </c>
      <c r="B12" s="442">
        <v>1631</v>
      </c>
      <c r="C12" s="442">
        <v>142884</v>
      </c>
      <c r="D12" s="442">
        <v>10884</v>
      </c>
      <c r="E12" s="441">
        <v>2156589.7599999998</v>
      </c>
      <c r="F12" s="441">
        <v>2257154.69</v>
      </c>
    </row>
    <row r="13" spans="1:6" ht="21" customHeight="1" x14ac:dyDescent="0.15">
      <c r="A13" s="387" t="s">
        <v>22</v>
      </c>
      <c r="B13" s="442">
        <v>1769</v>
      </c>
      <c r="C13" s="442">
        <v>147920</v>
      </c>
      <c r="D13" s="442">
        <v>4402</v>
      </c>
      <c r="E13" s="441">
        <v>2285873.66</v>
      </c>
      <c r="F13" s="441">
        <v>2325177.2599999998</v>
      </c>
    </row>
    <row r="14" spans="1:6" ht="21" customHeight="1" x14ac:dyDescent="0.15">
      <c r="A14" s="387" t="s">
        <v>23</v>
      </c>
      <c r="B14" s="442">
        <v>1490</v>
      </c>
      <c r="C14" s="442">
        <v>177885</v>
      </c>
      <c r="D14" s="442">
        <v>8548</v>
      </c>
      <c r="E14" s="441">
        <v>2497523.8099999996</v>
      </c>
      <c r="F14" s="441">
        <v>2673848.04</v>
      </c>
    </row>
    <row r="15" spans="1:6" ht="21" customHeight="1" x14ac:dyDescent="0.15">
      <c r="A15" s="387" t="s">
        <v>24</v>
      </c>
      <c r="B15" s="442">
        <v>1366</v>
      </c>
      <c r="C15" s="442">
        <v>178522</v>
      </c>
      <c r="D15" s="442">
        <v>2923</v>
      </c>
      <c r="E15" s="441">
        <v>2123532.3200000003</v>
      </c>
      <c r="F15" s="441">
        <v>2170971.4700000007</v>
      </c>
    </row>
    <row r="16" spans="1:6" ht="21" customHeight="1" x14ac:dyDescent="0.15">
      <c r="A16" s="387" t="s">
        <v>25</v>
      </c>
      <c r="B16" s="442">
        <v>1412</v>
      </c>
      <c r="C16" s="442">
        <v>203638</v>
      </c>
      <c r="D16" s="442">
        <v>5335</v>
      </c>
      <c r="E16" s="441">
        <v>3385604.6799999997</v>
      </c>
      <c r="F16" s="441">
        <v>3564766.41</v>
      </c>
    </row>
    <row r="17" spans="1:6" ht="21" customHeight="1" x14ac:dyDescent="0.15">
      <c r="A17" s="390" t="s">
        <v>12</v>
      </c>
      <c r="B17" s="444">
        <f>SUM(B5:B16)</f>
        <v>11497</v>
      </c>
      <c r="C17" s="444">
        <f>SUM(C5:C16)</f>
        <v>1225121</v>
      </c>
      <c r="D17" s="444">
        <f>SUM(D5:D16)</f>
        <v>40175</v>
      </c>
      <c r="E17" s="443">
        <f>SUM(E5:E16)</f>
        <v>19416456.609999999</v>
      </c>
      <c r="F17" s="443">
        <f>SUM(F5:F16)</f>
        <v>20349116.510000002</v>
      </c>
    </row>
    <row r="18" spans="1:6" ht="21" customHeight="1" x14ac:dyDescent="0.15"/>
    <row r="19" spans="1:6" ht="21" customHeight="1" x14ac:dyDescent="0.15">
      <c r="A19" s="480" t="s">
        <v>37</v>
      </c>
      <c r="B19" s="481"/>
      <c r="C19" s="481"/>
      <c r="D19" s="481"/>
      <c r="F19" s="382" t="s">
        <v>457</v>
      </c>
    </row>
    <row r="20" spans="1:6" ht="21" customHeight="1" x14ac:dyDescent="0.15">
      <c r="A20" s="384" t="s">
        <v>13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1" customHeight="1" x14ac:dyDescent="0.15">
      <c r="A21" s="387" t="s">
        <v>14</v>
      </c>
      <c r="B21" s="442">
        <v>0</v>
      </c>
      <c r="C21" s="442">
        <v>0</v>
      </c>
      <c r="D21" s="442">
        <v>0</v>
      </c>
      <c r="E21" s="441">
        <v>1922.3</v>
      </c>
      <c r="F21" s="441">
        <v>2046</v>
      </c>
    </row>
    <row r="22" spans="1:6" ht="21" customHeight="1" x14ac:dyDescent="0.15">
      <c r="A22" s="387" t="s">
        <v>15</v>
      </c>
      <c r="B22" s="442">
        <v>0</v>
      </c>
      <c r="C22" s="442">
        <v>0</v>
      </c>
      <c r="D22" s="442">
        <v>0</v>
      </c>
      <c r="E22" s="441">
        <v>69</v>
      </c>
      <c r="F22" s="441">
        <v>72</v>
      </c>
    </row>
    <row r="23" spans="1:6" ht="21" customHeight="1" x14ac:dyDescent="0.15">
      <c r="A23" s="387" t="s">
        <v>16</v>
      </c>
      <c r="B23" s="442">
        <v>0</v>
      </c>
      <c r="C23" s="442">
        <v>0</v>
      </c>
      <c r="D23" s="442">
        <v>0</v>
      </c>
      <c r="E23" s="441">
        <v>0</v>
      </c>
      <c r="F23" s="441">
        <v>0</v>
      </c>
    </row>
    <row r="24" spans="1:6" ht="21" customHeight="1" x14ac:dyDescent="0.15">
      <c r="A24" s="387" t="s">
        <v>17</v>
      </c>
      <c r="B24" s="442">
        <v>24</v>
      </c>
      <c r="C24" s="442">
        <v>5338</v>
      </c>
      <c r="D24" s="442">
        <v>0</v>
      </c>
      <c r="E24" s="441">
        <v>237837.56</v>
      </c>
      <c r="F24" s="441">
        <v>273145.05000000005</v>
      </c>
    </row>
    <row r="25" spans="1:6" ht="21" customHeight="1" x14ac:dyDescent="0.15">
      <c r="A25" s="387" t="s">
        <v>18</v>
      </c>
      <c r="B25" s="442">
        <v>239</v>
      </c>
      <c r="C25" s="442">
        <v>45894</v>
      </c>
      <c r="D25" s="442">
        <v>12403</v>
      </c>
      <c r="E25" s="441">
        <v>1480410.7200000002</v>
      </c>
      <c r="F25" s="441">
        <v>1691466.71</v>
      </c>
    </row>
    <row r="26" spans="1:6" ht="21" customHeight="1" x14ac:dyDescent="0.15">
      <c r="A26" s="387" t="s">
        <v>19</v>
      </c>
      <c r="B26" s="442">
        <v>1054</v>
      </c>
      <c r="C26" s="442">
        <v>221881</v>
      </c>
      <c r="D26" s="442">
        <v>29328</v>
      </c>
      <c r="E26" s="441">
        <v>7417279.5</v>
      </c>
      <c r="F26" s="441">
        <v>8527899.4499999993</v>
      </c>
    </row>
    <row r="27" spans="1:6" ht="21" customHeight="1" x14ac:dyDescent="0.15">
      <c r="A27" s="387" t="s">
        <v>20</v>
      </c>
      <c r="B27" s="442">
        <v>2523</v>
      </c>
      <c r="C27" s="442">
        <v>657650</v>
      </c>
      <c r="D27" s="442">
        <v>57557</v>
      </c>
      <c r="E27" s="441">
        <v>17491574.019999996</v>
      </c>
      <c r="F27" s="441">
        <v>20102063.869999997</v>
      </c>
    </row>
    <row r="28" spans="1:6" ht="21" customHeight="1" x14ac:dyDescent="0.15">
      <c r="A28" s="387" t="s">
        <v>21</v>
      </c>
      <c r="B28" s="442">
        <v>2097</v>
      </c>
      <c r="C28" s="442">
        <v>548224</v>
      </c>
      <c r="D28" s="442">
        <v>57094</v>
      </c>
      <c r="E28" s="441">
        <v>13405879.250000002</v>
      </c>
      <c r="F28" s="441">
        <v>15488560.789999997</v>
      </c>
    </row>
    <row r="29" spans="1:6" ht="21" customHeight="1" x14ac:dyDescent="0.15">
      <c r="A29" s="387" t="s">
        <v>22</v>
      </c>
      <c r="B29" s="442">
        <v>1485</v>
      </c>
      <c r="C29" s="442">
        <v>438489</v>
      </c>
      <c r="D29" s="442">
        <v>43011</v>
      </c>
      <c r="E29" s="441">
        <v>12060847.810000001</v>
      </c>
      <c r="F29" s="441">
        <v>13932525.319999998</v>
      </c>
    </row>
    <row r="30" spans="1:6" ht="21" customHeight="1" x14ac:dyDescent="0.15">
      <c r="A30" s="387" t="s">
        <v>23</v>
      </c>
      <c r="B30" s="442">
        <v>989</v>
      </c>
      <c r="C30" s="442">
        <v>221919</v>
      </c>
      <c r="D30" s="442">
        <v>21530</v>
      </c>
      <c r="E30" s="441">
        <v>5840777.3999999994</v>
      </c>
      <c r="F30" s="441">
        <v>6747950.8099999996</v>
      </c>
    </row>
    <row r="31" spans="1:6" ht="21" customHeight="1" x14ac:dyDescent="0.15">
      <c r="A31" s="387" t="s">
        <v>24</v>
      </c>
      <c r="B31" s="442">
        <v>1132</v>
      </c>
      <c r="C31" s="442">
        <v>284268</v>
      </c>
      <c r="D31" s="442">
        <v>11821</v>
      </c>
      <c r="E31" s="441">
        <v>6646724.4500000002</v>
      </c>
      <c r="F31" s="441">
        <v>7524113.75</v>
      </c>
    </row>
    <row r="32" spans="1:6" ht="21" customHeight="1" x14ac:dyDescent="0.15">
      <c r="A32" s="387" t="s">
        <v>25</v>
      </c>
      <c r="B32" s="442">
        <v>1503</v>
      </c>
      <c r="C32" s="442">
        <v>424949</v>
      </c>
      <c r="D32" s="442">
        <v>20388</v>
      </c>
      <c r="E32" s="441">
        <v>11146694.059999999</v>
      </c>
      <c r="F32" s="441">
        <v>12544015.800000003</v>
      </c>
    </row>
    <row r="33" spans="1:6" ht="21" customHeight="1" x14ac:dyDescent="0.15">
      <c r="A33" s="390" t="s">
        <v>12</v>
      </c>
      <c r="B33" s="444">
        <f>SUM(B21:B32)</f>
        <v>11046</v>
      </c>
      <c r="C33" s="444">
        <f>SUM(C21:C32)</f>
        <v>2848612</v>
      </c>
      <c r="D33" s="444">
        <f>SUM(D21:D32)</f>
        <v>253132</v>
      </c>
      <c r="E33" s="443">
        <f>SUM(E21:E32)</f>
        <v>75730016.069999993</v>
      </c>
      <c r="F33" s="443">
        <f>SUM(F21:F32)</f>
        <v>86833859.549999997</v>
      </c>
    </row>
    <row r="34" spans="1:6" ht="21" customHeight="1" x14ac:dyDescent="0.15"/>
    <row r="35" spans="1:6" ht="21" customHeight="1" x14ac:dyDescent="0.15">
      <c r="A35" s="480" t="s">
        <v>27</v>
      </c>
      <c r="B35" s="481"/>
      <c r="C35" s="481"/>
      <c r="D35" s="481"/>
      <c r="F35" s="382" t="s">
        <v>458</v>
      </c>
    </row>
    <row r="36" spans="1:6" ht="21" customHeight="1" x14ac:dyDescent="0.15">
      <c r="A36" s="384" t="s">
        <v>13</v>
      </c>
      <c r="B36" s="385" t="s">
        <v>10</v>
      </c>
      <c r="C36" s="385" t="s">
        <v>2</v>
      </c>
      <c r="D36" s="385" t="s">
        <v>184</v>
      </c>
      <c r="E36" s="385" t="s">
        <v>1</v>
      </c>
      <c r="F36" s="385" t="s">
        <v>0</v>
      </c>
    </row>
    <row r="37" spans="1:6" ht="21" customHeight="1" x14ac:dyDescent="0.15">
      <c r="A37" s="387" t="s">
        <v>14</v>
      </c>
      <c r="B37" s="442">
        <v>0</v>
      </c>
      <c r="C37" s="442">
        <v>0</v>
      </c>
      <c r="D37" s="442">
        <v>0</v>
      </c>
      <c r="E37" s="441">
        <v>472</v>
      </c>
      <c r="F37" s="441">
        <v>472</v>
      </c>
    </row>
    <row r="38" spans="1:6" ht="21" customHeight="1" x14ac:dyDescent="0.15">
      <c r="A38" s="387" t="s">
        <v>15</v>
      </c>
      <c r="B38" s="442">
        <v>0</v>
      </c>
      <c r="C38" s="442">
        <v>0</v>
      </c>
      <c r="D38" s="442">
        <v>0</v>
      </c>
      <c r="E38" s="441">
        <v>160</v>
      </c>
      <c r="F38" s="441">
        <v>3765.2</v>
      </c>
    </row>
    <row r="39" spans="1:6" ht="21" customHeight="1" x14ac:dyDescent="0.15">
      <c r="A39" s="387" t="s">
        <v>16</v>
      </c>
      <c r="B39" s="442">
        <v>0</v>
      </c>
      <c r="C39" s="442">
        <v>0</v>
      </c>
      <c r="D39" s="442">
        <v>0</v>
      </c>
      <c r="E39" s="441">
        <v>38.5</v>
      </c>
      <c r="F39" s="441">
        <v>38.5</v>
      </c>
    </row>
    <row r="40" spans="1:6" ht="21" customHeight="1" x14ac:dyDescent="0.15">
      <c r="A40" s="387" t="s">
        <v>17</v>
      </c>
      <c r="B40" s="442">
        <v>1</v>
      </c>
      <c r="C40" s="442">
        <v>143</v>
      </c>
      <c r="D40" s="442">
        <v>0</v>
      </c>
      <c r="E40" s="441">
        <v>531</v>
      </c>
      <c r="F40" s="441">
        <v>531</v>
      </c>
    </row>
    <row r="41" spans="1:6" ht="21" customHeight="1" x14ac:dyDescent="0.15">
      <c r="A41" s="387" t="s">
        <v>18</v>
      </c>
      <c r="B41" s="442">
        <v>68</v>
      </c>
      <c r="C41" s="442">
        <v>5679</v>
      </c>
      <c r="D41" s="442">
        <v>369</v>
      </c>
      <c r="E41" s="441">
        <v>78553.7</v>
      </c>
      <c r="F41" s="441">
        <v>83968.6</v>
      </c>
    </row>
    <row r="42" spans="1:6" ht="21" customHeight="1" x14ac:dyDescent="0.15">
      <c r="A42" s="387" t="s">
        <v>19</v>
      </c>
      <c r="B42" s="442">
        <v>332</v>
      </c>
      <c r="C42" s="442">
        <v>35328</v>
      </c>
      <c r="D42" s="442">
        <v>3179</v>
      </c>
      <c r="E42" s="441">
        <v>445812.24</v>
      </c>
      <c r="F42" s="441">
        <v>499704.68</v>
      </c>
    </row>
    <row r="43" spans="1:6" ht="21" customHeight="1" x14ac:dyDescent="0.15">
      <c r="A43" s="387" t="s">
        <v>20</v>
      </c>
      <c r="B43" s="442">
        <v>862</v>
      </c>
      <c r="C43" s="442">
        <v>98771</v>
      </c>
      <c r="D43" s="442">
        <v>14831</v>
      </c>
      <c r="E43" s="441">
        <v>1581010.95</v>
      </c>
      <c r="F43" s="441">
        <v>1826811.3100000008</v>
      </c>
    </row>
    <row r="44" spans="1:6" ht="21" customHeight="1" x14ac:dyDescent="0.15">
      <c r="A44" s="387" t="s">
        <v>21</v>
      </c>
      <c r="B44" s="442">
        <v>669</v>
      </c>
      <c r="C44" s="442">
        <v>68680</v>
      </c>
      <c r="D44" s="442">
        <v>6332</v>
      </c>
      <c r="E44" s="441">
        <v>753698.06</v>
      </c>
      <c r="F44" s="441">
        <v>853799.86999999988</v>
      </c>
    </row>
    <row r="45" spans="1:6" ht="21" customHeight="1" x14ac:dyDescent="0.15">
      <c r="A45" s="387" t="s">
        <v>22</v>
      </c>
      <c r="B45" s="442">
        <v>585</v>
      </c>
      <c r="C45" s="442">
        <v>54155</v>
      </c>
      <c r="D45" s="442">
        <v>7003</v>
      </c>
      <c r="E45" s="441">
        <v>637220.59000000008</v>
      </c>
      <c r="F45" s="441">
        <v>734712.32000000007</v>
      </c>
    </row>
    <row r="46" spans="1:6" ht="21" customHeight="1" x14ac:dyDescent="0.15">
      <c r="A46" s="387" t="s">
        <v>23</v>
      </c>
      <c r="B46" s="442">
        <v>467</v>
      </c>
      <c r="C46" s="442">
        <v>45226</v>
      </c>
      <c r="D46" s="442">
        <v>7201</v>
      </c>
      <c r="E46" s="441">
        <v>766614.22</v>
      </c>
      <c r="F46" s="441">
        <v>891795.92</v>
      </c>
    </row>
    <row r="47" spans="1:6" ht="21" customHeight="1" x14ac:dyDescent="0.15">
      <c r="A47" s="387" t="s">
        <v>24</v>
      </c>
      <c r="B47" s="442">
        <v>451</v>
      </c>
      <c r="C47" s="442">
        <v>45950</v>
      </c>
      <c r="D47" s="442">
        <v>3933</v>
      </c>
      <c r="E47" s="441">
        <v>651536.51</v>
      </c>
      <c r="F47" s="441">
        <v>733621.57</v>
      </c>
    </row>
    <row r="48" spans="1:6" ht="21" customHeight="1" x14ac:dyDescent="0.15">
      <c r="A48" s="387" t="s">
        <v>25</v>
      </c>
      <c r="B48" s="442">
        <v>467</v>
      </c>
      <c r="C48" s="442">
        <v>44004</v>
      </c>
      <c r="D48" s="442">
        <v>3905</v>
      </c>
      <c r="E48" s="441">
        <v>636228.6</v>
      </c>
      <c r="F48" s="441">
        <v>722101.40000000014</v>
      </c>
    </row>
    <row r="49" spans="1:6" ht="21" customHeight="1" x14ac:dyDescent="0.15">
      <c r="A49" s="390" t="s">
        <v>12</v>
      </c>
      <c r="B49" s="444">
        <f>SUM(B37:B48)</f>
        <v>3902</v>
      </c>
      <c r="C49" s="444">
        <f>SUM(C37:C48)</f>
        <v>397936</v>
      </c>
      <c r="D49" s="444">
        <f>SUM(D37:D48)</f>
        <v>46753</v>
      </c>
      <c r="E49" s="443">
        <f>SUM(E37:E48)</f>
        <v>5551876.3699999992</v>
      </c>
      <c r="F49" s="443">
        <f>SUM(F37:F48)</f>
        <v>6351322.370000002</v>
      </c>
    </row>
    <row r="51" spans="1:6" ht="18.75" customHeight="1" x14ac:dyDescent="0.15">
      <c r="B51" s="415"/>
      <c r="C51" s="415"/>
      <c r="D51" s="415"/>
      <c r="E51" s="415"/>
      <c r="F51" s="415"/>
    </row>
  </sheetData>
  <mergeCells count="4">
    <mergeCell ref="A1:B1"/>
    <mergeCell ref="C1:F1"/>
    <mergeCell ref="A19:D19"/>
    <mergeCell ref="A35:D35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6"/>
  <sheetViews>
    <sheetView zoomScaleNormal="100" workbookViewId="0">
      <selection sqref="A1:B1"/>
    </sheetView>
  </sheetViews>
  <sheetFormatPr baseColWidth="10" defaultColWidth="9.5" defaultRowHeight="18.75" customHeight="1" x14ac:dyDescent="0.15"/>
  <cols>
    <col min="1" max="1" width="10.5" style="386" bestFit="1" customWidth="1"/>
    <col min="2" max="6" width="15.5" style="386" customWidth="1"/>
    <col min="7" max="16384" width="9.5" style="386"/>
  </cols>
  <sheetData>
    <row r="1" spans="1:6" ht="50" customHeight="1" x14ac:dyDescent="0.15">
      <c r="A1" s="484" t="s">
        <v>305</v>
      </c>
      <c r="B1" s="485"/>
      <c r="C1" s="475" t="s">
        <v>357</v>
      </c>
      <c r="D1" s="475"/>
      <c r="E1" s="475"/>
      <c r="F1" s="475"/>
    </row>
    <row r="2" spans="1:6" ht="30" customHeight="1" x14ac:dyDescent="0.15"/>
    <row r="3" spans="1:6" ht="21" customHeight="1" x14ac:dyDescent="0.15">
      <c r="A3" s="480" t="s">
        <v>38</v>
      </c>
      <c r="B3" s="481"/>
      <c r="C3" s="481"/>
      <c r="D3" s="481"/>
      <c r="F3" s="382" t="s">
        <v>46</v>
      </c>
    </row>
    <row r="4" spans="1:6" ht="21" customHeight="1" x14ac:dyDescent="0.15">
      <c r="A4" s="384" t="s">
        <v>13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1" customHeight="1" x14ac:dyDescent="0.15">
      <c r="A5" s="387" t="s">
        <v>14</v>
      </c>
      <c r="B5" s="442">
        <v>0</v>
      </c>
      <c r="C5" s="442">
        <v>0</v>
      </c>
      <c r="D5" s="442">
        <v>0</v>
      </c>
      <c r="E5" s="441">
        <v>8940</v>
      </c>
      <c r="F5" s="441">
        <v>99119.44</v>
      </c>
    </row>
    <row r="6" spans="1:6" ht="21" customHeight="1" x14ac:dyDescent="0.15">
      <c r="A6" s="387" t="s">
        <v>15</v>
      </c>
      <c r="B6" s="442">
        <v>0</v>
      </c>
      <c r="C6" s="442">
        <v>0</v>
      </c>
      <c r="D6" s="442">
        <v>0</v>
      </c>
      <c r="E6" s="441">
        <v>6039.5</v>
      </c>
      <c r="F6" s="441">
        <v>111855.29999999999</v>
      </c>
    </row>
    <row r="7" spans="1:6" ht="21" customHeight="1" x14ac:dyDescent="0.15">
      <c r="A7" s="387" t="s">
        <v>16</v>
      </c>
      <c r="B7" s="442">
        <v>0</v>
      </c>
      <c r="C7" s="442">
        <v>0</v>
      </c>
      <c r="D7" s="442">
        <v>0</v>
      </c>
      <c r="E7" s="441">
        <v>2030</v>
      </c>
      <c r="F7" s="441">
        <v>43528.99</v>
      </c>
    </row>
    <row r="8" spans="1:6" ht="21" customHeight="1" x14ac:dyDescent="0.15">
      <c r="A8" s="387" t="s">
        <v>17</v>
      </c>
      <c r="B8" s="442">
        <v>0</v>
      </c>
      <c r="C8" s="442">
        <v>0</v>
      </c>
      <c r="D8" s="442">
        <v>0</v>
      </c>
      <c r="E8" s="441">
        <v>490</v>
      </c>
      <c r="F8" s="441">
        <v>53669.55</v>
      </c>
    </row>
    <row r="9" spans="1:6" ht="21" customHeight="1" x14ac:dyDescent="0.15">
      <c r="A9" s="387" t="s">
        <v>18</v>
      </c>
      <c r="B9" s="442">
        <v>30</v>
      </c>
      <c r="C9" s="442">
        <v>8405</v>
      </c>
      <c r="D9" s="442">
        <v>358</v>
      </c>
      <c r="E9" s="441">
        <v>44691</v>
      </c>
      <c r="F9" s="441">
        <v>107874.80000000002</v>
      </c>
    </row>
    <row r="10" spans="1:6" ht="21" customHeight="1" x14ac:dyDescent="0.15">
      <c r="A10" s="387" t="s">
        <v>19</v>
      </c>
      <c r="B10" s="442">
        <v>1725</v>
      </c>
      <c r="C10" s="442">
        <v>163212</v>
      </c>
      <c r="D10" s="442">
        <v>554</v>
      </c>
      <c r="E10" s="441">
        <v>933767.79</v>
      </c>
      <c r="F10" s="441">
        <v>1095200.54</v>
      </c>
    </row>
    <row r="11" spans="1:6" ht="21" customHeight="1" x14ac:dyDescent="0.15">
      <c r="A11" s="387" t="s">
        <v>20</v>
      </c>
      <c r="B11" s="442">
        <v>91</v>
      </c>
      <c r="C11" s="442">
        <v>13984</v>
      </c>
      <c r="D11" s="442">
        <v>513</v>
      </c>
      <c r="E11" s="441">
        <v>297555</v>
      </c>
      <c r="F11" s="441">
        <v>523113.51</v>
      </c>
    </row>
    <row r="12" spans="1:6" ht="21" customHeight="1" x14ac:dyDescent="0.15">
      <c r="A12" s="387" t="s">
        <v>21</v>
      </c>
      <c r="B12" s="442">
        <v>406</v>
      </c>
      <c r="C12" s="442">
        <v>466094</v>
      </c>
      <c r="D12" s="442">
        <v>738</v>
      </c>
      <c r="E12" s="441">
        <v>11689508.169999998</v>
      </c>
      <c r="F12" s="441">
        <v>12078777.619999995</v>
      </c>
    </row>
    <row r="13" spans="1:6" ht="21" customHeight="1" x14ac:dyDescent="0.15">
      <c r="A13" s="387" t="s">
        <v>22</v>
      </c>
      <c r="B13" s="442">
        <v>4190</v>
      </c>
      <c r="C13" s="442">
        <v>1172891</v>
      </c>
      <c r="D13" s="442">
        <v>13504</v>
      </c>
      <c r="E13" s="441">
        <v>27153441.739999998</v>
      </c>
      <c r="F13" s="441">
        <v>28109680.659999996</v>
      </c>
    </row>
    <row r="14" spans="1:6" ht="21" customHeight="1" x14ac:dyDescent="0.15">
      <c r="A14" s="387" t="s">
        <v>23</v>
      </c>
      <c r="B14" s="442">
        <v>7486</v>
      </c>
      <c r="C14" s="442">
        <v>1744402</v>
      </c>
      <c r="D14" s="442">
        <v>1206</v>
      </c>
      <c r="E14" s="441">
        <v>35059822.269999996</v>
      </c>
      <c r="F14" s="441">
        <v>35825263.870000005</v>
      </c>
    </row>
    <row r="15" spans="1:6" ht="21" customHeight="1" x14ac:dyDescent="0.15">
      <c r="A15" s="387" t="s">
        <v>24</v>
      </c>
      <c r="B15" s="442">
        <v>5771</v>
      </c>
      <c r="C15" s="442">
        <v>1555889</v>
      </c>
      <c r="D15" s="442">
        <v>1180</v>
      </c>
      <c r="E15" s="441">
        <v>30601078.940000005</v>
      </c>
      <c r="F15" s="441">
        <v>31211173.129999995</v>
      </c>
    </row>
    <row r="16" spans="1:6" ht="21" customHeight="1" x14ac:dyDescent="0.15">
      <c r="A16" s="387" t="s">
        <v>25</v>
      </c>
      <c r="B16" s="442">
        <v>3498</v>
      </c>
      <c r="C16" s="442">
        <v>1560386</v>
      </c>
      <c r="D16" s="442">
        <v>624</v>
      </c>
      <c r="E16" s="441">
        <v>28878543.339999996</v>
      </c>
      <c r="F16" s="441">
        <v>29535118.210000001</v>
      </c>
    </row>
    <row r="17" spans="1:6" ht="21" customHeight="1" x14ac:dyDescent="0.15">
      <c r="A17" s="390" t="s">
        <v>12</v>
      </c>
      <c r="B17" s="444">
        <f>SUM(B5:B16)</f>
        <v>23197</v>
      </c>
      <c r="C17" s="444">
        <f>SUM(C5:C16)</f>
        <v>6685263</v>
      </c>
      <c r="D17" s="444">
        <f>SUM(D5:D16)</f>
        <v>18677</v>
      </c>
      <c r="E17" s="443">
        <f>SUM(E5:E16)</f>
        <v>134675907.75</v>
      </c>
      <c r="F17" s="443">
        <f>SUM(F5:F16)</f>
        <v>138794375.62</v>
      </c>
    </row>
    <row r="18" spans="1:6" ht="21" customHeight="1" x14ac:dyDescent="0.15"/>
    <row r="19" spans="1:6" ht="21" customHeight="1" x14ac:dyDescent="0.15">
      <c r="A19" s="480" t="s">
        <v>39</v>
      </c>
      <c r="B19" s="481"/>
      <c r="C19" s="481"/>
      <c r="D19" s="481"/>
      <c r="F19" s="382" t="s">
        <v>47</v>
      </c>
    </row>
    <row r="20" spans="1:6" ht="21" customHeight="1" x14ac:dyDescent="0.15">
      <c r="A20" s="384" t="s">
        <v>13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1" customHeight="1" x14ac:dyDescent="0.15">
      <c r="A21" s="387" t="s">
        <v>14</v>
      </c>
      <c r="B21" s="442">
        <v>0</v>
      </c>
      <c r="C21" s="442">
        <v>0</v>
      </c>
      <c r="D21" s="442">
        <v>0</v>
      </c>
      <c r="E21" s="441">
        <v>200</v>
      </c>
      <c r="F21" s="441">
        <v>51466.91</v>
      </c>
    </row>
    <row r="22" spans="1:6" ht="21" customHeight="1" x14ac:dyDescent="0.15">
      <c r="A22" s="387" t="s">
        <v>15</v>
      </c>
      <c r="B22" s="442">
        <v>0</v>
      </c>
      <c r="C22" s="442">
        <v>0</v>
      </c>
      <c r="D22" s="442">
        <v>0</v>
      </c>
      <c r="E22" s="441">
        <v>0</v>
      </c>
      <c r="F22" s="441">
        <v>40815.5</v>
      </c>
    </row>
    <row r="23" spans="1:6" ht="21" customHeight="1" x14ac:dyDescent="0.15">
      <c r="A23" s="387" t="s">
        <v>16</v>
      </c>
      <c r="B23" s="442">
        <v>0</v>
      </c>
      <c r="C23" s="442">
        <v>0</v>
      </c>
      <c r="D23" s="442">
        <v>0</v>
      </c>
      <c r="E23" s="441">
        <v>0</v>
      </c>
      <c r="F23" s="441">
        <v>33710</v>
      </c>
    </row>
    <row r="24" spans="1:6" ht="21" customHeight="1" x14ac:dyDescent="0.15">
      <c r="A24" s="387" t="s">
        <v>17</v>
      </c>
      <c r="B24" s="442">
        <v>0</v>
      </c>
      <c r="C24" s="442">
        <v>0</v>
      </c>
      <c r="D24" s="442">
        <v>0</v>
      </c>
      <c r="E24" s="441">
        <v>0</v>
      </c>
      <c r="F24" s="441">
        <v>19271.84</v>
      </c>
    </row>
    <row r="25" spans="1:6" ht="21" customHeight="1" x14ac:dyDescent="0.15">
      <c r="A25" s="387" t="s">
        <v>18</v>
      </c>
      <c r="B25" s="442">
        <v>15</v>
      </c>
      <c r="C25" s="442">
        <v>2554</v>
      </c>
      <c r="D25" s="442">
        <v>15</v>
      </c>
      <c r="E25" s="441">
        <v>65702</v>
      </c>
      <c r="F25" s="441">
        <v>86788</v>
      </c>
    </row>
    <row r="26" spans="1:6" ht="21" customHeight="1" x14ac:dyDescent="0.15">
      <c r="A26" s="387" t="s">
        <v>19</v>
      </c>
      <c r="B26" s="442">
        <v>76</v>
      </c>
      <c r="C26" s="442">
        <v>29572</v>
      </c>
      <c r="D26" s="442">
        <v>190</v>
      </c>
      <c r="E26" s="441">
        <v>827059.5</v>
      </c>
      <c r="F26" s="441">
        <v>844716.29</v>
      </c>
    </row>
    <row r="27" spans="1:6" ht="21" customHeight="1" x14ac:dyDescent="0.15">
      <c r="A27" s="387" t="s">
        <v>20</v>
      </c>
      <c r="B27" s="442">
        <v>56</v>
      </c>
      <c r="C27" s="442">
        <v>2927</v>
      </c>
      <c r="D27" s="442">
        <v>2715</v>
      </c>
      <c r="E27" s="441">
        <v>613951</v>
      </c>
      <c r="F27" s="441">
        <v>673180.5</v>
      </c>
    </row>
    <row r="28" spans="1:6" ht="21" customHeight="1" x14ac:dyDescent="0.15">
      <c r="A28" s="387" t="s">
        <v>21</v>
      </c>
      <c r="B28" s="442">
        <v>13</v>
      </c>
      <c r="C28" s="442">
        <v>1634</v>
      </c>
      <c r="D28" s="442">
        <v>1114</v>
      </c>
      <c r="E28" s="441">
        <v>221642.47</v>
      </c>
      <c r="F28" s="441">
        <v>244951.24</v>
      </c>
    </row>
    <row r="29" spans="1:6" ht="21" customHeight="1" x14ac:dyDescent="0.15">
      <c r="A29" s="387" t="s">
        <v>22</v>
      </c>
      <c r="B29" s="442">
        <v>177</v>
      </c>
      <c r="C29" s="442">
        <v>72426</v>
      </c>
      <c r="D29" s="442">
        <v>128</v>
      </c>
      <c r="E29" s="441">
        <v>2398965.2999999998</v>
      </c>
      <c r="F29" s="441">
        <v>2490467.13</v>
      </c>
    </row>
    <row r="30" spans="1:6" ht="21" customHeight="1" x14ac:dyDescent="0.15">
      <c r="A30" s="387" t="s">
        <v>23</v>
      </c>
      <c r="B30" s="442">
        <v>590</v>
      </c>
      <c r="C30" s="442">
        <v>234350</v>
      </c>
      <c r="D30" s="442">
        <v>23</v>
      </c>
      <c r="E30" s="441">
        <v>3836862.73</v>
      </c>
      <c r="F30" s="441">
        <v>3934581.62</v>
      </c>
    </row>
    <row r="31" spans="1:6" ht="21" customHeight="1" x14ac:dyDescent="0.15">
      <c r="A31" s="387" t="s">
        <v>24</v>
      </c>
      <c r="B31" s="442">
        <v>573</v>
      </c>
      <c r="C31" s="442">
        <v>246659</v>
      </c>
      <c r="D31" s="442">
        <v>48</v>
      </c>
      <c r="E31" s="441">
        <v>1836707.51</v>
      </c>
      <c r="F31" s="441">
        <v>1923463.0900000003</v>
      </c>
    </row>
    <row r="32" spans="1:6" ht="21" customHeight="1" x14ac:dyDescent="0.15">
      <c r="A32" s="387" t="s">
        <v>25</v>
      </c>
      <c r="B32" s="442">
        <v>470</v>
      </c>
      <c r="C32" s="442">
        <v>200444</v>
      </c>
      <c r="D32" s="442">
        <v>135</v>
      </c>
      <c r="E32" s="441">
        <v>1075401.1500000001</v>
      </c>
      <c r="F32" s="441">
        <v>1175808.2099999997</v>
      </c>
    </row>
    <row r="33" spans="1:6" ht="21" customHeight="1" x14ac:dyDescent="0.15">
      <c r="A33" s="390" t="s">
        <v>12</v>
      </c>
      <c r="B33" s="444">
        <f>SUM(B21:B32)</f>
        <v>1970</v>
      </c>
      <c r="C33" s="444">
        <f>SUM(C21:C32)</f>
        <v>790566</v>
      </c>
      <c r="D33" s="444">
        <f>SUM(D21:D32)</f>
        <v>4368</v>
      </c>
      <c r="E33" s="443">
        <f>SUM(E21:E32)</f>
        <v>10876491.66</v>
      </c>
      <c r="F33" s="443">
        <f>SUM(F21:F32)</f>
        <v>11519220.33</v>
      </c>
    </row>
    <row r="34" spans="1:6" ht="21" customHeight="1" x14ac:dyDescent="0.15"/>
    <row r="35" spans="1:6" ht="21" customHeight="1" x14ac:dyDescent="0.15">
      <c r="A35" s="480" t="s">
        <v>40</v>
      </c>
      <c r="B35" s="481"/>
      <c r="C35" s="481"/>
      <c r="D35" s="481"/>
      <c r="F35" s="382" t="s">
        <v>48</v>
      </c>
    </row>
    <row r="36" spans="1:6" ht="21" customHeight="1" x14ac:dyDescent="0.15">
      <c r="A36" s="384" t="s">
        <v>13</v>
      </c>
      <c r="B36" s="385" t="s">
        <v>10</v>
      </c>
      <c r="C36" s="385" t="s">
        <v>2</v>
      </c>
      <c r="D36" s="385" t="s">
        <v>184</v>
      </c>
      <c r="E36" s="385" t="s">
        <v>1</v>
      </c>
      <c r="F36" s="385" t="s">
        <v>0</v>
      </c>
    </row>
    <row r="37" spans="1:6" ht="21" customHeight="1" x14ac:dyDescent="0.15">
      <c r="A37" s="387" t="s">
        <v>14</v>
      </c>
      <c r="B37" s="442">
        <v>0</v>
      </c>
      <c r="C37" s="442">
        <v>0</v>
      </c>
      <c r="D37" s="442">
        <v>0</v>
      </c>
      <c r="E37" s="441">
        <v>270</v>
      </c>
      <c r="F37" s="441">
        <v>50457.229999999996</v>
      </c>
    </row>
    <row r="38" spans="1:6" ht="21" customHeight="1" x14ac:dyDescent="0.15">
      <c r="A38" s="387" t="s">
        <v>15</v>
      </c>
      <c r="B38" s="442">
        <v>0</v>
      </c>
      <c r="C38" s="442">
        <v>0</v>
      </c>
      <c r="D38" s="442">
        <v>0</v>
      </c>
      <c r="E38" s="441">
        <v>48605</v>
      </c>
      <c r="F38" s="441">
        <v>122013.22</v>
      </c>
    </row>
    <row r="39" spans="1:6" ht="21" customHeight="1" x14ac:dyDescent="0.15">
      <c r="A39" s="387" t="s">
        <v>16</v>
      </c>
      <c r="B39" s="442">
        <v>0</v>
      </c>
      <c r="C39" s="442">
        <v>0</v>
      </c>
      <c r="D39" s="442">
        <v>0</v>
      </c>
      <c r="E39" s="441">
        <v>16640</v>
      </c>
      <c r="F39" s="441">
        <v>117403.05</v>
      </c>
    </row>
    <row r="40" spans="1:6" ht="21" customHeight="1" x14ac:dyDescent="0.15">
      <c r="A40" s="387" t="s">
        <v>17</v>
      </c>
      <c r="B40" s="442">
        <v>0</v>
      </c>
      <c r="C40" s="442">
        <v>0</v>
      </c>
      <c r="D40" s="442">
        <v>0</v>
      </c>
      <c r="E40" s="441">
        <v>29660</v>
      </c>
      <c r="F40" s="441">
        <v>83780.350000000006</v>
      </c>
    </row>
    <row r="41" spans="1:6" ht="21" customHeight="1" x14ac:dyDescent="0.15">
      <c r="A41" s="387" t="s">
        <v>18</v>
      </c>
      <c r="B41" s="442">
        <v>77</v>
      </c>
      <c r="C41" s="442">
        <v>31891</v>
      </c>
      <c r="D41" s="442">
        <v>906</v>
      </c>
      <c r="E41" s="441">
        <v>1863625.3</v>
      </c>
      <c r="F41" s="441">
        <v>2077238.5</v>
      </c>
    </row>
    <row r="42" spans="1:6" ht="21" customHeight="1" x14ac:dyDescent="0.15">
      <c r="A42" s="387" t="s">
        <v>19</v>
      </c>
      <c r="B42" s="442">
        <v>73</v>
      </c>
      <c r="C42" s="442">
        <v>10882</v>
      </c>
      <c r="D42" s="442">
        <v>374</v>
      </c>
      <c r="E42" s="441">
        <v>246814.5</v>
      </c>
      <c r="F42" s="441">
        <v>322219.2</v>
      </c>
    </row>
    <row r="43" spans="1:6" ht="21" customHeight="1" x14ac:dyDescent="0.15">
      <c r="A43" s="387" t="s">
        <v>20</v>
      </c>
      <c r="B43" s="442">
        <v>88</v>
      </c>
      <c r="C43" s="442">
        <v>19579</v>
      </c>
      <c r="D43" s="442">
        <v>451</v>
      </c>
      <c r="E43" s="441">
        <v>986382.1</v>
      </c>
      <c r="F43" s="441">
        <v>1068108.08</v>
      </c>
    </row>
    <row r="44" spans="1:6" ht="21" customHeight="1" x14ac:dyDescent="0.15">
      <c r="A44" s="387" t="s">
        <v>21</v>
      </c>
      <c r="B44" s="442">
        <v>65</v>
      </c>
      <c r="C44" s="442">
        <v>18823</v>
      </c>
      <c r="D44" s="442">
        <v>1050</v>
      </c>
      <c r="E44" s="441">
        <v>502340</v>
      </c>
      <c r="F44" s="441">
        <v>588672.35</v>
      </c>
    </row>
    <row r="45" spans="1:6" ht="21" customHeight="1" x14ac:dyDescent="0.15">
      <c r="A45" s="387" t="s">
        <v>22</v>
      </c>
      <c r="B45" s="442">
        <v>88</v>
      </c>
      <c r="C45" s="442">
        <v>123955</v>
      </c>
      <c r="D45" s="442">
        <v>620</v>
      </c>
      <c r="E45" s="441">
        <v>6493992.5</v>
      </c>
      <c r="F45" s="441">
        <v>6576210.54</v>
      </c>
    </row>
    <row r="46" spans="1:6" ht="21" customHeight="1" x14ac:dyDescent="0.15">
      <c r="A46" s="387" t="s">
        <v>23</v>
      </c>
      <c r="B46" s="442">
        <v>116</v>
      </c>
      <c r="C46" s="442">
        <v>84070</v>
      </c>
      <c r="D46" s="442">
        <v>3865</v>
      </c>
      <c r="E46" s="441">
        <v>4176689.5</v>
      </c>
      <c r="F46" s="441">
        <v>4248127.2300000004</v>
      </c>
    </row>
    <row r="47" spans="1:6" ht="21" customHeight="1" x14ac:dyDescent="0.15">
      <c r="A47" s="387" t="s">
        <v>24</v>
      </c>
      <c r="B47" s="442">
        <v>79</v>
      </c>
      <c r="C47" s="442">
        <v>192801</v>
      </c>
      <c r="D47" s="442">
        <v>240</v>
      </c>
      <c r="E47" s="441">
        <v>11370358.25</v>
      </c>
      <c r="F47" s="441">
        <v>12366980.649999999</v>
      </c>
    </row>
    <row r="48" spans="1:6" ht="21" customHeight="1" x14ac:dyDescent="0.15">
      <c r="A48" s="387" t="s">
        <v>25</v>
      </c>
      <c r="B48" s="442">
        <v>69</v>
      </c>
      <c r="C48" s="442">
        <v>13092</v>
      </c>
      <c r="D48" s="442">
        <v>560</v>
      </c>
      <c r="E48" s="441">
        <v>78028</v>
      </c>
      <c r="F48" s="441">
        <v>111674.28</v>
      </c>
    </row>
    <row r="49" spans="1:6" ht="21" customHeight="1" x14ac:dyDescent="0.15">
      <c r="A49" s="390" t="s">
        <v>12</v>
      </c>
      <c r="B49" s="444">
        <f>SUM(B37:B48)</f>
        <v>655</v>
      </c>
      <c r="C49" s="444">
        <f>SUM(C37:C48)</f>
        <v>495093</v>
      </c>
      <c r="D49" s="444">
        <f>SUM(D37:D48)</f>
        <v>8066</v>
      </c>
      <c r="E49" s="443">
        <f>SUM(E37:E48)</f>
        <v>25813405.149999999</v>
      </c>
      <c r="F49" s="443">
        <f>SUM(F37:F48)</f>
        <v>27732884.68</v>
      </c>
    </row>
    <row r="50" spans="1:6" ht="21" customHeight="1" x14ac:dyDescent="0.15"/>
    <row r="51" spans="1:6" ht="21" customHeight="1" x14ac:dyDescent="0.15">
      <c r="A51" s="480" t="s">
        <v>41</v>
      </c>
      <c r="B51" s="481"/>
      <c r="C51" s="481"/>
      <c r="D51" s="481"/>
      <c r="F51" s="382" t="s">
        <v>49</v>
      </c>
    </row>
    <row r="52" spans="1:6" ht="21" customHeight="1" x14ac:dyDescent="0.15">
      <c r="A52" s="384" t="s">
        <v>13</v>
      </c>
      <c r="B52" s="385" t="s">
        <v>10</v>
      </c>
      <c r="C52" s="385" t="s">
        <v>2</v>
      </c>
      <c r="D52" s="385" t="s">
        <v>184</v>
      </c>
      <c r="E52" s="385" t="s">
        <v>1</v>
      </c>
      <c r="F52" s="385" t="s">
        <v>0</v>
      </c>
    </row>
    <row r="53" spans="1:6" ht="21" customHeight="1" x14ac:dyDescent="0.15">
      <c r="A53" s="387" t="s">
        <v>14</v>
      </c>
      <c r="B53" s="442">
        <v>0</v>
      </c>
      <c r="C53" s="442">
        <v>0</v>
      </c>
      <c r="D53" s="442">
        <v>0</v>
      </c>
      <c r="E53" s="441">
        <v>0</v>
      </c>
      <c r="F53" s="441">
        <v>68124.639999999999</v>
      </c>
    </row>
    <row r="54" spans="1:6" ht="21" customHeight="1" x14ac:dyDescent="0.15">
      <c r="A54" s="387" t="s">
        <v>15</v>
      </c>
      <c r="B54" s="442">
        <v>0</v>
      </c>
      <c r="C54" s="442">
        <v>0</v>
      </c>
      <c r="D54" s="442">
        <v>0</v>
      </c>
      <c r="E54" s="441">
        <v>0</v>
      </c>
      <c r="F54" s="441">
        <v>124491.20999999999</v>
      </c>
    </row>
    <row r="55" spans="1:6" ht="21" customHeight="1" x14ac:dyDescent="0.15">
      <c r="A55" s="387" t="s">
        <v>16</v>
      </c>
      <c r="B55" s="442">
        <v>0</v>
      </c>
      <c r="C55" s="442">
        <v>0</v>
      </c>
      <c r="D55" s="442">
        <v>0</v>
      </c>
      <c r="E55" s="441">
        <v>0</v>
      </c>
      <c r="F55" s="441">
        <v>66884.52</v>
      </c>
    </row>
    <row r="56" spans="1:6" ht="21" customHeight="1" x14ac:dyDescent="0.15">
      <c r="A56" s="387" t="s">
        <v>17</v>
      </c>
      <c r="B56" s="442">
        <v>0</v>
      </c>
      <c r="C56" s="442">
        <v>0</v>
      </c>
      <c r="D56" s="442">
        <v>0</v>
      </c>
      <c r="E56" s="441">
        <v>0</v>
      </c>
      <c r="F56" s="441">
        <v>55793.279999999999</v>
      </c>
    </row>
    <row r="57" spans="1:6" ht="21" customHeight="1" x14ac:dyDescent="0.15">
      <c r="A57" s="387" t="s">
        <v>18</v>
      </c>
      <c r="B57" s="442">
        <v>49</v>
      </c>
      <c r="C57" s="442">
        <v>1306</v>
      </c>
      <c r="D57" s="442">
        <v>360</v>
      </c>
      <c r="E57" s="441">
        <v>14456</v>
      </c>
      <c r="F57" s="441">
        <v>173273.19999999998</v>
      </c>
    </row>
    <row r="58" spans="1:6" ht="21" customHeight="1" x14ac:dyDescent="0.15">
      <c r="A58" s="387" t="s">
        <v>19</v>
      </c>
      <c r="B58" s="442">
        <v>145</v>
      </c>
      <c r="C58" s="442">
        <v>37008</v>
      </c>
      <c r="D58" s="442">
        <v>2707</v>
      </c>
      <c r="E58" s="441">
        <v>406950.5</v>
      </c>
      <c r="F58" s="441">
        <v>600846.28</v>
      </c>
    </row>
    <row r="59" spans="1:6" ht="21" customHeight="1" x14ac:dyDescent="0.15">
      <c r="A59" s="387" t="s">
        <v>20</v>
      </c>
      <c r="B59" s="442">
        <v>151</v>
      </c>
      <c r="C59" s="442">
        <v>14728</v>
      </c>
      <c r="D59" s="442">
        <v>2902</v>
      </c>
      <c r="E59" s="441">
        <v>163722.67000000001</v>
      </c>
      <c r="F59" s="441">
        <v>367734.88</v>
      </c>
    </row>
    <row r="60" spans="1:6" ht="21" customHeight="1" x14ac:dyDescent="0.15">
      <c r="A60" s="387" t="s">
        <v>21</v>
      </c>
      <c r="B60" s="442">
        <v>112</v>
      </c>
      <c r="C60" s="442">
        <v>27231</v>
      </c>
      <c r="D60" s="442">
        <v>1633</v>
      </c>
      <c r="E60" s="441">
        <v>285493.5</v>
      </c>
      <c r="F60" s="441">
        <v>444947.11000000004</v>
      </c>
    </row>
    <row r="61" spans="1:6" ht="21" customHeight="1" x14ac:dyDescent="0.15">
      <c r="A61" s="387" t="s">
        <v>22</v>
      </c>
      <c r="B61" s="442">
        <v>216</v>
      </c>
      <c r="C61" s="442">
        <v>37820</v>
      </c>
      <c r="D61" s="442">
        <v>1278</v>
      </c>
      <c r="E61" s="441">
        <v>1101025.1000000001</v>
      </c>
      <c r="F61" s="441">
        <v>1283130.9100000001</v>
      </c>
    </row>
    <row r="62" spans="1:6" ht="21" customHeight="1" x14ac:dyDescent="0.15">
      <c r="A62" s="387" t="s">
        <v>23</v>
      </c>
      <c r="B62" s="442">
        <v>236</v>
      </c>
      <c r="C62" s="442">
        <v>62085</v>
      </c>
      <c r="D62" s="442">
        <v>83</v>
      </c>
      <c r="E62" s="441">
        <v>508154.14000000007</v>
      </c>
      <c r="F62" s="441">
        <v>718917.15999999992</v>
      </c>
    </row>
    <row r="63" spans="1:6" ht="21" customHeight="1" x14ac:dyDescent="0.15">
      <c r="A63" s="387" t="s">
        <v>24</v>
      </c>
      <c r="B63" s="442">
        <v>192</v>
      </c>
      <c r="C63" s="442">
        <v>56154</v>
      </c>
      <c r="D63" s="442">
        <v>0</v>
      </c>
      <c r="E63" s="441">
        <v>992928.41</v>
      </c>
      <c r="F63" s="441">
        <v>1181974.2600000002</v>
      </c>
    </row>
    <row r="64" spans="1:6" ht="21" customHeight="1" x14ac:dyDescent="0.15">
      <c r="A64" s="387" t="s">
        <v>25</v>
      </c>
      <c r="B64" s="442">
        <v>269</v>
      </c>
      <c r="C64" s="442">
        <v>77660</v>
      </c>
      <c r="D64" s="442">
        <v>243</v>
      </c>
      <c r="E64" s="441">
        <v>735846.11</v>
      </c>
      <c r="F64" s="441">
        <v>856154.86</v>
      </c>
    </row>
    <row r="65" spans="1:6" ht="21" customHeight="1" x14ac:dyDescent="0.15">
      <c r="A65" s="390" t="s">
        <v>12</v>
      </c>
      <c r="B65" s="444">
        <f>SUM(B53:B64)</f>
        <v>1370</v>
      </c>
      <c r="C65" s="444">
        <f>SUM(C53:C64)</f>
        <v>313992</v>
      </c>
      <c r="D65" s="444">
        <f>SUM(D53:D64)</f>
        <v>9206</v>
      </c>
      <c r="E65" s="443">
        <f>SUM(E53:E64)</f>
        <v>4208576.4300000006</v>
      </c>
      <c r="F65" s="443">
        <f>SUM(F53:F64)</f>
        <v>5942272.3100000015</v>
      </c>
    </row>
    <row r="66" spans="1:6" ht="9.75" customHeight="1" x14ac:dyDescent="0.15"/>
  </sheetData>
  <mergeCells count="6">
    <mergeCell ref="A1:B1"/>
    <mergeCell ref="C1:F1"/>
    <mergeCell ref="A3:D3"/>
    <mergeCell ref="A19:D19"/>
    <mergeCell ref="A35:D35"/>
    <mergeCell ref="A51:D51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3"/>
  <sheetViews>
    <sheetView zoomScaleNormal="100" workbookViewId="0">
      <selection sqref="A1:B1"/>
    </sheetView>
  </sheetViews>
  <sheetFormatPr baseColWidth="10" defaultColWidth="15.5" defaultRowHeight="18.75" customHeight="1" x14ac:dyDescent="0.15"/>
  <cols>
    <col min="1" max="1" width="10.5" style="386" bestFit="1" customWidth="1"/>
    <col min="2" max="6" width="15.5" style="386" customWidth="1"/>
    <col min="7" max="16384" width="15.5" style="386"/>
  </cols>
  <sheetData>
    <row r="1" spans="1:6" ht="50" customHeight="1" x14ac:dyDescent="0.15">
      <c r="A1" s="486" t="s">
        <v>434</v>
      </c>
      <c r="B1" s="487"/>
      <c r="C1" s="475" t="s">
        <v>357</v>
      </c>
      <c r="D1" s="475"/>
      <c r="E1" s="475"/>
      <c r="F1" s="475"/>
    </row>
    <row r="2" spans="1:6" ht="30" customHeight="1" x14ac:dyDescent="0.15"/>
    <row r="3" spans="1:6" ht="21" customHeight="1" x14ac:dyDescent="0.15">
      <c r="A3" s="480" t="s">
        <v>42</v>
      </c>
      <c r="B3" s="481"/>
      <c r="C3" s="481"/>
      <c r="D3" s="481"/>
      <c r="F3" s="382" t="s">
        <v>50</v>
      </c>
    </row>
    <row r="4" spans="1:6" ht="21" customHeight="1" x14ac:dyDescent="0.15">
      <c r="A4" s="384" t="s">
        <v>13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1" customHeight="1" x14ac:dyDescent="0.15">
      <c r="A5" s="387" t="s">
        <v>14</v>
      </c>
      <c r="B5" s="442">
        <v>0</v>
      </c>
      <c r="C5" s="442">
        <v>0</v>
      </c>
      <c r="D5" s="442">
        <v>0</v>
      </c>
      <c r="E5" s="441">
        <v>0</v>
      </c>
      <c r="F5" s="441">
        <v>13500</v>
      </c>
    </row>
    <row r="6" spans="1:6" ht="21" customHeight="1" x14ac:dyDescent="0.15">
      <c r="A6" s="387" t="s">
        <v>15</v>
      </c>
      <c r="B6" s="442">
        <v>0</v>
      </c>
      <c r="C6" s="442">
        <v>0</v>
      </c>
      <c r="D6" s="442">
        <v>0</v>
      </c>
      <c r="E6" s="441">
        <v>0</v>
      </c>
      <c r="F6" s="441">
        <v>0</v>
      </c>
    </row>
    <row r="7" spans="1:6" ht="21" customHeight="1" x14ac:dyDescent="0.15">
      <c r="A7" s="387" t="s">
        <v>16</v>
      </c>
      <c r="B7" s="442">
        <v>0</v>
      </c>
      <c r="C7" s="442">
        <v>0</v>
      </c>
      <c r="D7" s="442">
        <v>0</v>
      </c>
      <c r="E7" s="441">
        <v>0</v>
      </c>
      <c r="F7" s="441">
        <v>0</v>
      </c>
    </row>
    <row r="8" spans="1:6" ht="21" customHeight="1" x14ac:dyDescent="0.15">
      <c r="A8" s="387" t="s">
        <v>17</v>
      </c>
      <c r="B8" s="442">
        <v>0</v>
      </c>
      <c r="C8" s="442">
        <v>0</v>
      </c>
      <c r="D8" s="442">
        <v>0</v>
      </c>
      <c r="E8" s="441">
        <v>0</v>
      </c>
      <c r="F8" s="441">
        <v>0</v>
      </c>
    </row>
    <row r="9" spans="1:6" ht="21" customHeight="1" x14ac:dyDescent="0.15">
      <c r="A9" s="387" t="s">
        <v>18</v>
      </c>
      <c r="B9" s="442">
        <v>0</v>
      </c>
      <c r="C9" s="442">
        <v>0</v>
      </c>
      <c r="D9" s="442">
        <v>0</v>
      </c>
      <c r="E9" s="441">
        <v>0</v>
      </c>
      <c r="F9" s="441">
        <v>256</v>
      </c>
    </row>
    <row r="10" spans="1:6" ht="21" customHeight="1" x14ac:dyDescent="0.15">
      <c r="A10" s="387" t="s">
        <v>19</v>
      </c>
      <c r="B10" s="442">
        <v>30</v>
      </c>
      <c r="C10" s="442">
        <v>928</v>
      </c>
      <c r="D10" s="442">
        <v>994</v>
      </c>
      <c r="E10" s="441">
        <v>18465</v>
      </c>
      <c r="F10" s="441">
        <v>59578.99</v>
      </c>
    </row>
    <row r="11" spans="1:6" ht="21" customHeight="1" x14ac:dyDescent="0.15">
      <c r="A11" s="387" t="s">
        <v>20</v>
      </c>
      <c r="B11" s="442">
        <v>334</v>
      </c>
      <c r="C11" s="442">
        <v>13762</v>
      </c>
      <c r="D11" s="442">
        <v>149566</v>
      </c>
      <c r="E11" s="441">
        <v>395077</v>
      </c>
      <c r="F11" s="441">
        <v>3115654.72</v>
      </c>
    </row>
    <row r="12" spans="1:6" ht="21" customHeight="1" x14ac:dyDescent="0.15">
      <c r="A12" s="387" t="s">
        <v>21</v>
      </c>
      <c r="B12" s="442">
        <v>154</v>
      </c>
      <c r="C12" s="442">
        <v>4687</v>
      </c>
      <c r="D12" s="442">
        <v>15281</v>
      </c>
      <c r="E12" s="441">
        <v>97113</v>
      </c>
      <c r="F12" s="441">
        <v>317962.98</v>
      </c>
    </row>
    <row r="13" spans="1:6" ht="21" customHeight="1" x14ac:dyDescent="0.15">
      <c r="A13" s="387" t="s">
        <v>22</v>
      </c>
      <c r="B13" s="442">
        <v>63</v>
      </c>
      <c r="C13" s="442">
        <v>607</v>
      </c>
      <c r="D13" s="442">
        <v>1679</v>
      </c>
      <c r="E13" s="441">
        <v>9725.7999999999993</v>
      </c>
      <c r="F13" s="441">
        <v>37655</v>
      </c>
    </row>
    <row r="14" spans="1:6" ht="21" customHeight="1" x14ac:dyDescent="0.15">
      <c r="A14" s="387" t="s">
        <v>23</v>
      </c>
      <c r="B14" s="442">
        <v>4600</v>
      </c>
      <c r="C14" s="442">
        <v>685498</v>
      </c>
      <c r="D14" s="442">
        <v>201722</v>
      </c>
      <c r="E14" s="441">
        <v>8955631.3599999994</v>
      </c>
      <c r="F14" s="441">
        <v>11805855.060000002</v>
      </c>
    </row>
    <row r="15" spans="1:6" ht="21" customHeight="1" x14ac:dyDescent="0.15">
      <c r="A15" s="387" t="s">
        <v>24</v>
      </c>
      <c r="B15" s="442">
        <v>9100</v>
      </c>
      <c r="C15" s="442">
        <v>993388</v>
      </c>
      <c r="D15" s="442">
        <v>336867</v>
      </c>
      <c r="E15" s="441">
        <v>11761048.02</v>
      </c>
      <c r="F15" s="441">
        <v>15937665.559999999</v>
      </c>
    </row>
    <row r="16" spans="1:6" ht="21" customHeight="1" x14ac:dyDescent="0.15">
      <c r="A16" s="387" t="s">
        <v>25</v>
      </c>
      <c r="B16" s="442">
        <v>7999</v>
      </c>
      <c r="C16" s="442">
        <v>785719</v>
      </c>
      <c r="D16" s="442">
        <v>307955</v>
      </c>
      <c r="E16" s="441">
        <v>9765698.910000002</v>
      </c>
      <c r="F16" s="441">
        <v>13846932.289999997</v>
      </c>
    </row>
    <row r="17" spans="1:6" ht="21" customHeight="1" x14ac:dyDescent="0.15">
      <c r="A17" s="390" t="s">
        <v>12</v>
      </c>
      <c r="B17" s="444">
        <f>SUM(B5:B16)</f>
        <v>22280</v>
      </c>
      <c r="C17" s="444">
        <f>SUM(C5:C16)</f>
        <v>2484589</v>
      </c>
      <c r="D17" s="444">
        <f>SUM(D5:D16)</f>
        <v>1014064</v>
      </c>
      <c r="E17" s="443">
        <f>SUM(E5:E16)</f>
        <v>31002759.090000004</v>
      </c>
      <c r="F17" s="443">
        <f>SUM(F5:F16)</f>
        <v>45135060.600000001</v>
      </c>
    </row>
    <row r="18" spans="1:6" ht="21" customHeight="1" x14ac:dyDescent="0.15"/>
    <row r="19" spans="1:6" ht="21" customHeight="1" x14ac:dyDescent="0.15">
      <c r="A19" s="480" t="s">
        <v>426</v>
      </c>
      <c r="B19" s="481"/>
      <c r="C19" s="481"/>
      <c r="D19" s="481"/>
      <c r="F19" s="382" t="s">
        <v>225</v>
      </c>
    </row>
    <row r="20" spans="1:6" ht="21" customHeight="1" x14ac:dyDescent="0.15">
      <c r="A20" s="384" t="s">
        <v>13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1" customHeight="1" x14ac:dyDescent="0.15">
      <c r="A21" s="387" t="s">
        <v>14</v>
      </c>
      <c r="B21" s="442">
        <v>52</v>
      </c>
      <c r="C21" s="442">
        <v>154</v>
      </c>
      <c r="D21" s="442">
        <v>2245</v>
      </c>
      <c r="E21" s="441">
        <v>1080</v>
      </c>
      <c r="F21" s="441">
        <v>22751.9</v>
      </c>
    </row>
    <row r="22" spans="1:6" ht="21" customHeight="1" x14ac:dyDescent="0.15">
      <c r="A22" s="387" t="s">
        <v>15</v>
      </c>
      <c r="B22" s="442">
        <v>865</v>
      </c>
      <c r="C22" s="442">
        <v>316</v>
      </c>
      <c r="D22" s="442">
        <v>49386</v>
      </c>
      <c r="E22" s="441">
        <v>9254</v>
      </c>
      <c r="F22" s="441">
        <v>778893.91</v>
      </c>
    </row>
    <row r="23" spans="1:6" ht="21" customHeight="1" x14ac:dyDescent="0.15">
      <c r="A23" s="387" t="s">
        <v>16</v>
      </c>
      <c r="B23" s="442">
        <v>127</v>
      </c>
      <c r="C23" s="442">
        <v>67</v>
      </c>
      <c r="D23" s="442">
        <v>7245</v>
      </c>
      <c r="E23" s="441">
        <v>648</v>
      </c>
      <c r="F23" s="441">
        <v>113896.75000000001</v>
      </c>
    </row>
    <row r="24" spans="1:6" ht="21" customHeight="1" x14ac:dyDescent="0.15">
      <c r="A24" s="387" t="s">
        <v>17</v>
      </c>
      <c r="B24" s="442">
        <v>84</v>
      </c>
      <c r="C24" s="442">
        <v>31</v>
      </c>
      <c r="D24" s="442">
        <v>5443</v>
      </c>
      <c r="E24" s="441">
        <v>265</v>
      </c>
      <c r="F24" s="441">
        <v>97279.3</v>
      </c>
    </row>
    <row r="25" spans="1:6" ht="21" customHeight="1" x14ac:dyDescent="0.15">
      <c r="A25" s="387" t="s">
        <v>18</v>
      </c>
      <c r="B25" s="442">
        <v>4686</v>
      </c>
      <c r="C25" s="442">
        <v>9541</v>
      </c>
      <c r="D25" s="442">
        <v>346792</v>
      </c>
      <c r="E25" s="441">
        <v>125878.66</v>
      </c>
      <c r="F25" s="441">
        <v>4323912.7399999993</v>
      </c>
    </row>
    <row r="26" spans="1:6" ht="21" customHeight="1" x14ac:dyDescent="0.15">
      <c r="A26" s="387" t="s">
        <v>19</v>
      </c>
      <c r="B26" s="442">
        <v>16523</v>
      </c>
      <c r="C26" s="442">
        <v>45037</v>
      </c>
      <c r="D26" s="442">
        <v>1305170</v>
      </c>
      <c r="E26" s="441">
        <v>604085.44999999995</v>
      </c>
      <c r="F26" s="441">
        <v>16395426.069999998</v>
      </c>
    </row>
    <row r="27" spans="1:6" ht="21" customHeight="1" x14ac:dyDescent="0.15">
      <c r="A27" s="387" t="s">
        <v>20</v>
      </c>
      <c r="B27" s="442">
        <v>29258</v>
      </c>
      <c r="C27" s="442">
        <v>194324</v>
      </c>
      <c r="D27" s="442">
        <v>2492231</v>
      </c>
      <c r="E27" s="441">
        <v>2878263.65</v>
      </c>
      <c r="F27" s="441">
        <v>34417398.719999999</v>
      </c>
    </row>
    <row r="28" spans="1:6" ht="21" customHeight="1" x14ac:dyDescent="0.15">
      <c r="A28" s="387" t="s">
        <v>21</v>
      </c>
      <c r="B28" s="442">
        <v>24939</v>
      </c>
      <c r="C28" s="442">
        <v>252246</v>
      </c>
      <c r="D28" s="442">
        <v>2245844</v>
      </c>
      <c r="E28" s="441">
        <v>5220661.1900000004</v>
      </c>
      <c r="F28" s="441">
        <v>34024287.070000015</v>
      </c>
    </row>
    <row r="29" spans="1:6" ht="21" customHeight="1" x14ac:dyDescent="0.15">
      <c r="A29" s="387" t="s">
        <v>22</v>
      </c>
      <c r="B29" s="442">
        <v>17215</v>
      </c>
      <c r="C29" s="442">
        <v>154768</v>
      </c>
      <c r="D29" s="442">
        <v>1419353</v>
      </c>
      <c r="E29" s="441">
        <v>1812160.3199999998</v>
      </c>
      <c r="F29" s="441">
        <v>20745097.350000001</v>
      </c>
    </row>
    <row r="30" spans="1:6" ht="21" customHeight="1" x14ac:dyDescent="0.15">
      <c r="A30" s="387" t="s">
        <v>23</v>
      </c>
      <c r="B30" s="442">
        <v>17017</v>
      </c>
      <c r="C30" s="442">
        <v>113593</v>
      </c>
      <c r="D30" s="442">
        <v>1163504</v>
      </c>
      <c r="E30" s="441">
        <v>1269683.6099999999</v>
      </c>
      <c r="F30" s="441">
        <v>17288649.309999999</v>
      </c>
    </row>
    <row r="31" spans="1:6" ht="21" customHeight="1" x14ac:dyDescent="0.15">
      <c r="A31" s="387" t="s">
        <v>24</v>
      </c>
      <c r="B31" s="442">
        <v>12077</v>
      </c>
      <c r="C31" s="442">
        <v>21015</v>
      </c>
      <c r="D31" s="442">
        <v>773257</v>
      </c>
      <c r="E31" s="441">
        <v>242045.12</v>
      </c>
      <c r="F31" s="441">
        <v>10527401.360000001</v>
      </c>
    </row>
    <row r="32" spans="1:6" ht="21" customHeight="1" x14ac:dyDescent="0.15">
      <c r="A32" s="387" t="s">
        <v>25</v>
      </c>
      <c r="B32" s="442">
        <v>14071</v>
      </c>
      <c r="C32" s="442">
        <v>35867</v>
      </c>
      <c r="D32" s="442">
        <v>836117</v>
      </c>
      <c r="E32" s="441">
        <v>1029873.94</v>
      </c>
      <c r="F32" s="441">
        <v>17973702.879999995</v>
      </c>
    </row>
    <row r="33" spans="1:6" ht="21" customHeight="1" x14ac:dyDescent="0.15">
      <c r="A33" s="390" t="s">
        <v>12</v>
      </c>
      <c r="B33" s="444">
        <f>SUM(B21:B32)</f>
        <v>136914</v>
      </c>
      <c r="C33" s="444">
        <f>SUM(C21:C32)</f>
        <v>826959</v>
      </c>
      <c r="D33" s="444">
        <f>SUM(D21:D32)</f>
        <v>10646587</v>
      </c>
      <c r="E33" s="443">
        <f>SUM(E21:E32)</f>
        <v>13193898.939999998</v>
      </c>
      <c r="F33" s="443">
        <f>SUM(F21:F32)</f>
        <v>156708697.36000001</v>
      </c>
    </row>
  </sheetData>
  <mergeCells count="4">
    <mergeCell ref="A1:B1"/>
    <mergeCell ref="C1:F1"/>
    <mergeCell ref="A3:D3"/>
    <mergeCell ref="A19:D19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3"/>
  <sheetViews>
    <sheetView workbookViewId="0">
      <selection sqref="A1:B1"/>
    </sheetView>
  </sheetViews>
  <sheetFormatPr baseColWidth="10" defaultColWidth="9.5" defaultRowHeight="18.75" customHeight="1" x14ac:dyDescent="0.15"/>
  <cols>
    <col min="1" max="1" width="10.5" style="386" bestFit="1" customWidth="1"/>
    <col min="2" max="6" width="15.5" style="386" customWidth="1"/>
    <col min="7" max="16384" width="9.5" style="386"/>
  </cols>
  <sheetData>
    <row r="1" spans="1:6" s="394" customFormat="1" ht="50" customHeight="1" x14ac:dyDescent="0.15">
      <c r="A1" s="488" t="s">
        <v>316</v>
      </c>
      <c r="B1" s="488"/>
      <c r="C1" s="475" t="s">
        <v>357</v>
      </c>
      <c r="D1" s="475"/>
      <c r="E1" s="475"/>
      <c r="F1" s="475"/>
    </row>
    <row r="2" spans="1:6" ht="30" customHeight="1" x14ac:dyDescent="0.15"/>
    <row r="3" spans="1:6" ht="21" customHeight="1" x14ac:dyDescent="0.15">
      <c r="A3" s="480" t="s">
        <v>28</v>
      </c>
      <c r="B3" s="481"/>
      <c r="C3" s="481"/>
      <c r="D3" s="481"/>
      <c r="F3" s="382" t="s">
        <v>226</v>
      </c>
    </row>
    <row r="4" spans="1:6" ht="21" customHeight="1" x14ac:dyDescent="0.15">
      <c r="A4" s="384" t="s">
        <v>13</v>
      </c>
      <c r="B4" s="385" t="s">
        <v>10</v>
      </c>
      <c r="C4" s="385" t="s">
        <v>2</v>
      </c>
      <c r="D4" s="385" t="s">
        <v>184</v>
      </c>
      <c r="E4" s="385" t="s">
        <v>1</v>
      </c>
      <c r="F4" s="385" t="s">
        <v>0</v>
      </c>
    </row>
    <row r="5" spans="1:6" ht="21" customHeight="1" x14ac:dyDescent="0.15">
      <c r="A5" s="387" t="s">
        <v>14</v>
      </c>
      <c r="B5" s="442">
        <v>0</v>
      </c>
      <c r="C5" s="442">
        <v>0</v>
      </c>
      <c r="D5" s="442">
        <v>0</v>
      </c>
      <c r="E5" s="441">
        <v>13374.880000000001</v>
      </c>
      <c r="F5" s="441">
        <v>19371.88</v>
      </c>
    </row>
    <row r="6" spans="1:6" ht="21" customHeight="1" x14ac:dyDescent="0.15">
      <c r="A6" s="387" t="s">
        <v>15</v>
      </c>
      <c r="B6" s="442">
        <v>20</v>
      </c>
      <c r="C6" s="442">
        <v>4473</v>
      </c>
      <c r="D6" s="442">
        <v>0</v>
      </c>
      <c r="E6" s="441">
        <v>115772.4</v>
      </c>
      <c r="F6" s="441">
        <v>115772.4</v>
      </c>
    </row>
    <row r="7" spans="1:6" ht="21" customHeight="1" x14ac:dyDescent="0.15">
      <c r="A7" s="387" t="s">
        <v>16</v>
      </c>
      <c r="B7" s="442">
        <v>65</v>
      </c>
      <c r="C7" s="442">
        <v>10628</v>
      </c>
      <c r="D7" s="442">
        <v>0</v>
      </c>
      <c r="E7" s="441">
        <v>132063.4</v>
      </c>
      <c r="F7" s="441">
        <v>132063.4</v>
      </c>
    </row>
    <row r="8" spans="1:6" ht="21" customHeight="1" x14ac:dyDescent="0.15">
      <c r="A8" s="387" t="s">
        <v>17</v>
      </c>
      <c r="B8" s="442">
        <v>91</v>
      </c>
      <c r="C8" s="442">
        <v>5358</v>
      </c>
      <c r="D8" s="442">
        <v>69</v>
      </c>
      <c r="E8" s="441">
        <v>108689.34000000001</v>
      </c>
      <c r="F8" s="441">
        <v>119152.34000000001</v>
      </c>
    </row>
    <row r="9" spans="1:6" ht="21" customHeight="1" x14ac:dyDescent="0.15">
      <c r="A9" s="387" t="s">
        <v>18</v>
      </c>
      <c r="B9" s="442">
        <v>372</v>
      </c>
      <c r="C9" s="442">
        <v>42833</v>
      </c>
      <c r="D9" s="442">
        <v>98</v>
      </c>
      <c r="E9" s="441">
        <v>763613.33999999985</v>
      </c>
      <c r="F9" s="441">
        <v>763809.34</v>
      </c>
    </row>
    <row r="10" spans="1:6" ht="21" customHeight="1" x14ac:dyDescent="0.15">
      <c r="A10" s="387" t="s">
        <v>19</v>
      </c>
      <c r="B10" s="442">
        <v>1114</v>
      </c>
      <c r="C10" s="442">
        <v>138015</v>
      </c>
      <c r="D10" s="442">
        <v>23479</v>
      </c>
      <c r="E10" s="441">
        <v>1700043.0599999998</v>
      </c>
      <c r="F10" s="441">
        <v>1708396.66</v>
      </c>
    </row>
    <row r="11" spans="1:6" ht="21" customHeight="1" x14ac:dyDescent="0.15">
      <c r="A11" s="387" t="s">
        <v>20</v>
      </c>
      <c r="B11" s="442">
        <v>1135</v>
      </c>
      <c r="C11" s="442">
        <v>257049</v>
      </c>
      <c r="D11" s="442">
        <v>6782</v>
      </c>
      <c r="E11" s="441">
        <v>2641456.42</v>
      </c>
      <c r="F11" s="441">
        <v>2656386.37</v>
      </c>
    </row>
    <row r="12" spans="1:6" ht="21" customHeight="1" x14ac:dyDescent="0.15">
      <c r="A12" s="387" t="s">
        <v>21</v>
      </c>
      <c r="B12" s="442">
        <v>1044</v>
      </c>
      <c r="C12" s="442">
        <v>307892</v>
      </c>
      <c r="D12" s="442">
        <v>7420</v>
      </c>
      <c r="E12" s="441">
        <v>3024543.6399999997</v>
      </c>
      <c r="F12" s="441">
        <v>3042965.6999999997</v>
      </c>
    </row>
    <row r="13" spans="1:6" ht="21" customHeight="1" x14ac:dyDescent="0.15">
      <c r="A13" s="387" t="s">
        <v>22</v>
      </c>
      <c r="B13" s="442">
        <v>837</v>
      </c>
      <c r="C13" s="442">
        <v>162411</v>
      </c>
      <c r="D13" s="442">
        <v>462</v>
      </c>
      <c r="E13" s="441">
        <v>1853837.2000000002</v>
      </c>
      <c r="F13" s="441">
        <v>1857936.2000000002</v>
      </c>
    </row>
    <row r="14" spans="1:6" ht="21" customHeight="1" x14ac:dyDescent="0.15">
      <c r="A14" s="387" t="s">
        <v>23</v>
      </c>
      <c r="B14" s="442">
        <v>623</v>
      </c>
      <c r="C14" s="442">
        <v>113906</v>
      </c>
      <c r="D14" s="442">
        <v>56</v>
      </c>
      <c r="E14" s="441">
        <v>1620486.21</v>
      </c>
      <c r="F14" s="441">
        <v>1620598.21</v>
      </c>
    </row>
    <row r="15" spans="1:6" ht="21" customHeight="1" x14ac:dyDescent="0.15">
      <c r="A15" s="387" t="s">
        <v>24</v>
      </c>
      <c r="B15" s="442">
        <v>562</v>
      </c>
      <c r="C15" s="442">
        <v>68276</v>
      </c>
      <c r="D15" s="442">
        <v>161</v>
      </c>
      <c r="E15" s="441">
        <v>1166365.8699999999</v>
      </c>
      <c r="F15" s="441">
        <v>1167072.8699999999</v>
      </c>
    </row>
    <row r="16" spans="1:6" ht="21" customHeight="1" x14ac:dyDescent="0.15">
      <c r="A16" s="387" t="s">
        <v>25</v>
      </c>
      <c r="B16" s="442">
        <v>704</v>
      </c>
      <c r="C16" s="442">
        <v>126392</v>
      </c>
      <c r="D16" s="442">
        <v>3574</v>
      </c>
      <c r="E16" s="441">
        <v>1876488.3799999997</v>
      </c>
      <c r="F16" s="441">
        <v>1892891.1299999997</v>
      </c>
    </row>
    <row r="17" spans="1:6" ht="21" customHeight="1" x14ac:dyDescent="0.15">
      <c r="A17" s="390" t="s">
        <v>12</v>
      </c>
      <c r="B17" s="444">
        <f>SUM(B5:B16)</f>
        <v>6567</v>
      </c>
      <c r="C17" s="444">
        <f>SUM(C5:C16)</f>
        <v>1237233</v>
      </c>
      <c r="D17" s="444">
        <f>SUM(D5:D16)</f>
        <v>42101</v>
      </c>
      <c r="E17" s="443">
        <f>SUM(E5:E16)</f>
        <v>15016734.139999999</v>
      </c>
      <c r="F17" s="443">
        <f>SUM(F5:F16)</f>
        <v>15096416.499999998</v>
      </c>
    </row>
    <row r="18" spans="1:6" ht="21" customHeight="1" x14ac:dyDescent="0.15"/>
    <row r="19" spans="1:6" ht="21" customHeight="1" x14ac:dyDescent="0.15">
      <c r="A19" s="480" t="s">
        <v>43</v>
      </c>
      <c r="B19" s="481"/>
      <c r="C19" s="481"/>
      <c r="D19" s="481"/>
      <c r="F19" s="382" t="s">
        <v>227</v>
      </c>
    </row>
    <row r="20" spans="1:6" ht="21" customHeight="1" x14ac:dyDescent="0.15">
      <c r="A20" s="384" t="s">
        <v>13</v>
      </c>
      <c r="B20" s="385" t="s">
        <v>10</v>
      </c>
      <c r="C20" s="385" t="s">
        <v>2</v>
      </c>
      <c r="D20" s="385" t="s">
        <v>184</v>
      </c>
      <c r="E20" s="385" t="s">
        <v>1</v>
      </c>
      <c r="F20" s="385" t="s">
        <v>0</v>
      </c>
    </row>
    <row r="21" spans="1:6" ht="21" customHeight="1" x14ac:dyDescent="0.15">
      <c r="A21" s="387" t="s">
        <v>14</v>
      </c>
      <c r="B21" s="442">
        <v>0</v>
      </c>
      <c r="C21" s="442">
        <v>0</v>
      </c>
      <c r="D21" s="442">
        <v>0</v>
      </c>
      <c r="E21" s="441">
        <v>90982.6</v>
      </c>
      <c r="F21" s="441">
        <v>90982.6</v>
      </c>
    </row>
    <row r="22" spans="1:6" ht="21" customHeight="1" x14ac:dyDescent="0.15">
      <c r="A22" s="387" t="s">
        <v>15</v>
      </c>
      <c r="B22" s="442">
        <v>0</v>
      </c>
      <c r="C22" s="442">
        <v>0</v>
      </c>
      <c r="D22" s="442">
        <v>0</v>
      </c>
      <c r="E22" s="441">
        <v>94916.9</v>
      </c>
      <c r="F22" s="441">
        <v>104324.4</v>
      </c>
    </row>
    <row r="23" spans="1:6" ht="21" customHeight="1" x14ac:dyDescent="0.15">
      <c r="A23" s="387" t="s">
        <v>16</v>
      </c>
      <c r="B23" s="442">
        <v>0</v>
      </c>
      <c r="C23" s="442">
        <v>0</v>
      </c>
      <c r="D23" s="442">
        <v>0</v>
      </c>
      <c r="E23" s="441">
        <v>950394.1</v>
      </c>
      <c r="F23" s="441">
        <v>950394.1</v>
      </c>
    </row>
    <row r="24" spans="1:6" ht="21" customHeight="1" x14ac:dyDescent="0.15">
      <c r="A24" s="387" t="s">
        <v>17</v>
      </c>
      <c r="B24" s="442">
        <v>6</v>
      </c>
      <c r="C24" s="442">
        <v>360</v>
      </c>
      <c r="D24" s="442">
        <v>0</v>
      </c>
      <c r="E24" s="441">
        <v>113675</v>
      </c>
      <c r="F24" s="441">
        <v>113675</v>
      </c>
    </row>
    <row r="25" spans="1:6" ht="21" customHeight="1" x14ac:dyDescent="0.15">
      <c r="A25" s="387" t="s">
        <v>18</v>
      </c>
      <c r="B25" s="442">
        <v>161</v>
      </c>
      <c r="C25" s="442">
        <v>30651</v>
      </c>
      <c r="D25" s="442">
        <v>0</v>
      </c>
      <c r="E25" s="441">
        <v>1963891.6899999997</v>
      </c>
      <c r="F25" s="441">
        <v>1963893.6899999997</v>
      </c>
    </row>
    <row r="26" spans="1:6" ht="21" customHeight="1" x14ac:dyDescent="0.15">
      <c r="A26" s="387" t="s">
        <v>19</v>
      </c>
      <c r="B26" s="442">
        <v>1930</v>
      </c>
      <c r="C26" s="442">
        <v>1086687</v>
      </c>
      <c r="D26" s="442">
        <v>20</v>
      </c>
      <c r="E26" s="441">
        <v>21812501.769999996</v>
      </c>
      <c r="F26" s="441">
        <v>21876549.650000002</v>
      </c>
    </row>
    <row r="27" spans="1:6" ht="21" customHeight="1" x14ac:dyDescent="0.15">
      <c r="A27" s="387" t="s">
        <v>20</v>
      </c>
      <c r="B27" s="442">
        <v>3948</v>
      </c>
      <c r="C27" s="442">
        <v>3112083</v>
      </c>
      <c r="D27" s="442">
        <v>162065</v>
      </c>
      <c r="E27" s="441">
        <v>47402075.670000009</v>
      </c>
      <c r="F27" s="441">
        <v>47931439.960000016</v>
      </c>
    </row>
    <row r="28" spans="1:6" ht="21" customHeight="1" x14ac:dyDescent="0.15">
      <c r="A28" s="387" t="s">
        <v>21</v>
      </c>
      <c r="B28" s="442">
        <v>4016</v>
      </c>
      <c r="C28" s="442">
        <v>3848011</v>
      </c>
      <c r="D28" s="442">
        <v>148995</v>
      </c>
      <c r="E28" s="441">
        <v>59163610.300000012</v>
      </c>
      <c r="F28" s="441">
        <v>59516081.479999997</v>
      </c>
    </row>
    <row r="29" spans="1:6" ht="21" customHeight="1" x14ac:dyDescent="0.15">
      <c r="A29" s="387" t="s">
        <v>22</v>
      </c>
      <c r="B29" s="442">
        <v>1291</v>
      </c>
      <c r="C29" s="442">
        <v>1184173</v>
      </c>
      <c r="D29" s="442">
        <v>0</v>
      </c>
      <c r="E29" s="441">
        <v>18599220.810000002</v>
      </c>
      <c r="F29" s="441">
        <v>18643679.410000004</v>
      </c>
    </row>
    <row r="30" spans="1:6" ht="21" customHeight="1" x14ac:dyDescent="0.15">
      <c r="A30" s="387" t="s">
        <v>23</v>
      </c>
      <c r="B30" s="442">
        <v>570</v>
      </c>
      <c r="C30" s="442">
        <v>832521</v>
      </c>
      <c r="D30" s="442">
        <v>0</v>
      </c>
      <c r="E30" s="441">
        <v>13361147.219999999</v>
      </c>
      <c r="F30" s="441">
        <v>13361547.219999999</v>
      </c>
    </row>
    <row r="31" spans="1:6" ht="21" customHeight="1" x14ac:dyDescent="0.15">
      <c r="A31" s="387" t="s">
        <v>24</v>
      </c>
      <c r="B31" s="442">
        <v>390</v>
      </c>
      <c r="C31" s="442">
        <v>274902</v>
      </c>
      <c r="D31" s="442">
        <v>0</v>
      </c>
      <c r="E31" s="441">
        <v>1896126.73</v>
      </c>
      <c r="F31" s="441">
        <v>1896619.73</v>
      </c>
    </row>
    <row r="32" spans="1:6" ht="21" customHeight="1" x14ac:dyDescent="0.15">
      <c r="A32" s="387" t="s">
        <v>25</v>
      </c>
      <c r="B32" s="442">
        <v>554</v>
      </c>
      <c r="C32" s="442">
        <v>360811</v>
      </c>
      <c r="D32" s="442">
        <v>0</v>
      </c>
      <c r="E32" s="441">
        <v>2280827.5</v>
      </c>
      <c r="F32" s="441">
        <v>2287031.2400000002</v>
      </c>
    </row>
    <row r="33" spans="1:6" ht="21" customHeight="1" x14ac:dyDescent="0.15">
      <c r="A33" s="390" t="s">
        <v>12</v>
      </c>
      <c r="B33" s="444">
        <f>SUM(B21:B32)</f>
        <v>12866</v>
      </c>
      <c r="C33" s="444">
        <f>SUM(C21:C32)</f>
        <v>10730199</v>
      </c>
      <c r="D33" s="444">
        <f>SUM(D21:D32)</f>
        <v>311080</v>
      </c>
      <c r="E33" s="443">
        <f>SUM(E21:E32)</f>
        <v>167729370.29000002</v>
      </c>
      <c r="F33" s="443">
        <f>SUM(F21:F32)</f>
        <v>168736218.48000002</v>
      </c>
    </row>
  </sheetData>
  <mergeCells count="4">
    <mergeCell ref="A1:B1"/>
    <mergeCell ref="C1:F1"/>
    <mergeCell ref="A3:D3"/>
    <mergeCell ref="A19:D19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5</vt:i4>
      </vt:variant>
    </vt:vector>
  </HeadingPairs>
  <TitlesOfParts>
    <vt:vector size="63" baseType="lpstr">
      <vt:lpstr>INDICE</vt:lpstr>
      <vt:lpstr>TAVOLA 1</vt:lpstr>
      <vt:lpstr>TAVOLA 9</vt:lpstr>
      <vt:lpstr>TAVOLA 10</vt:lpstr>
      <vt:lpstr>TAVOLA 11-17</vt:lpstr>
      <vt:lpstr>TAVOLA 18-20</vt:lpstr>
      <vt:lpstr>TAVOLA 21-24</vt:lpstr>
      <vt:lpstr>TAVOLA 25-26</vt:lpstr>
      <vt:lpstr>TAVOLA 27-28</vt:lpstr>
      <vt:lpstr>TAVOLA 29-30</vt:lpstr>
      <vt:lpstr>TAVOLA 31</vt:lpstr>
      <vt:lpstr>TAVOLA 34</vt:lpstr>
      <vt:lpstr>TAVOLA 40</vt:lpstr>
      <vt:lpstr>TAVOLA 41</vt:lpstr>
      <vt:lpstr>TAVOLA 42</vt:lpstr>
      <vt:lpstr>TAVOLA 43</vt:lpstr>
      <vt:lpstr>TAVOLA 44</vt:lpstr>
      <vt:lpstr>TAVOLA 45</vt:lpstr>
      <vt:lpstr>TAVOLA 46</vt:lpstr>
      <vt:lpstr>TAVOLA 47</vt:lpstr>
      <vt:lpstr>TAVOLA 48</vt:lpstr>
      <vt:lpstr>TAVOLA 49</vt:lpstr>
      <vt:lpstr>TAVOLA 50</vt:lpstr>
      <vt:lpstr>TAVOLA 51</vt:lpstr>
      <vt:lpstr>TAVOLA 52</vt:lpstr>
      <vt:lpstr>TAVOLA 53</vt:lpstr>
      <vt:lpstr>TAVOLA 54</vt:lpstr>
      <vt:lpstr>TAVOLA 55</vt:lpstr>
      <vt:lpstr>TAVOLA 56</vt:lpstr>
      <vt:lpstr>TAVOLA 57</vt:lpstr>
      <vt:lpstr>TAVOLA 58</vt:lpstr>
      <vt:lpstr>TAVOLA 59</vt:lpstr>
      <vt:lpstr>TAVOLA 60</vt:lpstr>
      <vt:lpstr>TAVOLA 61</vt:lpstr>
      <vt:lpstr>TAVOLA 62</vt:lpstr>
      <vt:lpstr>TAVOLA 63</vt:lpstr>
      <vt:lpstr>TAVOLA 64</vt:lpstr>
      <vt:lpstr>TAVOLA 65</vt:lpstr>
      <vt:lpstr>TAVOLA 66</vt:lpstr>
      <vt:lpstr>TAVOLA 67</vt:lpstr>
      <vt:lpstr>TAVOLA 68</vt:lpstr>
      <vt:lpstr>TAVOLA 72</vt:lpstr>
      <vt:lpstr>TAVOLA 77</vt:lpstr>
      <vt:lpstr>TAVOLA 82</vt:lpstr>
      <vt:lpstr>TAVOLA 89</vt:lpstr>
      <vt:lpstr>TAV92 Spettacoli</vt:lpstr>
      <vt:lpstr>TAV93 Ingressi</vt:lpstr>
      <vt:lpstr>TAV94 Presenze</vt:lpstr>
      <vt:lpstr>TAV95 SpBotteghino</vt:lpstr>
      <vt:lpstr>TAV96 SpPubblico</vt:lpstr>
      <vt:lpstr>TAVOLE 97-98-99-100-101</vt:lpstr>
      <vt:lpstr>TAVOLE 102-103-104-105-106</vt:lpstr>
      <vt:lpstr>TAVOLE 107-108-109-110-111</vt:lpstr>
      <vt:lpstr>TAVOLE 112-113-114-115-116</vt:lpstr>
      <vt:lpstr>TAVOLE 117-118-119-120-121</vt:lpstr>
      <vt:lpstr>TAVOLA 127</vt:lpstr>
      <vt:lpstr>TAVOLA 130</vt:lpstr>
      <vt:lpstr>TAVOLA 131</vt:lpstr>
      <vt:lpstr>'TAV92 Spettacoli'!Print_Area</vt:lpstr>
      <vt:lpstr>'TAV93 Ingressi'!Print_Area</vt:lpstr>
      <vt:lpstr>'TAV94 Presenze'!Print_Area</vt:lpstr>
      <vt:lpstr>'TAV95 SpBotteghino'!Print_Area</vt:lpstr>
      <vt:lpstr>'TAV96 SpPubblico'!Print_Area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Sette Cristiano</dc:creator>
  <cp:lastModifiedBy>Alberto Calabrese</cp:lastModifiedBy>
  <cp:lastPrinted>2022-11-16T13:35:30Z</cp:lastPrinted>
  <dcterms:created xsi:type="dcterms:W3CDTF">2008-06-09T09:07:26Z</dcterms:created>
  <dcterms:modified xsi:type="dcterms:W3CDTF">2024-05-05T15:35:30Z</dcterms:modified>
</cp:coreProperties>
</file>