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atarefineryamsterdam.sharepoint.com/sites/DataRefineryAmsterdam/Gedeelde  documenten/DRA/Projecten/UVA/"/>
    </mc:Choice>
  </mc:AlternateContent>
  <xr:revisionPtr revIDLastSave="280" documentId="8_{79064FB8-53C5-496B-B23D-48A92D2D8CBF}" xr6:coauthVersionLast="47" xr6:coauthVersionMax="47" xr10:uidLastSave="{ADF73960-F86F-4C2A-A8D9-4B48A5013460}"/>
  <bookViews>
    <workbookView xWindow="-110" yWindow="-110" windowWidth="38620" windowHeight="21100" activeTab="3" xr2:uid="{21867907-8644-4FEF-AD2C-B5CBC4375404}"/>
  </bookViews>
  <sheets>
    <sheet name="workstations" sheetId="1" r:id="rId1"/>
    <sheet name="products" sheetId="2" r:id="rId2"/>
    <sheet name="bill of materials" sheetId="3" r:id="rId3"/>
    <sheet name="production order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8" i="4" l="1"/>
  <c r="G3" i="4"/>
  <c r="G4" i="4"/>
  <c r="G5" i="4"/>
  <c r="G6" i="4"/>
  <c r="G7" i="4"/>
  <c r="G8" i="4"/>
  <c r="G2" i="4"/>
  <c r="F7" i="4"/>
  <c r="F6" i="4"/>
  <c r="F5" i="4"/>
  <c r="F4" i="4"/>
  <c r="F3" i="4"/>
  <c r="F2" i="4"/>
  <c r="C4" i="1"/>
  <c r="C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tc={88AF01F9-CD21-4BAD-BE0A-32D8F43FFB4F}</author>
  </authors>
  <commentList>
    <comment ref="E1" authorId="0" shapeId="0" xr:uid="{88AF01F9-CD21-4BAD-BE0A-32D8F43FFB4F}">
      <text>
        <t>[Threaded comment]
Your version of Excel allows you to read this threaded comment; however, any edits to it will get removed if the file is opened in a newer version of Excel. Learn more: https://go.microsoft.com/fwlink/?linkid=870924
Comment:
    Read as we need 2 hf cola for 1 cola 2L</t>
      </text>
    </comment>
  </commentList>
</comments>
</file>

<file path=xl/sharedStrings.xml><?xml version="1.0" encoding="utf-8"?>
<sst xmlns="http://schemas.openxmlformats.org/spreadsheetml/2006/main" count="127" uniqueCount="69">
  <si>
    <t>name</t>
  </si>
  <si>
    <t>Mixing line 1</t>
  </si>
  <si>
    <t>Bottling line 1</t>
  </si>
  <si>
    <t>Bottling line 2</t>
  </si>
  <si>
    <t>minutes_per_run</t>
  </si>
  <si>
    <t>max_units_per_run</t>
  </si>
  <si>
    <t>hf cola</t>
  </si>
  <si>
    <t>cola</t>
  </si>
  <si>
    <t>hf fanta</t>
  </si>
  <si>
    <t>fanta</t>
  </si>
  <si>
    <t>2L</t>
  </si>
  <si>
    <t>1.5L</t>
  </si>
  <si>
    <t>1L</t>
  </si>
  <si>
    <t>0.5L</t>
  </si>
  <si>
    <t>250ml</t>
  </si>
  <si>
    <t>200ml</t>
  </si>
  <si>
    <t xml:space="preserve">cola 2L </t>
  </si>
  <si>
    <t xml:space="preserve">cola 1.5L </t>
  </si>
  <si>
    <t xml:space="preserve">cola 1L </t>
  </si>
  <si>
    <t xml:space="preserve">cola 0.5L </t>
  </si>
  <si>
    <t xml:space="preserve">cola 250ml </t>
  </si>
  <si>
    <t xml:space="preserve">cola 200ml </t>
  </si>
  <si>
    <t xml:space="preserve">fanta 2L </t>
  </si>
  <si>
    <t xml:space="preserve">fanta 1.5L </t>
  </si>
  <si>
    <t xml:space="preserve">fanta 1L </t>
  </si>
  <si>
    <t xml:space="preserve">fanta 0.5L </t>
  </si>
  <si>
    <t xml:space="preserve">fanta 250ml </t>
  </si>
  <si>
    <t xml:space="preserve">fanta 200ml </t>
  </si>
  <si>
    <t>hf orange juice</t>
  </si>
  <si>
    <t>orange juice</t>
  </si>
  <si>
    <t>hf apple juice</t>
  </si>
  <si>
    <t>apple juice</t>
  </si>
  <si>
    <t>product_id</t>
  </si>
  <si>
    <t>product_name</t>
  </si>
  <si>
    <t>setting_taste</t>
  </si>
  <si>
    <t>setting_bottle_size</t>
  </si>
  <si>
    <t>parent_id</t>
  </si>
  <si>
    <t>parent_name</t>
  </si>
  <si>
    <t>component_id</t>
  </si>
  <si>
    <t>component_name</t>
  </si>
  <si>
    <t>component_quantity</t>
  </si>
  <si>
    <t>mix</t>
  </si>
  <si>
    <t>bottle</t>
  </si>
  <si>
    <t>minutes_changeover_time_taste</t>
  </si>
  <si>
    <t>minutes_changeover_time_bottle_size</t>
  </si>
  <si>
    <t>workstation_type</t>
  </si>
  <si>
    <t>production_order_nr</t>
  </si>
  <si>
    <t>days_till_delivery</t>
  </si>
  <si>
    <t>amount</t>
  </si>
  <si>
    <t>P1</t>
  </si>
  <si>
    <t>P2</t>
  </si>
  <si>
    <t>P3</t>
  </si>
  <si>
    <t>P4</t>
  </si>
  <si>
    <t>P5</t>
  </si>
  <si>
    <t>P6</t>
  </si>
  <si>
    <t>P7</t>
  </si>
  <si>
    <t>starts_at</t>
  </si>
  <si>
    <t>stops_at</t>
  </si>
  <si>
    <t>comments</t>
  </si>
  <si>
    <t>product_id 6 = Cola 1.L</t>
  </si>
  <si>
    <t>product_id 5 = Cola 1.5L</t>
  </si>
  <si>
    <t>product_id 13 = Fanta 500ml</t>
  </si>
  <si>
    <t>product_id 10 = Fanta 2L</t>
  </si>
  <si>
    <t>product_id 11 = Fanta 1.5L</t>
  </si>
  <si>
    <t>product_id 8 = Cola 250ml</t>
  </si>
  <si>
    <t>liters required</t>
  </si>
  <si>
    <t>Bottling time in minutes</t>
  </si>
  <si>
    <t>ignore these for now</t>
  </si>
  <si>
    <t>product_id 4 = Cola 2L, amount is 8 000 bottles, for which we need 16 000 liters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</si>
</sst>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20" fontId="0" fillId="0" borderId="0" xfId="0" applyNumberFormat="1"/>
    <xf numFmtId="164" fontId="0" fillId="0" borderId="0" xfId="1" applyNumberFormat="1" applyFont="1"/>
    <xf numFmtId="0" fontId="0" fillId="2" borderId="0" xfId="0" applyFill="1"/>
    <xf numFmtId="164" fontId="0" fillId="2" borderId="0" xfId="1" applyNumberFormat="1" applyFont="1" applyFill="1"/>
    <xf numFmtId="0" fontId="2" fillId="0" borderId="0" xfId="0" applyFont="1"/>
    <xf numFmtId="0" fontId="2" fillId="2" borderId="0" xfId="0" applyFont="1" applyFill="1"/>
    <xf numFmtId="0" fontId="0" fillId="3" borderId="0" xfId="0" applyFill="1"/>
    <xf numFmtId="0" fontId="0" fillId="0" borderId="0" xfId="0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ohan Meppelink" id="{5B340647-8149-40E4-9EFA-DDF50D54DB2F}" userId="S::j.meppelink@datarefinery.amsterdam::88157dc6-f7e0-4f83-a9d9-05b1a8be6149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1" dT="2024-04-05T12:02:38.00" personId="{5B340647-8149-40E4-9EFA-DDF50D54DB2F}" id="{88AF01F9-CD21-4BAD-BE0A-32D8F43FFB4F}">
    <text>Read as we need 2 hf cola for 1 cola 2L</text>
  </threadedComment>
</ThreadedComment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40D78-AF12-4A12-A370-EC55FFB56A99}">
  <dimension ref="A1:G4"/>
  <sheetViews>
    <sheetView workbookViewId="0">
      <selection activeCell="C56" sqref="C56"/>
    </sheetView>
  </sheetViews>
  <sheetFormatPr defaultRowHeight="14.5" x14ac:dyDescent="0.35"/>
  <cols>
    <col min="1" max="1" width="11.6328125" bestFit="1" customWidth="1"/>
    <col min="2" max="2" width="16.7265625" bestFit="1" customWidth="1"/>
    <col min="3" max="3" width="14.36328125" bestFit="1" customWidth="1"/>
    <col min="4" max="4" width="28.1796875" bestFit="1" customWidth="1"/>
    <col min="5" max="5" width="33.08984375" bestFit="1" customWidth="1"/>
  </cols>
  <sheetData>
    <row r="1" spans="1:7" x14ac:dyDescent="0.35">
      <c r="A1" s="5" t="s">
        <v>0</v>
      </c>
      <c r="B1" s="5" t="s">
        <v>5</v>
      </c>
      <c r="C1" s="5" t="s">
        <v>4</v>
      </c>
      <c r="D1" s="5" t="s">
        <v>43</v>
      </c>
      <c r="E1" s="5" t="s">
        <v>44</v>
      </c>
      <c r="F1" s="5" t="s">
        <v>56</v>
      </c>
      <c r="G1" s="5" t="s">
        <v>57</v>
      </c>
    </row>
    <row r="2" spans="1:7" x14ac:dyDescent="0.35">
      <c r="A2" t="s">
        <v>1</v>
      </c>
      <c r="B2" s="2">
        <v>4000</v>
      </c>
      <c r="C2">
        <v>60</v>
      </c>
      <c r="D2">
        <v>15</v>
      </c>
      <c r="E2">
        <v>0</v>
      </c>
      <c r="F2" s="1">
        <v>0.25</v>
      </c>
      <c r="G2" s="1">
        <v>0.83333333333333337</v>
      </c>
    </row>
    <row r="3" spans="1:7" x14ac:dyDescent="0.35">
      <c r="A3" t="s">
        <v>2</v>
      </c>
      <c r="B3">
        <v>1</v>
      </c>
      <c r="C3">
        <f>60/1000</f>
        <v>0.06</v>
      </c>
      <c r="D3">
        <v>10</v>
      </c>
      <c r="E3">
        <v>20</v>
      </c>
      <c r="F3" s="1">
        <v>0.25</v>
      </c>
      <c r="G3" s="1">
        <v>0.875</v>
      </c>
    </row>
    <row r="4" spans="1:7" x14ac:dyDescent="0.35">
      <c r="A4" t="s">
        <v>3</v>
      </c>
      <c r="B4">
        <v>1</v>
      </c>
      <c r="C4">
        <f>60/1000</f>
        <v>0.06</v>
      </c>
      <c r="D4">
        <v>10</v>
      </c>
      <c r="E4">
        <v>20</v>
      </c>
      <c r="F4" s="1">
        <v>0.25</v>
      </c>
      <c r="G4" s="1">
        <v>0.95833333333333337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5C7CA-A398-4EB9-B5D2-EFE5654D3540}">
  <dimension ref="A1:F17"/>
  <sheetViews>
    <sheetView workbookViewId="0">
      <selection activeCell="I15" sqref="I15"/>
    </sheetView>
  </sheetViews>
  <sheetFormatPr defaultRowHeight="14.5" x14ac:dyDescent="0.35"/>
  <cols>
    <col min="1" max="1" width="9.36328125" bestFit="1" customWidth="1"/>
    <col min="2" max="2" width="19.36328125" bestFit="1" customWidth="1"/>
    <col min="3" max="3" width="13.54296875" bestFit="1" customWidth="1"/>
    <col min="4" max="4" width="16" bestFit="1" customWidth="1"/>
    <col min="5" max="5" width="21.1796875" bestFit="1" customWidth="1"/>
    <col min="6" max="6" width="17.08984375" bestFit="1" customWidth="1"/>
  </cols>
  <sheetData>
    <row r="1" spans="1:6" x14ac:dyDescent="0.35">
      <c r="A1" s="5" t="s">
        <v>32</v>
      </c>
      <c r="B1" s="5" t="s">
        <v>33</v>
      </c>
      <c r="C1" s="5" t="s">
        <v>34</v>
      </c>
      <c r="D1" s="5" t="s">
        <v>35</v>
      </c>
      <c r="E1" s="5" t="s">
        <v>45</v>
      </c>
    </row>
    <row r="2" spans="1:6" x14ac:dyDescent="0.35">
      <c r="A2">
        <v>0</v>
      </c>
      <c r="B2" t="s">
        <v>6</v>
      </c>
      <c r="C2" t="s">
        <v>7</v>
      </c>
      <c r="E2" t="s">
        <v>41</v>
      </c>
    </row>
    <row r="3" spans="1:6" x14ac:dyDescent="0.35">
      <c r="A3">
        <v>1</v>
      </c>
      <c r="B3" t="s">
        <v>8</v>
      </c>
      <c r="C3" t="s">
        <v>9</v>
      </c>
      <c r="E3" t="s">
        <v>41</v>
      </c>
    </row>
    <row r="4" spans="1:6" x14ac:dyDescent="0.35">
      <c r="A4" s="8">
        <v>2</v>
      </c>
      <c r="B4" s="8" t="s">
        <v>28</v>
      </c>
      <c r="C4" s="8" t="s">
        <v>29</v>
      </c>
      <c r="D4" s="8"/>
      <c r="E4" s="8" t="s">
        <v>41</v>
      </c>
      <c r="F4" s="7" t="s">
        <v>67</v>
      </c>
    </row>
    <row r="5" spans="1:6" x14ac:dyDescent="0.35">
      <c r="A5" s="8">
        <v>3</v>
      </c>
      <c r="B5" s="8" t="s">
        <v>30</v>
      </c>
      <c r="C5" s="8" t="s">
        <v>31</v>
      </c>
      <c r="D5" s="8"/>
      <c r="E5" s="8" t="s">
        <v>41</v>
      </c>
      <c r="F5" s="7" t="s">
        <v>67</v>
      </c>
    </row>
    <row r="6" spans="1:6" x14ac:dyDescent="0.35">
      <c r="A6">
        <v>4</v>
      </c>
      <c r="B6" t="s">
        <v>16</v>
      </c>
      <c r="C6" t="s">
        <v>7</v>
      </c>
      <c r="D6" t="s">
        <v>10</v>
      </c>
      <c r="E6" t="s">
        <v>42</v>
      </c>
    </row>
    <row r="7" spans="1:6" x14ac:dyDescent="0.35">
      <c r="A7">
        <v>5</v>
      </c>
      <c r="B7" t="s">
        <v>17</v>
      </c>
      <c r="C7" t="s">
        <v>7</v>
      </c>
      <c r="D7" t="s">
        <v>11</v>
      </c>
      <c r="E7" t="s">
        <v>42</v>
      </c>
    </row>
    <row r="8" spans="1:6" x14ac:dyDescent="0.35">
      <c r="A8">
        <v>6</v>
      </c>
      <c r="B8" t="s">
        <v>18</v>
      </c>
      <c r="C8" t="s">
        <v>7</v>
      </c>
      <c r="D8" t="s">
        <v>12</v>
      </c>
      <c r="E8" t="s">
        <v>42</v>
      </c>
    </row>
    <row r="9" spans="1:6" x14ac:dyDescent="0.35">
      <c r="A9">
        <v>7</v>
      </c>
      <c r="B9" t="s">
        <v>19</v>
      </c>
      <c r="C9" t="s">
        <v>7</v>
      </c>
      <c r="D9" t="s">
        <v>13</v>
      </c>
      <c r="E9" t="s">
        <v>42</v>
      </c>
    </row>
    <row r="10" spans="1:6" x14ac:dyDescent="0.35">
      <c r="A10">
        <v>8</v>
      </c>
      <c r="B10" t="s">
        <v>20</v>
      </c>
      <c r="C10" t="s">
        <v>7</v>
      </c>
      <c r="D10" t="s">
        <v>14</v>
      </c>
      <c r="E10" t="s">
        <v>42</v>
      </c>
    </row>
    <row r="11" spans="1:6" x14ac:dyDescent="0.35">
      <c r="A11">
        <v>9</v>
      </c>
      <c r="B11" t="s">
        <v>21</v>
      </c>
      <c r="C11" t="s">
        <v>7</v>
      </c>
      <c r="D11" t="s">
        <v>15</v>
      </c>
      <c r="E11" t="s">
        <v>42</v>
      </c>
    </row>
    <row r="12" spans="1:6" x14ac:dyDescent="0.35">
      <c r="A12">
        <v>10</v>
      </c>
      <c r="B12" t="s">
        <v>22</v>
      </c>
      <c r="C12" t="s">
        <v>9</v>
      </c>
      <c r="D12" t="s">
        <v>10</v>
      </c>
      <c r="E12" t="s">
        <v>42</v>
      </c>
    </row>
    <row r="13" spans="1:6" x14ac:dyDescent="0.35">
      <c r="A13">
        <v>11</v>
      </c>
      <c r="B13" t="s">
        <v>23</v>
      </c>
      <c r="C13" t="s">
        <v>9</v>
      </c>
      <c r="D13" t="s">
        <v>11</v>
      </c>
      <c r="E13" t="s">
        <v>42</v>
      </c>
    </row>
    <row r="14" spans="1:6" x14ac:dyDescent="0.35">
      <c r="A14">
        <v>12</v>
      </c>
      <c r="B14" t="s">
        <v>24</v>
      </c>
      <c r="C14" t="s">
        <v>9</v>
      </c>
      <c r="D14" t="s">
        <v>12</v>
      </c>
      <c r="E14" t="s">
        <v>42</v>
      </c>
    </row>
    <row r="15" spans="1:6" x14ac:dyDescent="0.35">
      <c r="A15">
        <v>13</v>
      </c>
      <c r="B15" t="s">
        <v>25</v>
      </c>
      <c r="C15" t="s">
        <v>9</v>
      </c>
      <c r="D15" t="s">
        <v>13</v>
      </c>
      <c r="E15" t="s">
        <v>42</v>
      </c>
    </row>
    <row r="16" spans="1:6" x14ac:dyDescent="0.35">
      <c r="A16">
        <v>14</v>
      </c>
      <c r="B16" t="s">
        <v>26</v>
      </c>
      <c r="C16" t="s">
        <v>9</v>
      </c>
      <c r="D16" t="s">
        <v>14</v>
      </c>
      <c r="E16" t="s">
        <v>42</v>
      </c>
    </row>
    <row r="17" spans="1:5" x14ac:dyDescent="0.35">
      <c r="A17">
        <v>15</v>
      </c>
      <c r="B17" t="s">
        <v>27</v>
      </c>
      <c r="C17" t="s">
        <v>9</v>
      </c>
      <c r="D17" t="s">
        <v>15</v>
      </c>
      <c r="E17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E5667-89E2-4891-B956-5AE533D44D71}">
  <dimension ref="A1:E13"/>
  <sheetViews>
    <sheetView workbookViewId="0">
      <selection activeCell="I9" sqref="I9"/>
    </sheetView>
  </sheetViews>
  <sheetFormatPr defaultRowHeight="14.5" x14ac:dyDescent="0.35"/>
  <cols>
    <col min="1" max="1" width="8.36328125" bestFit="1" customWidth="1"/>
    <col min="2" max="2" width="16.453125" bestFit="1" customWidth="1"/>
    <col min="3" max="3" width="12.90625" bestFit="1" customWidth="1"/>
    <col min="4" max="4" width="16" bestFit="1" customWidth="1"/>
    <col min="5" max="5" width="18.36328125" bestFit="1" customWidth="1"/>
  </cols>
  <sheetData>
    <row r="1" spans="1:5" x14ac:dyDescent="0.35">
      <c r="A1" s="5" t="s">
        <v>36</v>
      </c>
      <c r="B1" s="5" t="s">
        <v>37</v>
      </c>
      <c r="C1" s="5" t="s">
        <v>38</v>
      </c>
      <c r="D1" s="5" t="s">
        <v>39</v>
      </c>
      <c r="E1" s="5" t="s">
        <v>40</v>
      </c>
    </row>
    <row r="2" spans="1:5" x14ac:dyDescent="0.35">
      <c r="A2">
        <v>4</v>
      </c>
      <c r="B2" t="s">
        <v>16</v>
      </c>
      <c r="C2">
        <v>0</v>
      </c>
      <c r="D2" t="s">
        <v>6</v>
      </c>
      <c r="E2">
        <v>2</v>
      </c>
    </row>
    <row r="3" spans="1:5" x14ac:dyDescent="0.35">
      <c r="A3">
        <v>5</v>
      </c>
      <c r="B3" t="s">
        <v>17</v>
      </c>
      <c r="C3">
        <v>0</v>
      </c>
      <c r="D3" t="s">
        <v>6</v>
      </c>
      <c r="E3">
        <v>1.5</v>
      </c>
    </row>
    <row r="4" spans="1:5" x14ac:dyDescent="0.35">
      <c r="A4">
        <v>6</v>
      </c>
      <c r="B4" t="s">
        <v>18</v>
      </c>
      <c r="C4">
        <v>0</v>
      </c>
      <c r="D4" t="s">
        <v>6</v>
      </c>
      <c r="E4">
        <v>1</v>
      </c>
    </row>
    <row r="5" spans="1:5" x14ac:dyDescent="0.35">
      <c r="A5">
        <v>7</v>
      </c>
      <c r="B5" t="s">
        <v>19</v>
      </c>
      <c r="C5">
        <v>0</v>
      </c>
      <c r="D5" t="s">
        <v>6</v>
      </c>
      <c r="E5">
        <v>0.5</v>
      </c>
    </row>
    <row r="6" spans="1:5" x14ac:dyDescent="0.35">
      <c r="A6">
        <v>8</v>
      </c>
      <c r="B6" t="s">
        <v>20</v>
      </c>
      <c r="C6">
        <v>0</v>
      </c>
      <c r="D6" t="s">
        <v>6</v>
      </c>
      <c r="E6">
        <v>0.25</v>
      </c>
    </row>
    <row r="7" spans="1:5" x14ac:dyDescent="0.35">
      <c r="A7">
        <v>9</v>
      </c>
      <c r="B7" t="s">
        <v>21</v>
      </c>
      <c r="C7">
        <v>0</v>
      </c>
      <c r="D7" t="s">
        <v>6</v>
      </c>
      <c r="E7">
        <v>0.2</v>
      </c>
    </row>
    <row r="8" spans="1:5" x14ac:dyDescent="0.35">
      <c r="A8">
        <v>10</v>
      </c>
      <c r="B8" t="s">
        <v>22</v>
      </c>
      <c r="C8">
        <v>1</v>
      </c>
      <c r="D8" t="s">
        <v>8</v>
      </c>
      <c r="E8">
        <v>2</v>
      </c>
    </row>
    <row r="9" spans="1:5" x14ac:dyDescent="0.35">
      <c r="A9">
        <v>11</v>
      </c>
      <c r="B9" t="s">
        <v>23</v>
      </c>
      <c r="C9">
        <v>1</v>
      </c>
      <c r="D9" t="s">
        <v>8</v>
      </c>
      <c r="E9">
        <v>1.5</v>
      </c>
    </row>
    <row r="10" spans="1:5" x14ac:dyDescent="0.35">
      <c r="A10">
        <v>12</v>
      </c>
      <c r="B10" t="s">
        <v>24</v>
      </c>
      <c r="C10">
        <v>1</v>
      </c>
      <c r="D10" t="s">
        <v>8</v>
      </c>
      <c r="E10">
        <v>1</v>
      </c>
    </row>
    <row r="11" spans="1:5" x14ac:dyDescent="0.35">
      <c r="A11">
        <v>13</v>
      </c>
      <c r="B11" t="s">
        <v>25</v>
      </c>
      <c r="C11">
        <v>1</v>
      </c>
      <c r="D11" t="s">
        <v>8</v>
      </c>
      <c r="E11">
        <v>0.5</v>
      </c>
    </row>
    <row r="12" spans="1:5" x14ac:dyDescent="0.35">
      <c r="A12">
        <v>14</v>
      </c>
      <c r="B12" t="s">
        <v>26</v>
      </c>
      <c r="C12">
        <v>1</v>
      </c>
      <c r="D12" t="s">
        <v>8</v>
      </c>
      <c r="E12">
        <v>0.25</v>
      </c>
    </row>
    <row r="13" spans="1:5" x14ac:dyDescent="0.35">
      <c r="A13">
        <v>15</v>
      </c>
      <c r="B13" t="s">
        <v>27</v>
      </c>
      <c r="C13">
        <v>1</v>
      </c>
      <c r="D13" t="s">
        <v>8</v>
      </c>
      <c r="E13">
        <v>0.2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37947-79C6-4845-9815-5221CBDFF226}">
  <dimension ref="A1:G8"/>
  <sheetViews>
    <sheetView tabSelected="1" workbookViewId="0">
      <selection activeCell="C20" sqref="C20"/>
    </sheetView>
  </sheetViews>
  <sheetFormatPr defaultRowHeight="14.5" x14ac:dyDescent="0.35"/>
  <cols>
    <col min="1" max="1" width="17.90625" bestFit="1" customWidth="1"/>
    <col min="2" max="2" width="15.36328125" bestFit="1" customWidth="1"/>
    <col min="3" max="3" width="15" customWidth="1"/>
    <col min="4" max="4" width="22.36328125" customWidth="1"/>
    <col min="5" max="5" width="64.54296875" bestFit="1" customWidth="1"/>
    <col min="6" max="6" width="12" bestFit="1" customWidth="1"/>
    <col min="7" max="7" width="20.90625" bestFit="1" customWidth="1"/>
    <col min="8" max="8" width="12.08984375" bestFit="1" customWidth="1"/>
    <col min="9" max="9" width="13" bestFit="1" customWidth="1"/>
  </cols>
  <sheetData>
    <row r="1" spans="1:7" x14ac:dyDescent="0.35">
      <c r="A1" s="5" t="s">
        <v>46</v>
      </c>
      <c r="B1" s="5" t="s">
        <v>47</v>
      </c>
      <c r="C1" s="5" t="s">
        <v>32</v>
      </c>
      <c r="D1" s="5" t="s">
        <v>48</v>
      </c>
      <c r="E1" s="6" t="s">
        <v>58</v>
      </c>
      <c r="F1" s="6" t="s">
        <v>65</v>
      </c>
      <c r="G1" s="6" t="s">
        <v>66</v>
      </c>
    </row>
    <row r="2" spans="1:7" x14ac:dyDescent="0.35">
      <c r="A2" t="s">
        <v>49</v>
      </c>
      <c r="B2">
        <v>-1</v>
      </c>
      <c r="C2">
        <v>4</v>
      </c>
      <c r="D2" s="2">
        <v>8000</v>
      </c>
      <c r="E2" s="3" t="s">
        <v>68</v>
      </c>
      <c r="F2" s="4">
        <f>D2*2</f>
        <v>16000</v>
      </c>
      <c r="G2" s="3">
        <f t="shared" ref="G2:G8" si="0">D2*60/1000</f>
        <v>480</v>
      </c>
    </row>
    <row r="3" spans="1:7" x14ac:dyDescent="0.35">
      <c r="A3" t="s">
        <v>50</v>
      </c>
      <c r="B3">
        <v>2</v>
      </c>
      <c r="C3">
        <v>5</v>
      </c>
      <c r="D3" s="2">
        <v>12000</v>
      </c>
      <c r="E3" s="3" t="s">
        <v>60</v>
      </c>
      <c r="F3" s="4">
        <f>D3*1.5</f>
        <v>18000</v>
      </c>
      <c r="G3" s="3">
        <f t="shared" si="0"/>
        <v>720</v>
      </c>
    </row>
    <row r="4" spans="1:7" x14ac:dyDescent="0.35">
      <c r="A4" t="s">
        <v>51</v>
      </c>
      <c r="B4">
        <v>3</v>
      </c>
      <c r="C4">
        <v>6</v>
      </c>
      <c r="D4" s="2">
        <v>6000</v>
      </c>
      <c r="E4" s="3" t="s">
        <v>59</v>
      </c>
      <c r="F4" s="4">
        <f>D4*1</f>
        <v>6000</v>
      </c>
      <c r="G4" s="3">
        <f t="shared" si="0"/>
        <v>360</v>
      </c>
    </row>
    <row r="5" spans="1:7" x14ac:dyDescent="0.35">
      <c r="A5" t="s">
        <v>52</v>
      </c>
      <c r="B5">
        <v>4</v>
      </c>
      <c r="C5">
        <v>13</v>
      </c>
      <c r="D5" s="2">
        <v>7500</v>
      </c>
      <c r="E5" s="3" t="s">
        <v>61</v>
      </c>
      <c r="F5" s="4">
        <f>D5*0.5</f>
        <v>3750</v>
      </c>
      <c r="G5" s="3">
        <f t="shared" si="0"/>
        <v>450</v>
      </c>
    </row>
    <row r="6" spans="1:7" x14ac:dyDescent="0.35">
      <c r="A6" t="s">
        <v>53</v>
      </c>
      <c r="B6">
        <v>5</v>
      </c>
      <c r="C6">
        <v>10</v>
      </c>
      <c r="D6" s="2">
        <v>11000</v>
      </c>
      <c r="E6" s="3" t="s">
        <v>62</v>
      </c>
      <c r="F6" s="4">
        <f>D6*2</f>
        <v>22000</v>
      </c>
      <c r="G6" s="3">
        <f t="shared" si="0"/>
        <v>660</v>
      </c>
    </row>
    <row r="7" spans="1:7" x14ac:dyDescent="0.35">
      <c r="A7" t="s">
        <v>54</v>
      </c>
      <c r="B7">
        <v>6</v>
      </c>
      <c r="C7">
        <v>11</v>
      </c>
      <c r="D7" s="2">
        <v>11000</v>
      </c>
      <c r="E7" s="3" t="s">
        <v>63</v>
      </c>
      <c r="F7" s="4">
        <f>D7*1.5</f>
        <v>16500</v>
      </c>
      <c r="G7" s="3">
        <f t="shared" si="0"/>
        <v>660</v>
      </c>
    </row>
    <row r="8" spans="1:7" x14ac:dyDescent="0.35">
      <c r="A8" t="s">
        <v>55</v>
      </c>
      <c r="B8">
        <v>1</v>
      </c>
      <c r="C8">
        <v>8</v>
      </c>
      <c r="D8" s="2">
        <v>12000</v>
      </c>
      <c r="E8" s="3" t="s">
        <v>64</v>
      </c>
      <c r="F8" s="4">
        <f>D8*0.25</f>
        <v>3000</v>
      </c>
      <c r="G8" s="3">
        <f t="shared" si="0"/>
        <v>720</v>
      </c>
    </row>
  </sheetData>
  <pageMargins left="0.7" right="0.7" top="0.75" bottom="0.75" header="0.3" footer="0.3"/>
  <pageSetup paperSize="9"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AACF1E989DD642A68A060528E16EE8" ma:contentTypeVersion="17" ma:contentTypeDescription="Create a new document." ma:contentTypeScope="" ma:versionID="7a178b7e379bfb399d93bd573acf2ee2">
  <xsd:schema xmlns:xsd="http://www.w3.org/2001/XMLSchema" xmlns:xs="http://www.w3.org/2001/XMLSchema" xmlns:p="http://schemas.microsoft.com/office/2006/metadata/properties" xmlns:ns2="1ad5ad67-15a6-48b9-912e-a20f469816cf" xmlns:ns3="ae52d456-94b7-4f7d-986d-6e761dfce4c3" targetNamespace="http://schemas.microsoft.com/office/2006/metadata/properties" ma:root="true" ma:fieldsID="37de965a0f1fe4956c850926ce0bb72f" ns2:_="" ns3:_="">
    <xsd:import namespace="1ad5ad67-15a6-48b9-912e-a20f469816cf"/>
    <xsd:import namespace="ae52d456-94b7-4f7d-986d-6e761dfce4c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d5ad67-15a6-48b9-912e-a20f469816c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92c037af-b605-4742-98f0-295c606ba01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52d456-94b7-4f7d-986d-6e761dfce4c3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5cf12f01-35fd-4b5b-a6c7-6b8e0426fea2}" ma:internalName="TaxCatchAll" ma:showField="CatchAllData" ma:web="ae52d456-94b7-4f7d-986d-6e761dfce4c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ad5ad67-15a6-48b9-912e-a20f469816cf">
      <Terms xmlns="http://schemas.microsoft.com/office/infopath/2007/PartnerControls"/>
    </lcf76f155ced4ddcb4097134ff3c332f>
    <TaxCatchAll xmlns="ae52d456-94b7-4f7d-986d-6e761dfce4c3" xsi:nil="true"/>
  </documentManagement>
</p:properties>
</file>

<file path=customXml/itemProps1.xml><?xml version="1.0" encoding="utf-8"?>
<ds:datastoreItem xmlns:ds="http://schemas.openxmlformats.org/officeDocument/2006/customXml" ds:itemID="{2B09BE82-5C3B-46BB-A2CE-01AFF08E643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d5ad67-15a6-48b9-912e-a20f469816cf"/>
    <ds:schemaRef ds:uri="ae52d456-94b7-4f7d-986d-6e761dfce4c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0F8FD59-1AC4-44F2-B33D-45DC9F9B086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73CBD6E-BF29-4475-956A-8CA72BBBB9FC}">
  <ds:schemaRefs>
    <ds:schemaRef ds:uri="http://schemas.microsoft.com/office/2006/metadata/properties"/>
    <ds:schemaRef ds:uri="http://schemas.microsoft.com/office/infopath/2007/PartnerControls"/>
    <ds:schemaRef ds:uri="1ad5ad67-15a6-48b9-912e-a20f469816cf"/>
    <ds:schemaRef ds:uri="ae52d456-94b7-4f7d-986d-6e761dfce4c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workstations</vt:lpstr>
      <vt:lpstr>products</vt:lpstr>
      <vt:lpstr>bill of materials</vt:lpstr>
      <vt:lpstr>production 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Meppelink</dc:creator>
  <cp:lastModifiedBy>Johan Meppelink</cp:lastModifiedBy>
  <dcterms:created xsi:type="dcterms:W3CDTF">2024-04-05T11:29:04Z</dcterms:created>
  <dcterms:modified xsi:type="dcterms:W3CDTF">2024-04-08T11:38:03Z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0x01010029AACF1E989DD642A68A060528E16EE8</vt:lpwstr>
  </property>
  <property fmtid="{D5CDD505-2E9C-101B-9397-08002B2CF9AE}" pid="3" name="MediaServiceImageTags">
    <vt:lpwstr/>
  </property>
</Properties>
</file>