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6" windowWidth="18756" windowHeight="10800" activeTab="1"/>
  </bookViews>
  <sheets>
    <sheet name="input" sheetId="4" r:id="rId1"/>
    <sheet name="Offre Simple" sheetId="1" r:id="rId2"/>
    <sheet name="Listes" sheetId="2" r:id="rId3"/>
    <sheet name="output" sheetId="3" r:id="rId4"/>
  </sheets>
  <definedNames>
    <definedName name="devise">Listes!$C:$C</definedName>
    <definedName name="type_annul">Listes!$D:$D</definedName>
    <definedName name="type_franchise">Listes!$E:$E</definedName>
    <definedName name="unite">Listes!$B:$B</definedName>
    <definedName name="valeur">Listes!$A:$A</definedName>
  </definedNames>
  <calcPr calcId="125725"/>
</workbook>
</file>

<file path=xl/calcChain.xml><?xml version="1.0" encoding="utf-8"?>
<calcChain xmlns="http://schemas.openxmlformats.org/spreadsheetml/2006/main">
  <c r="H3" i="1"/>
  <c r="A21" i="3"/>
  <c r="A17"/>
  <c r="A13"/>
  <c r="A9"/>
  <c r="A5"/>
  <c r="A7"/>
  <c r="A11"/>
  <c r="A15"/>
  <c r="A19"/>
  <c r="A3"/>
  <c r="A10"/>
  <c r="A6"/>
  <c r="A14"/>
  <c r="A18"/>
  <c r="A2"/>
  <c r="A24"/>
  <c r="A25"/>
  <c r="A56" s="1"/>
  <c r="A26"/>
  <c r="A27"/>
  <c r="A23"/>
  <c r="A82"/>
  <c r="A81"/>
  <c r="A79"/>
  <c r="A78"/>
  <c r="A76"/>
  <c r="A75"/>
  <c r="A74"/>
  <c r="A83"/>
  <c r="A80"/>
  <c r="A77"/>
  <c r="A64"/>
  <c r="A68"/>
  <c r="A67"/>
  <c r="A66"/>
  <c r="A63"/>
  <c r="A61"/>
  <c r="A60"/>
  <c r="A59"/>
  <c r="A65"/>
  <c r="A62"/>
  <c r="A53"/>
  <c r="A52"/>
  <c r="A51"/>
  <c r="A49"/>
  <c r="A48"/>
  <c r="A46"/>
  <c r="A50"/>
  <c r="A47"/>
  <c r="A35"/>
  <c r="A32"/>
  <c r="A38"/>
  <c r="A37"/>
  <c r="A36"/>
  <c r="A34"/>
  <c r="A33"/>
  <c r="A30"/>
  <c r="A44"/>
  <c r="A28"/>
  <c r="A29"/>
  <c r="A22"/>
  <c r="G26" i="1"/>
  <c r="E26"/>
  <c r="K15"/>
  <c r="I15"/>
  <c r="G15"/>
  <c r="A45" i="3" s="1"/>
  <c r="E15" i="1"/>
  <c r="L3"/>
  <c r="H6"/>
  <c r="C2"/>
  <c r="L4"/>
  <c r="H5"/>
  <c r="H4"/>
  <c r="C6"/>
  <c r="C4"/>
  <c r="C3"/>
  <c r="A73" i="3" l="1"/>
  <c r="A54"/>
  <c r="A42"/>
  <c r="A40"/>
  <c r="A41"/>
  <c r="A58"/>
  <c r="A85"/>
  <c r="A87"/>
  <c r="A69"/>
  <c r="A71"/>
  <c r="A55"/>
  <c r="A57"/>
  <c r="A39"/>
  <c r="A43"/>
  <c r="A84"/>
  <c r="A86"/>
  <c r="A88"/>
  <c r="A70"/>
  <c r="A72"/>
</calcChain>
</file>

<file path=xl/sharedStrings.xml><?xml version="1.0" encoding="utf-8"?>
<sst xmlns="http://schemas.openxmlformats.org/spreadsheetml/2006/main" count="451" uniqueCount="246">
  <si>
    <t>Evénement 1</t>
  </si>
  <si>
    <t>Evénement 2</t>
  </si>
  <si>
    <t>Evénement 3</t>
  </si>
  <si>
    <t>Evénement 4</t>
  </si>
  <si>
    <t>Evénement 5</t>
  </si>
  <si>
    <t>Valeur</t>
  </si>
  <si>
    <t>Franchise</t>
  </si>
  <si>
    <t>EUR</t>
  </si>
  <si>
    <t>%</t>
  </si>
  <si>
    <t>‰</t>
  </si>
  <si>
    <t>Tournée chanteur paris</t>
  </si>
  <si>
    <t>code courtier apporteur</t>
  </si>
  <si>
    <t>nom courtier apporteur</t>
  </si>
  <si>
    <t>code preneur</t>
  </si>
  <si>
    <t>nom preneur</t>
  </si>
  <si>
    <t>soumis catnat</t>
  </si>
  <si>
    <t>indexation (indice de référence)</t>
  </si>
  <si>
    <t>nature contrat (libellé)</t>
  </si>
  <si>
    <t>part albingia</t>
  </si>
  <si>
    <t>souscripteur</t>
  </si>
  <si>
    <t>USD</t>
  </si>
  <si>
    <t>CAN</t>
  </si>
  <si>
    <t>Courtier :</t>
  </si>
  <si>
    <t>Preneur :</t>
  </si>
  <si>
    <t>Nature :</t>
  </si>
  <si>
    <t>Régime :</t>
  </si>
  <si>
    <t>Part Albingia :</t>
  </si>
  <si>
    <t>Indexation :</t>
  </si>
  <si>
    <t xml:space="preserve">CATNAT : </t>
  </si>
  <si>
    <t xml:space="preserve">Souscripteur : </t>
  </si>
  <si>
    <t>num offre</t>
  </si>
  <si>
    <t>OFFRE N°</t>
  </si>
  <si>
    <t>version offre</t>
  </si>
  <si>
    <t>Matériel 1</t>
  </si>
  <si>
    <t>Matériel 2</t>
  </si>
  <si>
    <t>Matériel 3</t>
  </si>
  <si>
    <t>Devise :</t>
  </si>
  <si>
    <t>devise</t>
  </si>
  <si>
    <t>x</t>
  </si>
  <si>
    <t>Indisponibilité</t>
  </si>
  <si>
    <t>Intempérie</t>
  </si>
  <si>
    <t>Attentat</t>
  </si>
  <si>
    <t>Assiette</t>
  </si>
  <si>
    <t>Prime</t>
  </si>
  <si>
    <t>Tournée chanteur nice</t>
  </si>
  <si>
    <t>18913</t>
  </si>
  <si>
    <t>0</t>
  </si>
  <si>
    <t>789</t>
  </si>
  <si>
    <t>Brault</t>
  </si>
  <si>
    <t>4567</t>
  </si>
  <si>
    <t>Théatre de paris</t>
  </si>
  <si>
    <t>100%</t>
  </si>
  <si>
    <t>100</t>
  </si>
  <si>
    <t>CAMPERO</t>
  </si>
  <si>
    <t>Transport</t>
  </si>
  <si>
    <t>Dommage Org.</t>
  </si>
  <si>
    <t>Décors costumes</t>
  </si>
  <si>
    <t>Instruments</t>
  </si>
  <si>
    <t>Liste des personnes en annulation :</t>
  </si>
  <si>
    <t>Nom</t>
  </si>
  <si>
    <t>Prénom</t>
  </si>
  <si>
    <t>Fonction</t>
  </si>
  <si>
    <t>Date de naissance</t>
  </si>
  <si>
    <t>(seulement si indispo)</t>
  </si>
  <si>
    <t>régime de taxe (libellé)</t>
  </si>
  <si>
    <t>Normal</t>
  </si>
  <si>
    <t>Nature des montants assurés (événements) :</t>
  </si>
  <si>
    <t>Nature des montants assurés (matériel) :</t>
  </si>
  <si>
    <t>Annul. Périls D.</t>
  </si>
  <si>
    <t>Annul. T.R.S.</t>
  </si>
  <si>
    <t>Nom formule :</t>
  </si>
  <si>
    <t>Type de franchise :</t>
  </si>
  <si>
    <t>BASE</t>
  </si>
  <si>
    <t>EVT</t>
  </si>
  <si>
    <t>MAN</t>
  </si>
  <si>
    <t>valeur assiette annul</t>
  </si>
  <si>
    <t>type assiette annul</t>
  </si>
  <si>
    <t>valeur franchise annul</t>
  </si>
  <si>
    <t>type franchise annul</t>
  </si>
  <si>
    <t>unité franchise annul</t>
  </si>
  <si>
    <t>valeur prime annul</t>
  </si>
  <si>
    <t>unité prime annul</t>
  </si>
  <si>
    <t>minimum prime annul</t>
  </si>
  <si>
    <t>Prime minimum</t>
  </si>
  <si>
    <t>valeur assiette indispo</t>
  </si>
  <si>
    <t>unité assiette indispo</t>
  </si>
  <si>
    <t>type assiette indispo</t>
  </si>
  <si>
    <t>valeur franchise indispo</t>
  </si>
  <si>
    <t>unité franchise indispo</t>
  </si>
  <si>
    <t>type franchise indispo</t>
  </si>
  <si>
    <t>valeur prime indispo</t>
  </si>
  <si>
    <t>unité prime indispo</t>
  </si>
  <si>
    <t>minimum prime indispo</t>
  </si>
  <si>
    <t>valeur assiette intempérie</t>
  </si>
  <si>
    <t>unité assiette intempérie</t>
  </si>
  <si>
    <t>type assiette intempérie</t>
  </si>
  <si>
    <t>valeur franchise intempérie</t>
  </si>
  <si>
    <t>unité franchise intempérie</t>
  </si>
  <si>
    <t>type franchise intempérie</t>
  </si>
  <si>
    <t>valeur prime intempérie</t>
  </si>
  <si>
    <t>unité prime intempérie</t>
  </si>
  <si>
    <t>minimum prime intempérie</t>
  </si>
  <si>
    <t>valeur assiette attentat</t>
  </si>
  <si>
    <t>unité assiette attentat</t>
  </si>
  <si>
    <t>type assiette attentat</t>
  </si>
  <si>
    <t>valeur franchise attentat</t>
  </si>
  <si>
    <t>unité franchise attentat</t>
  </si>
  <si>
    <t>type franchise attentat</t>
  </si>
  <si>
    <t>valeur prime attentat</t>
  </si>
  <si>
    <t>unité prime attentat</t>
  </si>
  <si>
    <t>minimum prime attentat</t>
  </si>
  <si>
    <t>libellé formule A</t>
  </si>
  <si>
    <t>s'appliqué à objet 1</t>
  </si>
  <si>
    <t>s'appliqué à objet 2</t>
  </si>
  <si>
    <t>s'appliqué à objet 3</t>
  </si>
  <si>
    <t>s'appliqué à objet 4</t>
  </si>
  <si>
    <t>s'appliqué à objet 5</t>
  </si>
  <si>
    <t>exclu objet 1</t>
  </si>
  <si>
    <t>exclu objet 2</t>
  </si>
  <si>
    <t>exclu objet 3</t>
  </si>
  <si>
    <t>exclu objet 4</t>
  </si>
  <si>
    <t>exclu objet 5</t>
  </si>
  <si>
    <t>Garanties du matériel</t>
  </si>
  <si>
    <t>Garanties des événements</t>
  </si>
  <si>
    <t>chanteur</t>
  </si>
  <si>
    <t>garantie annorg acquise</t>
  </si>
  <si>
    <t>garantie annots acquise</t>
  </si>
  <si>
    <t>garantie indispo acquise</t>
  </si>
  <si>
    <t>garantie intempérie acquise</t>
  </si>
  <si>
    <t>garantie attentat acquise</t>
  </si>
  <si>
    <t>Evénements</t>
  </si>
  <si>
    <t>objet 1</t>
  </si>
  <si>
    <t>objet 2</t>
  </si>
  <si>
    <t>objet 3</t>
  </si>
  <si>
    <t>objet 4</t>
  </si>
  <si>
    <t>objet 5</t>
  </si>
  <si>
    <t>valeur objet 1</t>
  </si>
  <si>
    <t>valeur objet 2</t>
  </si>
  <si>
    <t>valeur objet 3</t>
  </si>
  <si>
    <t>valeur objet 4</t>
  </si>
  <si>
    <t>valeur objet 5</t>
  </si>
  <si>
    <t>unité valeur objet 1</t>
  </si>
  <si>
    <t>type valeur objet 1</t>
  </si>
  <si>
    <t>unité valeur objet 2</t>
  </si>
  <si>
    <t>type valeur objet 2</t>
  </si>
  <si>
    <t>unité valeur objet 3</t>
  </si>
  <si>
    <t>type valeur objet 3</t>
  </si>
  <si>
    <t>unité valeur objet 4</t>
  </si>
  <si>
    <t>type valeur objet 4</t>
  </si>
  <si>
    <t>unité valeur objet 5</t>
  </si>
  <si>
    <t>type valeur objet 5</t>
  </si>
  <si>
    <t>libellé risque 1</t>
  </si>
  <si>
    <t>A</t>
  </si>
  <si>
    <t>D</t>
  </si>
  <si>
    <t>R1DES</t>
  </si>
  <si>
    <t>O11DS</t>
  </si>
  <si>
    <t>O11VL</t>
  </si>
  <si>
    <t>O11VU</t>
  </si>
  <si>
    <t>O11VT</t>
  </si>
  <si>
    <t>KGN</t>
  </si>
  <si>
    <t>O12DS</t>
  </si>
  <si>
    <t>O12VL</t>
  </si>
  <si>
    <t>O12VU</t>
  </si>
  <si>
    <t>O12VT</t>
  </si>
  <si>
    <t>O13DS</t>
  </si>
  <si>
    <t>O13VL</t>
  </si>
  <si>
    <t>O13VU</t>
  </si>
  <si>
    <t>O13VT</t>
  </si>
  <si>
    <t>O14DS</t>
  </si>
  <si>
    <t>O14VL</t>
  </si>
  <si>
    <t>O14VU</t>
  </si>
  <si>
    <t>O14VT</t>
  </si>
  <si>
    <t>O15DS</t>
  </si>
  <si>
    <t>O15VL</t>
  </si>
  <si>
    <t>O15VU</t>
  </si>
  <si>
    <t>O15VT</t>
  </si>
  <si>
    <t>F1DES</t>
  </si>
  <si>
    <t>F1AO1</t>
  </si>
  <si>
    <t>F1AO2</t>
  </si>
  <si>
    <t>F1AO3</t>
  </si>
  <si>
    <t>F1AO4</t>
  </si>
  <si>
    <t>F1AO5</t>
  </si>
  <si>
    <t>G11OR</t>
  </si>
  <si>
    <t>G11NO</t>
  </si>
  <si>
    <t>G11VL</t>
  </si>
  <si>
    <t>G11VU</t>
  </si>
  <si>
    <t>G11VT</t>
  </si>
  <si>
    <t>G11FV</t>
  </si>
  <si>
    <t>G11FU</t>
  </si>
  <si>
    <t>G11FT</t>
  </si>
  <si>
    <t>G11PV</t>
  </si>
  <si>
    <t>G11PU</t>
  </si>
  <si>
    <t>G11PM</t>
  </si>
  <si>
    <t>G11E1</t>
  </si>
  <si>
    <t>G11E2</t>
  </si>
  <si>
    <t>G11E3</t>
  </si>
  <si>
    <t>G11E4</t>
  </si>
  <si>
    <t>G11E5</t>
  </si>
  <si>
    <t>G12IN</t>
  </si>
  <si>
    <t>G12VL</t>
  </si>
  <si>
    <t>G12VU</t>
  </si>
  <si>
    <t>G12VT</t>
  </si>
  <si>
    <t>G12FV</t>
  </si>
  <si>
    <t>G12FU</t>
  </si>
  <si>
    <t>G12FT</t>
  </si>
  <si>
    <t>G12PV</t>
  </si>
  <si>
    <t>G12PU</t>
  </si>
  <si>
    <t>G12PM</t>
  </si>
  <si>
    <t>G12E1</t>
  </si>
  <si>
    <t>G12E2</t>
  </si>
  <si>
    <t>G12E3</t>
  </si>
  <si>
    <t>G12E4</t>
  </si>
  <si>
    <t>G12E5</t>
  </si>
  <si>
    <t>G13IM</t>
  </si>
  <si>
    <t>G13VL</t>
  </si>
  <si>
    <t>G13VU</t>
  </si>
  <si>
    <t>G13VT</t>
  </si>
  <si>
    <t>G13FV</t>
  </si>
  <si>
    <t>G13FU</t>
  </si>
  <si>
    <t>G13FT</t>
  </si>
  <si>
    <t>G13PV</t>
  </si>
  <si>
    <t>G13PU</t>
  </si>
  <si>
    <t>G13PM</t>
  </si>
  <si>
    <t>G13E1</t>
  </si>
  <si>
    <t>G13E2</t>
  </si>
  <si>
    <t>G13E3</t>
  </si>
  <si>
    <t>G13E4</t>
  </si>
  <si>
    <t>G13E5</t>
  </si>
  <si>
    <t>G14AT</t>
  </si>
  <si>
    <t>G14VL</t>
  </si>
  <si>
    <t>G14VU</t>
  </si>
  <si>
    <t>G14VT</t>
  </si>
  <si>
    <t>G14FV</t>
  </si>
  <si>
    <t>G14FU</t>
  </si>
  <si>
    <t>G14FT</t>
  </si>
  <si>
    <t>G14PV</t>
  </si>
  <si>
    <t>G14PU</t>
  </si>
  <si>
    <t>G14PM</t>
  </si>
  <si>
    <t>G14E1</t>
  </si>
  <si>
    <t>G14E2</t>
  </si>
  <si>
    <t>G14E3</t>
  </si>
  <si>
    <t>G14E4</t>
  </si>
  <si>
    <t>G14E5</t>
  </si>
  <si>
    <t xml:space="preserve">CAP </t>
  </si>
  <si>
    <t>BAS</t>
  </si>
  <si>
    <t>REFERENCE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</si>
</sst>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3" borderId="0" xfId="0" applyFill="1"/>
    <xf numFmtId="0" fontId="0" fillId="3" borderId="1" xfId="0" applyFill="1" applyBorder="1"/>
    <xf numFmtId="43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 applyProtection="1">
      <protection locked="0"/>
    </xf>
    <xf numFmtId="43" fontId="0" fillId="3" borderId="1" xfId="1" applyFont="1" applyFill="1" applyBorder="1" applyProtection="1">
      <protection locked="0"/>
    </xf>
    <xf numFmtId="0" fontId="0" fillId="2" borderId="0" xfId="0" applyFill="1"/>
    <xf numFmtId="0" fontId="0" fillId="4" borderId="0" xfId="0" applyFill="1"/>
    <xf numFmtId="49" fontId="0" fillId="4" borderId="0" xfId="0" applyNumberFormat="1" applyFill="1"/>
    <xf numFmtId="0" fontId="3" fillId="2" borderId="5" xfId="0" applyFont="1" applyFill="1" applyBorder="1" applyAlignment="1">
      <alignment vertical="top"/>
    </xf>
    <xf numFmtId="0" fontId="3" fillId="2" borderId="11" xfId="0" applyFont="1" applyFill="1" applyBorder="1" applyAlignment="1">
      <alignment horizontal="left" vertical="top"/>
    </xf>
    <xf numFmtId="0" fontId="0" fillId="2" borderId="11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49" fontId="0" fillId="2" borderId="12" xfId="0" applyNumberFormat="1" applyFill="1" applyBorder="1" applyAlignment="1">
      <alignment horizontal="left" vertical="top"/>
    </xf>
    <xf numFmtId="0" fontId="0" fillId="2" borderId="12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43" fontId="0" fillId="3" borderId="2" xfId="1" applyFont="1" applyFill="1" applyBorder="1" applyProtection="1">
      <protection locked="0"/>
    </xf>
    <xf numFmtId="0" fontId="0" fillId="2" borderId="0" xfId="0" applyFill="1" applyBorder="1"/>
    <xf numFmtId="0" fontId="0" fillId="2" borderId="0" xfId="0" applyFill="1" applyBorder="1" applyProtection="1">
      <protection locked="0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/>
    <xf numFmtId="0" fontId="0" fillId="4" borderId="13" xfId="0" applyFill="1" applyBorder="1"/>
    <xf numFmtId="0" fontId="0" fillId="3" borderId="13" xfId="0" applyFill="1" applyBorder="1" applyProtection="1">
      <protection locked="0"/>
    </xf>
    <xf numFmtId="43" fontId="0" fillId="3" borderId="14" xfId="1" applyFont="1" applyFill="1" applyBorder="1" applyProtection="1">
      <protection locked="0"/>
    </xf>
    <xf numFmtId="43" fontId="0" fillId="3" borderId="4" xfId="1" applyFont="1" applyFill="1" applyBorder="1"/>
    <xf numFmtId="43" fontId="0" fillId="3" borderId="4" xfId="1" applyNumberFormat="1" applyFont="1" applyFill="1" applyBorder="1"/>
    <xf numFmtId="43" fontId="0" fillId="3" borderId="13" xfId="1" applyFont="1" applyFill="1" applyBorder="1" applyProtection="1">
      <protection locked="0"/>
    </xf>
    <xf numFmtId="0" fontId="0" fillId="3" borderId="4" xfId="0" applyFill="1" applyBorder="1" applyProtection="1">
      <protection locked="0"/>
    </xf>
    <xf numFmtId="43" fontId="0" fillId="3" borderId="7" xfId="1" applyFont="1" applyFill="1" applyBorder="1" applyProtection="1">
      <protection locked="0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vertical="center"/>
    </xf>
    <xf numFmtId="0" fontId="3" fillId="3" borderId="17" xfId="0" applyFont="1" applyFill="1" applyBorder="1" applyAlignment="1" applyProtection="1">
      <alignment vertical="center"/>
      <protection locked="0"/>
    </xf>
    <xf numFmtId="43" fontId="0" fillId="2" borderId="0" xfId="1" applyFont="1" applyFill="1" applyBorder="1"/>
    <xf numFmtId="0" fontId="6" fillId="6" borderId="1" xfId="1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43" fontId="6" fillId="6" borderId="0" xfId="0" applyNumberFormat="1" applyFont="1" applyFill="1" applyProtection="1">
      <protection locked="0"/>
    </xf>
    <xf numFmtId="0" fontId="6" fillId="6" borderId="1" xfId="0" applyFont="1" applyFill="1" applyBorder="1" applyAlignment="1">
      <alignment horizontal="left"/>
    </xf>
    <xf numFmtId="49" fontId="6" fillId="6" borderId="1" xfId="0" applyNumberFormat="1" applyFont="1" applyFill="1" applyBorder="1"/>
    <xf numFmtId="0" fontId="6" fillId="6" borderId="1" xfId="0" applyFont="1" applyFill="1" applyBorder="1"/>
    <xf numFmtId="0" fontId="6" fillId="5" borderId="1" xfId="1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2" borderId="1" xfId="1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3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43" fontId="6" fillId="3" borderId="1" xfId="1" applyNumberFormat="1" applyFont="1" applyFill="1" applyBorder="1" applyAlignment="1">
      <alignment horizontal="left"/>
    </xf>
    <xf numFmtId="43" fontId="6" fillId="2" borderId="1" xfId="1" applyNumberFormat="1" applyFont="1" applyFill="1" applyBorder="1" applyAlignment="1">
      <alignment horizontal="left"/>
    </xf>
    <xf numFmtId="0" fontId="7" fillId="7" borderId="0" xfId="0" applyFont="1" applyFill="1" applyBorder="1" applyAlignment="1">
      <alignment horizontal="right"/>
    </xf>
    <xf numFmtId="0" fontId="7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0" fontId="7" fillId="3" borderId="0" xfId="0" applyFont="1" applyFill="1"/>
    <xf numFmtId="0" fontId="7" fillId="7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2" fillId="2" borderId="0" xfId="0" applyFont="1" applyFill="1" applyBorder="1" applyAlignment="1">
      <alignment horizontal="center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49" fontId="0" fillId="2" borderId="0" xfId="0" applyNumberFormat="1" applyFill="1" applyBorder="1" applyAlignment="1">
      <alignment horizontal="left" vertical="top"/>
    </xf>
    <xf numFmtId="43" fontId="0" fillId="2" borderId="0" xfId="1" applyFont="1" applyFill="1" applyBorder="1" applyAlignment="1">
      <alignment horizontal="left" vertical="top"/>
    </xf>
    <xf numFmtId="43" fontId="0" fillId="2" borderId="10" xfId="1" applyFont="1" applyFill="1" applyBorder="1" applyAlignment="1">
      <alignment horizontal="left" vertical="top"/>
    </xf>
    <xf numFmtId="0" fontId="0" fillId="2" borderId="0" xfId="1" applyNumberFormat="1" applyFont="1" applyFill="1" applyBorder="1" applyAlignment="1">
      <alignment horizontal="left" vertical="top"/>
    </xf>
    <xf numFmtId="0" fontId="0" fillId="2" borderId="10" xfId="1" applyNumberFormat="1" applyFont="1" applyFill="1" applyBorder="1" applyAlignment="1">
      <alignment horizontal="left" vertical="top"/>
    </xf>
    <xf numFmtId="49" fontId="0" fillId="2" borderId="12" xfId="0" applyNumberFormat="1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1">
    <dxf>
      <fill>
        <patternFill patternType="darkUp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" sqref="B1:B13"/>
    </sheetView>
  </sheetViews>
  <sheetFormatPr baseColWidth="10" defaultColWidth="11.5546875" defaultRowHeight="14.4"/>
  <cols>
    <col min="1" max="1" width="21.88671875" style="9" customWidth="1"/>
    <col min="2" max="2" width="45.109375" style="8" customWidth="1"/>
    <col min="3" max="16384" width="11.5546875" style="8"/>
  </cols>
  <sheetData>
    <row r="1" spans="1:2">
      <c r="A1" s="9" t="s">
        <v>45</v>
      </c>
      <c r="B1" s="8" t="s">
        <v>30</v>
      </c>
    </row>
    <row r="2" spans="1:2">
      <c r="A2" s="9" t="s">
        <v>46</v>
      </c>
      <c r="B2" s="8" t="s">
        <v>32</v>
      </c>
    </row>
    <row r="3" spans="1:2">
      <c r="A3" s="9" t="s">
        <v>47</v>
      </c>
      <c r="B3" s="8" t="s">
        <v>11</v>
      </c>
    </row>
    <row r="4" spans="1:2">
      <c r="A4" s="9" t="s">
        <v>48</v>
      </c>
      <c r="B4" s="8" t="s">
        <v>12</v>
      </c>
    </row>
    <row r="5" spans="1:2">
      <c r="A5" s="9" t="s">
        <v>49</v>
      </c>
      <c r="B5" s="8" t="s">
        <v>13</v>
      </c>
    </row>
    <row r="6" spans="1:2">
      <c r="A6" s="9" t="s">
        <v>50</v>
      </c>
      <c r="B6" s="8" t="s">
        <v>14</v>
      </c>
    </row>
    <row r="7" spans="1:2">
      <c r="A7" s="9" t="s">
        <v>65</v>
      </c>
      <c r="B7" s="8" t="s">
        <v>64</v>
      </c>
    </row>
    <row r="8" spans="1:2">
      <c r="A8" s="9" t="s">
        <v>46</v>
      </c>
      <c r="B8" s="8" t="s">
        <v>15</v>
      </c>
    </row>
    <row r="9" spans="1:2">
      <c r="B9" s="8" t="s">
        <v>16</v>
      </c>
    </row>
    <row r="10" spans="1:2">
      <c r="A10" s="9" t="s">
        <v>51</v>
      </c>
      <c r="B10" s="8" t="s">
        <v>17</v>
      </c>
    </row>
    <row r="11" spans="1:2">
      <c r="A11" s="9" t="s">
        <v>52</v>
      </c>
      <c r="B11" s="8" t="s">
        <v>18</v>
      </c>
    </row>
    <row r="12" spans="1:2">
      <c r="A12" s="9" t="s">
        <v>53</v>
      </c>
      <c r="B12" s="8" t="s">
        <v>19</v>
      </c>
    </row>
    <row r="13" spans="1:2">
      <c r="A13" s="9" t="s">
        <v>7</v>
      </c>
      <c r="B13" s="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50"/>
  <sheetViews>
    <sheetView tabSelected="1" workbookViewId="0">
      <selection activeCell="G20" sqref="G20:H20"/>
    </sheetView>
  </sheetViews>
  <sheetFormatPr baseColWidth="10" defaultColWidth="11.5546875" defaultRowHeight="14.4"/>
  <cols>
    <col min="1" max="1" width="11.5546875" style="7" customWidth="1"/>
    <col min="2" max="2" width="13" style="1" customWidth="1"/>
    <col min="3" max="3" width="37.5546875" style="1" customWidth="1"/>
    <col min="4" max="4" width="18.33203125" style="1" customWidth="1"/>
    <col min="5" max="5" width="11.6640625" style="1" bestFit="1" customWidth="1"/>
    <col min="6" max="6" width="5.6640625" style="1" bestFit="1" customWidth="1"/>
    <col min="7" max="7" width="11.5546875" style="1"/>
    <col min="8" max="8" width="5.6640625" style="1" bestFit="1" customWidth="1"/>
    <col min="9" max="9" width="11.5546875" style="1"/>
    <col min="10" max="10" width="5.6640625" style="1" bestFit="1" customWidth="1"/>
    <col min="11" max="11" width="11.5546875" style="1"/>
    <col min="12" max="12" width="5.6640625" style="1" bestFit="1" customWidth="1"/>
    <col min="13" max="13" width="11.5546875" style="1"/>
    <col min="14" max="14" width="3.88671875" style="1" customWidth="1"/>
    <col min="15" max="15" width="11.5546875" style="1"/>
    <col min="16" max="16" width="3.6640625" style="1" customWidth="1"/>
    <col min="17" max="17" width="11.5546875" style="1"/>
    <col min="18" max="18" width="4" style="1" customWidth="1"/>
    <col min="19" max="19" width="11.5546875" style="1"/>
    <col min="20" max="20" width="3.6640625" style="1" customWidth="1"/>
    <col min="21" max="21" width="11.5546875" style="1"/>
    <col min="22" max="22" width="4.6640625" style="1" customWidth="1"/>
    <col min="23" max="23" width="11.5546875" style="1"/>
    <col min="24" max="24" width="4.33203125" style="1" customWidth="1"/>
    <col min="25" max="16384" width="11.5546875" style="1"/>
  </cols>
  <sheetData>
    <row r="1" spans="2:47" s="7" customFormat="1" ht="5.4" customHeight="1"/>
    <row r="2" spans="2:47" s="7" customFormat="1">
      <c r="B2" s="10" t="s">
        <v>31</v>
      </c>
      <c r="C2" s="11" t="str">
        <f>CONCATENATE(input!A1," v. ",input!A2)</f>
        <v>18913 v. 0</v>
      </c>
      <c r="D2" s="12" t="s">
        <v>245</v>
      </c>
      <c r="E2" s="12"/>
      <c r="F2" s="12"/>
      <c r="G2" s="12"/>
      <c r="H2" s="12"/>
      <c r="I2" s="12"/>
      <c r="J2" s="12"/>
      <c r="K2" s="12"/>
      <c r="L2" s="12"/>
      <c r="M2" s="13"/>
    </row>
    <row r="3" spans="2:47" s="7" customFormat="1">
      <c r="B3" s="14" t="s">
        <v>22</v>
      </c>
      <c r="C3" s="15" t="str">
        <f>CONCATENATE(input!A3," - ",input!A4)</f>
        <v>789 - Brault</v>
      </c>
      <c r="D3" s="16"/>
      <c r="E3" s="16"/>
      <c r="F3" s="16"/>
      <c r="G3" s="16" t="s">
        <v>24</v>
      </c>
      <c r="H3" s="78" t="str">
        <f>input!A10</f>
        <v>100%</v>
      </c>
      <c r="I3" s="78"/>
      <c r="J3" s="16"/>
      <c r="K3" s="16" t="s">
        <v>28</v>
      </c>
      <c r="L3" s="81" t="str">
        <f>IF(input!A8&gt;0,"oui","non")</f>
        <v>oui</v>
      </c>
      <c r="M3" s="82"/>
    </row>
    <row r="4" spans="2:47" s="7" customFormat="1">
      <c r="B4" s="14" t="s">
        <v>23</v>
      </c>
      <c r="C4" s="15" t="str">
        <f>CONCATENATE(input!A5," - ",input!A6)</f>
        <v>4567 - Théatre de paris</v>
      </c>
      <c r="D4" s="16"/>
      <c r="E4" s="16"/>
      <c r="F4" s="16"/>
      <c r="G4" s="16" t="s">
        <v>25</v>
      </c>
      <c r="H4" s="78" t="str">
        <f>input!A7</f>
        <v>Normal</v>
      </c>
      <c r="I4" s="78"/>
      <c r="J4" s="16"/>
      <c r="K4" s="16" t="s">
        <v>27</v>
      </c>
      <c r="L4" s="79">
        <f>input!A9</f>
        <v>0</v>
      </c>
      <c r="M4" s="80"/>
    </row>
    <row r="5" spans="2:47" s="7" customFormat="1">
      <c r="B5" s="14"/>
      <c r="C5" s="15"/>
      <c r="D5" s="16"/>
      <c r="E5" s="16"/>
      <c r="F5" s="16"/>
      <c r="G5" s="16" t="s">
        <v>26</v>
      </c>
      <c r="H5" s="78" t="str">
        <f>input!A11</f>
        <v>100</v>
      </c>
      <c r="I5" s="78"/>
      <c r="J5" s="16"/>
      <c r="K5" s="16"/>
      <c r="L5" s="16"/>
      <c r="M5" s="17"/>
    </row>
    <row r="6" spans="2:47" s="7" customFormat="1" ht="18.600000000000001" customHeight="1">
      <c r="B6" s="18" t="s">
        <v>29</v>
      </c>
      <c r="C6" s="19" t="str">
        <f>input!A12</f>
        <v>CAMPERO</v>
      </c>
      <c r="D6" s="20"/>
      <c r="E6" s="20"/>
      <c r="F6" s="20"/>
      <c r="G6" s="20" t="s">
        <v>36</v>
      </c>
      <c r="H6" s="83" t="str">
        <f>input!A13</f>
        <v>EUR</v>
      </c>
      <c r="I6" s="84"/>
      <c r="J6" s="20"/>
      <c r="K6" s="20"/>
      <c r="L6" s="20"/>
      <c r="M6" s="21"/>
    </row>
    <row r="7" spans="2:47" s="7" customFormat="1" ht="6.6" customHeight="1"/>
    <row r="8" spans="2:47" s="7" customFormat="1" ht="6.6" customHeight="1" thickBot="1"/>
    <row r="9" spans="2:47" ht="21.6" customHeight="1" thickBot="1">
      <c r="B9" s="36" t="s">
        <v>70</v>
      </c>
      <c r="C9" s="37" t="s">
        <v>123</v>
      </c>
      <c r="D9" s="35" t="s">
        <v>5</v>
      </c>
      <c r="E9" s="67" t="s">
        <v>69</v>
      </c>
      <c r="F9" s="68"/>
      <c r="G9" s="69" t="s">
        <v>39</v>
      </c>
      <c r="H9" s="70"/>
      <c r="I9" s="70" t="s">
        <v>40</v>
      </c>
      <c r="J9" s="70"/>
      <c r="K9" s="70" t="s">
        <v>41</v>
      </c>
      <c r="L9" s="70"/>
      <c r="M9" s="63"/>
      <c r="N9" s="63"/>
      <c r="O9" s="63"/>
      <c r="P9" s="63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2:47">
      <c r="B10" s="26" t="s">
        <v>0</v>
      </c>
      <c r="C10" s="33" t="s">
        <v>10</v>
      </c>
      <c r="D10" s="34">
        <v>51000</v>
      </c>
      <c r="E10" s="71" t="s">
        <v>38</v>
      </c>
      <c r="F10" s="72"/>
      <c r="G10" s="71" t="s">
        <v>38</v>
      </c>
      <c r="H10" s="72"/>
      <c r="I10" s="71"/>
      <c r="J10" s="72"/>
      <c r="K10" s="71"/>
      <c r="L10" s="72"/>
      <c r="M10" s="24"/>
      <c r="N10" s="24"/>
      <c r="O10" s="24"/>
      <c r="P10" s="2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2:47">
      <c r="B11" s="4" t="s">
        <v>1</v>
      </c>
      <c r="C11" s="5" t="s">
        <v>44</v>
      </c>
      <c r="D11" s="22">
        <v>12000</v>
      </c>
      <c r="E11" s="73" t="s">
        <v>38</v>
      </c>
      <c r="F11" s="74"/>
      <c r="G11" s="73" t="s">
        <v>38</v>
      </c>
      <c r="H11" s="74"/>
      <c r="I11" s="73" t="s">
        <v>38</v>
      </c>
      <c r="J11" s="74"/>
      <c r="K11" s="73"/>
      <c r="L11" s="74"/>
      <c r="M11" s="24"/>
      <c r="N11" s="24"/>
      <c r="O11" s="24"/>
      <c r="P11" s="2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2:47">
      <c r="B12" s="4" t="s">
        <v>2</v>
      </c>
      <c r="C12" s="5"/>
      <c r="D12" s="22"/>
      <c r="E12" s="73"/>
      <c r="F12" s="74"/>
      <c r="G12" s="73"/>
      <c r="H12" s="74"/>
      <c r="I12" s="73"/>
      <c r="J12" s="74"/>
      <c r="K12" s="73"/>
      <c r="L12" s="74"/>
      <c r="M12" s="24"/>
      <c r="N12" s="24"/>
      <c r="O12" s="24"/>
      <c r="P12" s="2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2:47">
      <c r="B13" s="4" t="s">
        <v>3</v>
      </c>
      <c r="C13" s="5"/>
      <c r="D13" s="22"/>
      <c r="E13" s="73"/>
      <c r="F13" s="74"/>
      <c r="G13" s="73"/>
      <c r="H13" s="74"/>
      <c r="I13" s="73"/>
      <c r="J13" s="74"/>
      <c r="K13" s="73"/>
      <c r="L13" s="74"/>
      <c r="M13" s="24"/>
      <c r="N13" s="24"/>
      <c r="O13" s="24"/>
      <c r="P13" s="2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2:47" ht="15" thickBot="1">
      <c r="B14" s="27" t="s">
        <v>4</v>
      </c>
      <c r="C14" s="28"/>
      <c r="D14" s="29"/>
      <c r="E14" s="76"/>
      <c r="F14" s="77"/>
      <c r="G14" s="76"/>
      <c r="H14" s="77"/>
      <c r="I14" s="76"/>
      <c r="J14" s="77"/>
      <c r="K14" s="76"/>
      <c r="L14" s="77"/>
      <c r="M14" s="24"/>
      <c r="N14" s="24"/>
      <c r="O14" s="24"/>
      <c r="P14" s="2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2:47" s="7" customFormat="1">
      <c r="D15" s="26" t="s">
        <v>42</v>
      </c>
      <c r="E15" s="30">
        <f>COUNTA(E10)*$D10
+COUNTA(E11)*$D11
+COUNTA(E12)*$D12
+COUNTA(E13)*$D13
+COUNTA(E14)*$D14</f>
        <v>63000</v>
      </c>
      <c r="F15" s="30" t="s">
        <v>153</v>
      </c>
      <c r="G15" s="30">
        <f>COUNTA(G10)*$D10
+COUNTA(G11)*$D11
+COUNTA(G12)*$D12
+COUNTA(G13)*$D13
+COUNTA(G14)*$D14</f>
        <v>63000</v>
      </c>
      <c r="H15" s="30" t="s">
        <v>153</v>
      </c>
      <c r="I15" s="30">
        <f>COUNTA(I10)*$D10
+COUNTA(I11)*$D11
+COUNTA(I12)*$D12
+COUNTA(I13)*$D13
+COUNTA(I14)*$D14</f>
        <v>12000</v>
      </c>
      <c r="J15" s="30" t="s">
        <v>153</v>
      </c>
      <c r="K15" s="30">
        <f>COUNTA(K10)*$D10
+COUNTA(K11)*$D11
+COUNTA(K12)*$D12
+COUNTA(K13)*$D13
+COUNTA(K14)*$D14</f>
        <v>0</v>
      </c>
      <c r="L15" s="30"/>
      <c r="M15" s="23"/>
      <c r="N15" s="23"/>
      <c r="O15" s="23"/>
      <c r="P15" s="23"/>
    </row>
    <row r="16" spans="2:47" s="7" customFormat="1">
      <c r="D16" s="4" t="s">
        <v>6</v>
      </c>
      <c r="E16" s="3">
        <v>500</v>
      </c>
      <c r="F16" s="3" t="s">
        <v>153</v>
      </c>
      <c r="G16" s="3"/>
      <c r="H16" s="3"/>
      <c r="I16" s="3"/>
      <c r="J16" s="3"/>
      <c r="K16" s="3"/>
      <c r="L16" s="3"/>
      <c r="M16" s="23"/>
      <c r="N16" s="23"/>
      <c r="O16" s="23"/>
      <c r="P16" s="23"/>
    </row>
    <row r="17" spans="2:16" s="7" customFormat="1">
      <c r="D17" s="4" t="s">
        <v>43</v>
      </c>
      <c r="E17" s="3">
        <v>4</v>
      </c>
      <c r="F17" s="3" t="s">
        <v>9</v>
      </c>
      <c r="G17" s="3"/>
      <c r="H17" s="3"/>
      <c r="I17" s="3"/>
      <c r="J17" s="3"/>
      <c r="K17" s="3"/>
      <c r="L17" s="3"/>
      <c r="M17" s="23"/>
      <c r="N17" s="23"/>
      <c r="O17" s="23"/>
      <c r="P17" s="23"/>
    </row>
    <row r="18" spans="2:16" s="7" customFormat="1">
      <c r="D18" s="4" t="s">
        <v>83</v>
      </c>
      <c r="E18" s="3">
        <v>350</v>
      </c>
      <c r="F18" s="38"/>
      <c r="G18" s="3"/>
      <c r="H18" s="38"/>
      <c r="I18" s="3"/>
      <c r="J18" s="38"/>
      <c r="K18" s="3"/>
      <c r="L18" s="38"/>
      <c r="M18" s="23"/>
      <c r="N18" s="23"/>
      <c r="O18" s="23"/>
      <c r="P18" s="23"/>
    </row>
    <row r="19" spans="2:16" s="7" customFormat="1" ht="6" customHeight="1"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2:16" s="7" customFormat="1">
      <c r="C20" s="7" t="s">
        <v>66</v>
      </c>
      <c r="D20" s="5" t="s">
        <v>244</v>
      </c>
      <c r="E20" s="23" t="s">
        <v>71</v>
      </c>
      <c r="F20" s="23"/>
      <c r="G20" s="64" t="s">
        <v>244</v>
      </c>
      <c r="H20" s="65"/>
      <c r="I20" s="23"/>
      <c r="J20" s="23"/>
      <c r="K20" s="23"/>
      <c r="L20" s="23"/>
      <c r="M20" s="23"/>
      <c r="N20" s="23"/>
      <c r="O20" s="23"/>
      <c r="P20" s="23"/>
    </row>
    <row r="21" spans="2:16" s="7" customFormat="1" ht="19.2" customHeight="1" thickBot="1"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2:16" s="7" customFormat="1" ht="21" customHeight="1" thickBot="1">
      <c r="B22" s="36" t="s">
        <v>70</v>
      </c>
      <c r="C22" s="37" t="s">
        <v>122</v>
      </c>
      <c r="D22" s="25" t="s">
        <v>5</v>
      </c>
      <c r="E22" s="66" t="s">
        <v>55</v>
      </c>
      <c r="F22" s="66"/>
      <c r="G22" s="66" t="s">
        <v>54</v>
      </c>
      <c r="H22" s="66"/>
      <c r="I22" s="75"/>
      <c r="J22" s="75"/>
      <c r="K22" s="75"/>
      <c r="L22" s="75"/>
      <c r="M22" s="23"/>
      <c r="N22" s="23"/>
      <c r="O22" s="23"/>
      <c r="P22" s="23"/>
    </row>
    <row r="23" spans="2:16" s="7" customFormat="1">
      <c r="B23" s="4" t="s">
        <v>33</v>
      </c>
      <c r="C23" s="5" t="s">
        <v>56</v>
      </c>
      <c r="D23" s="6">
        <v>20000</v>
      </c>
      <c r="E23" s="73" t="s">
        <v>38</v>
      </c>
      <c r="F23" s="74"/>
      <c r="G23" s="73" t="s">
        <v>38</v>
      </c>
      <c r="H23" s="74"/>
      <c r="I23" s="24"/>
      <c r="J23" s="24"/>
      <c r="K23" s="24"/>
      <c r="L23" s="24"/>
      <c r="M23" s="23"/>
      <c r="N23" s="23"/>
      <c r="O23" s="23"/>
      <c r="P23" s="23"/>
    </row>
    <row r="24" spans="2:16" s="7" customFormat="1">
      <c r="B24" s="4" t="s">
        <v>34</v>
      </c>
      <c r="C24" s="5" t="s">
        <v>57</v>
      </c>
      <c r="D24" s="6">
        <v>15000</v>
      </c>
      <c r="E24" s="73" t="s">
        <v>38</v>
      </c>
      <c r="F24" s="74"/>
      <c r="G24" s="73" t="s">
        <v>38</v>
      </c>
      <c r="H24" s="74"/>
      <c r="I24" s="24"/>
      <c r="J24" s="24"/>
      <c r="K24" s="24"/>
      <c r="L24" s="24"/>
      <c r="M24" s="23"/>
      <c r="N24" s="23"/>
      <c r="O24" s="23"/>
      <c r="P24" s="23"/>
    </row>
    <row r="25" spans="2:16" s="7" customFormat="1" ht="15" thickBot="1">
      <c r="B25" s="27" t="s">
        <v>35</v>
      </c>
      <c r="C25" s="28"/>
      <c r="D25" s="32"/>
      <c r="E25" s="76"/>
      <c r="F25" s="77"/>
      <c r="G25" s="76"/>
      <c r="H25" s="77"/>
      <c r="I25" s="24"/>
      <c r="J25" s="24"/>
      <c r="K25" s="24"/>
      <c r="L25" s="24"/>
      <c r="M25" s="23"/>
      <c r="N25" s="23"/>
      <c r="O25" s="23"/>
      <c r="P25" s="23"/>
    </row>
    <row r="26" spans="2:16" s="7" customFormat="1">
      <c r="D26" s="26" t="s">
        <v>42</v>
      </c>
      <c r="E26" s="31">
        <f>COUNTA(E23)*$D23
+COUNTA(E24)*$D24
+COUNTA(E25)*$D25</f>
        <v>35000</v>
      </c>
      <c r="F26" s="30"/>
      <c r="G26" s="31">
        <f>COUNTA(G23)*$D23
+COUNTA(G24)*$D24
+COUNTA(G25)*$D25</f>
        <v>35000</v>
      </c>
      <c r="H26" s="30"/>
      <c r="I26" s="23"/>
      <c r="J26" s="23"/>
      <c r="K26" s="23"/>
      <c r="L26" s="23"/>
      <c r="M26" s="23"/>
      <c r="N26" s="23"/>
      <c r="O26" s="23"/>
      <c r="P26" s="23"/>
    </row>
    <row r="27" spans="2:16" s="7" customFormat="1">
      <c r="D27" s="4" t="s">
        <v>6</v>
      </c>
      <c r="E27" s="3">
        <v>5</v>
      </c>
      <c r="F27" s="3" t="s">
        <v>8</v>
      </c>
      <c r="G27" s="3">
        <v>10</v>
      </c>
      <c r="H27" s="3" t="s">
        <v>8</v>
      </c>
      <c r="I27" s="23"/>
      <c r="J27" s="23"/>
      <c r="K27" s="23"/>
      <c r="L27" s="23"/>
      <c r="M27" s="23"/>
      <c r="N27" s="23"/>
      <c r="O27" s="23"/>
      <c r="P27" s="23"/>
    </row>
    <row r="28" spans="2:16" s="7" customFormat="1">
      <c r="D28" s="4" t="s">
        <v>43</v>
      </c>
      <c r="E28" s="3">
        <v>800</v>
      </c>
      <c r="F28" s="3" t="s">
        <v>153</v>
      </c>
      <c r="G28" s="3"/>
      <c r="H28" s="3"/>
      <c r="I28" s="23"/>
      <c r="J28" s="23"/>
      <c r="K28" s="23"/>
      <c r="L28" s="23"/>
      <c r="M28" s="23"/>
      <c r="N28" s="23"/>
      <c r="O28" s="23"/>
      <c r="P28" s="23"/>
    </row>
    <row r="29" spans="2:16" s="7" customFormat="1">
      <c r="D29" s="4" t="s">
        <v>83</v>
      </c>
      <c r="E29" s="3">
        <v>350</v>
      </c>
      <c r="F29" s="38" t="s">
        <v>153</v>
      </c>
      <c r="G29" s="3"/>
      <c r="H29" s="23"/>
      <c r="I29" s="23"/>
      <c r="J29" s="23"/>
      <c r="K29" s="23"/>
      <c r="L29" s="23"/>
      <c r="M29" s="23"/>
      <c r="N29" s="23"/>
      <c r="O29" s="23"/>
      <c r="P29" s="23"/>
    </row>
    <row r="30" spans="2:16" s="7" customFormat="1" ht="8.4" customHeight="1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2:16" s="7" customFormat="1">
      <c r="C31" s="7" t="s">
        <v>67</v>
      </c>
      <c r="D31" s="5" t="s">
        <v>244</v>
      </c>
      <c r="E31" s="23" t="s">
        <v>71</v>
      </c>
      <c r="F31" s="23"/>
      <c r="G31" s="64" t="s">
        <v>72</v>
      </c>
      <c r="H31" s="65"/>
      <c r="I31" s="23"/>
      <c r="J31" s="23"/>
      <c r="K31" s="23"/>
      <c r="L31" s="23"/>
      <c r="M31" s="23"/>
      <c r="N31" s="23"/>
      <c r="O31" s="23"/>
      <c r="P31" s="23"/>
    </row>
    <row r="32" spans="2:16" s="7" customFormat="1"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3:16" s="7" customFormat="1">
      <c r="C33" s="7" t="s">
        <v>58</v>
      </c>
      <c r="D33" s="7" t="s">
        <v>63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3:16" s="7" customFormat="1">
      <c r="C34" s="4" t="s">
        <v>59</v>
      </c>
      <c r="D34" s="4" t="s">
        <v>60</v>
      </c>
      <c r="E34" s="86" t="s">
        <v>61</v>
      </c>
      <c r="F34" s="86"/>
      <c r="G34" s="86" t="s">
        <v>62</v>
      </c>
      <c r="H34" s="86"/>
      <c r="I34" s="23"/>
      <c r="J34" s="23"/>
      <c r="K34" s="23"/>
      <c r="L34" s="23"/>
      <c r="M34" s="23"/>
      <c r="N34" s="23"/>
      <c r="O34" s="23"/>
      <c r="P34" s="23"/>
    </row>
    <row r="35" spans="3:16" s="7" customFormat="1">
      <c r="C35" s="2"/>
      <c r="D35" s="2"/>
      <c r="E35" s="85" t="s">
        <v>124</v>
      </c>
      <c r="F35" s="85"/>
      <c r="G35" s="87">
        <v>25569</v>
      </c>
      <c r="H35" s="85"/>
      <c r="I35" s="23"/>
      <c r="J35" s="23"/>
      <c r="K35" s="23"/>
      <c r="L35" s="23"/>
      <c r="M35" s="23"/>
      <c r="N35" s="23"/>
      <c r="O35" s="23"/>
      <c r="P35" s="23"/>
    </row>
    <row r="36" spans="3:16" s="7" customFormat="1">
      <c r="C36" s="2"/>
      <c r="D36" s="2"/>
      <c r="E36" s="85"/>
      <c r="F36" s="85"/>
      <c r="G36" s="85"/>
      <c r="H36" s="85"/>
      <c r="I36" s="23"/>
      <c r="J36" s="23"/>
      <c r="K36" s="23"/>
      <c r="L36" s="23"/>
      <c r="M36" s="23"/>
      <c r="N36" s="23"/>
      <c r="O36" s="23"/>
      <c r="P36" s="23"/>
    </row>
    <row r="37" spans="3:16" s="7" customFormat="1">
      <c r="C37" s="2"/>
      <c r="D37" s="2"/>
      <c r="E37" s="85"/>
      <c r="F37" s="85"/>
      <c r="G37" s="85"/>
      <c r="H37" s="85"/>
      <c r="I37" s="23"/>
      <c r="J37" s="23"/>
      <c r="K37" s="23"/>
      <c r="L37" s="23"/>
      <c r="M37" s="23"/>
      <c r="N37" s="23"/>
      <c r="O37" s="23"/>
      <c r="P37" s="23"/>
    </row>
    <row r="38" spans="3:16" s="7" customFormat="1">
      <c r="C38" s="2"/>
      <c r="D38" s="2"/>
      <c r="E38" s="85"/>
      <c r="F38" s="85"/>
      <c r="G38" s="85"/>
      <c r="H38" s="85"/>
      <c r="I38" s="23"/>
      <c r="J38" s="23"/>
      <c r="K38" s="23"/>
      <c r="L38" s="23"/>
      <c r="M38" s="23"/>
      <c r="N38" s="23"/>
      <c r="O38" s="23"/>
      <c r="P38" s="23"/>
    </row>
    <row r="39" spans="3:16" s="7" customFormat="1">
      <c r="C39" s="2"/>
      <c r="D39" s="2"/>
      <c r="E39" s="85"/>
      <c r="F39" s="85"/>
      <c r="G39" s="85"/>
      <c r="H39" s="85"/>
      <c r="I39" s="23"/>
      <c r="J39" s="23"/>
      <c r="K39" s="23"/>
      <c r="L39" s="23"/>
      <c r="M39" s="23"/>
      <c r="N39" s="23"/>
      <c r="O39" s="23"/>
      <c r="P39" s="23"/>
    </row>
    <row r="40" spans="3:16" s="7" customFormat="1"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3:16" s="7" customFormat="1"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3:16" s="7" customFormat="1"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3:16" s="7" customFormat="1"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3:16" s="7" customFormat="1"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3:16" s="7" customFormat="1"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3:16" s="7" customFormat="1"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3:16" s="7" customFormat="1"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3:16" s="7" customFormat="1"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5:16" s="7" customFormat="1"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5:16" s="7" customFormat="1"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5:16" s="7" customFormat="1"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5:16" s="7" customFormat="1"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5:16" s="7" customFormat="1"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5:16" s="7" customFormat="1"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5:16" s="7" customFormat="1"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5:16" s="7" customFormat="1"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5:16" s="7" customFormat="1"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5:16" s="7" customFormat="1"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5:16" s="7" customFormat="1"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5:16" s="7" customFormat="1"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5:16" s="7" customFormat="1"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5:16" s="7" customFormat="1"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5:16" s="7" customFormat="1"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5:16" s="7" customFormat="1"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5:16" s="7" customFormat="1"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5:16" s="7" customFormat="1"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5:16" s="7" customFormat="1"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5:16" s="7" customFormat="1"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5:16" s="7" customFormat="1"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5:16" s="7" customFormat="1"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5:16" s="7" customFormat="1"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5:16" s="7" customFormat="1"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5:16" s="7" customFormat="1"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5:16" s="7" customFormat="1"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5:16" s="7" customFormat="1"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5:16" s="7" customFormat="1"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5:16" s="7" customFormat="1"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5:16" s="7" customFormat="1"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5:16" s="7" customFormat="1"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5:16" s="7" customFormat="1"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5:16" s="7" customFormat="1"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5:16" s="7" customFormat="1"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5:16" s="7" customFormat="1"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5:16" s="7" customFormat="1"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5:16" s="7" customFormat="1"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5:16" s="7" customFormat="1"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5:16" s="7" customFormat="1"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5:16" s="7" customFormat="1"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5:16" s="7" customFormat="1"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5:16" s="7" customFormat="1"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5:16" s="7" customFormat="1"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5:16" s="7" customFormat="1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5:16" s="7" customFormat="1"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5:16" s="7" customFormat="1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5:16" s="7" customFormat="1"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5:16" s="7" customFormat="1"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5:16" s="7" customFormat="1"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5:16" s="7" customFormat="1"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5:16" s="7" customFormat="1"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5:16" s="7" customFormat="1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5:16" s="7" customFormat="1"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5:16" s="7" customFormat="1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5:16" s="7" customFormat="1"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5:16" s="7" customFormat="1"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5:16" s="7" customFormat="1"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5:16" s="7" customFormat="1"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5:16" s="7" customFormat="1"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5:16" s="7" customFormat="1"/>
    <row r="109" spans="5:16" s="7" customFormat="1"/>
    <row r="110" spans="5:16" s="7" customFormat="1"/>
    <row r="111" spans="5:16" s="7" customFormat="1"/>
    <row r="112" spans="5:16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  <row r="142" s="7" customFormat="1"/>
    <row r="143" s="7" customFormat="1"/>
    <row r="144" s="7" customFormat="1"/>
    <row r="145" s="7" customFormat="1"/>
    <row r="146" s="7" customFormat="1"/>
    <row r="147" s="7" customFormat="1"/>
    <row r="148" s="7" customFormat="1"/>
    <row r="149" s="7" customFormat="1"/>
    <row r="150" s="7" customFormat="1"/>
  </sheetData>
  <mergeCells count="56">
    <mergeCell ref="E39:F39"/>
    <mergeCell ref="G34:H34"/>
    <mergeCell ref="G35:H35"/>
    <mergeCell ref="G36:H36"/>
    <mergeCell ref="G37:H37"/>
    <mergeCell ref="G38:H38"/>
    <mergeCell ref="G39:H39"/>
    <mergeCell ref="E34:F34"/>
    <mergeCell ref="E35:F35"/>
    <mergeCell ref="E36:F36"/>
    <mergeCell ref="E37:F37"/>
    <mergeCell ref="E38:F38"/>
    <mergeCell ref="E23:F23"/>
    <mergeCell ref="G23:H23"/>
    <mergeCell ref="E24:F24"/>
    <mergeCell ref="G24:H24"/>
    <mergeCell ref="E25:F25"/>
    <mergeCell ref="G25:H25"/>
    <mergeCell ref="K12:L12"/>
    <mergeCell ref="G13:H13"/>
    <mergeCell ref="I13:J13"/>
    <mergeCell ref="K13:L13"/>
    <mergeCell ref="G14:H14"/>
    <mergeCell ref="I14:J14"/>
    <mergeCell ref="K14:L14"/>
    <mergeCell ref="H6:I6"/>
    <mergeCell ref="E10:F10"/>
    <mergeCell ref="E11:F11"/>
    <mergeCell ref="E12:F12"/>
    <mergeCell ref="E13:F13"/>
    <mergeCell ref="I10:J10"/>
    <mergeCell ref="G11:H11"/>
    <mergeCell ref="I11:J11"/>
    <mergeCell ref="G12:H12"/>
    <mergeCell ref="I12:J12"/>
    <mergeCell ref="H3:I3"/>
    <mergeCell ref="H4:I4"/>
    <mergeCell ref="H5:I5"/>
    <mergeCell ref="L4:M4"/>
    <mergeCell ref="L3:M3"/>
    <mergeCell ref="M9:N9"/>
    <mergeCell ref="O9:P9"/>
    <mergeCell ref="G20:H20"/>
    <mergeCell ref="G31:H31"/>
    <mergeCell ref="E22:F22"/>
    <mergeCell ref="E9:F9"/>
    <mergeCell ref="G9:H9"/>
    <mergeCell ref="I9:J9"/>
    <mergeCell ref="K9:L9"/>
    <mergeCell ref="K10:L10"/>
    <mergeCell ref="K11:L11"/>
    <mergeCell ref="K22:L22"/>
    <mergeCell ref="I22:J22"/>
    <mergeCell ref="G22:H22"/>
    <mergeCell ref="E14:F14"/>
    <mergeCell ref="G10:H10"/>
  </mergeCells>
  <conditionalFormatting sqref="C35:H39">
    <cfRule type="expression" dxfId="0" priority="1">
      <formula>COUNTA($G$10:$H$14)=0</formula>
    </cfRule>
  </conditionalFormatting>
  <dataValidations count="4">
    <dataValidation type="list" allowBlank="1" showInputMessage="1" showErrorMessage="1" sqref="D31 D20">
      <formula1>valeur</formula1>
    </dataValidation>
    <dataValidation type="list" allowBlank="1" showInputMessage="1" showErrorMessage="1" sqref="P10:P14 H15:H18 F15:F18 L15:L18 J15:J18 N10:N14 H26:H28 F26:F29">
      <formula1>unite</formula1>
    </dataValidation>
    <dataValidation type="list" allowBlank="1" showInputMessage="1" showErrorMessage="1" sqref="E9:F9">
      <formula1>type_annul</formula1>
    </dataValidation>
    <dataValidation type="list" allowBlank="1" showInputMessage="1" showErrorMessage="1" sqref="G20:H20 G31:H31">
      <formula1>type_franchise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10" sqref="B10"/>
    </sheetView>
  </sheetViews>
  <sheetFormatPr baseColWidth="10" defaultRowHeight="14.4"/>
  <cols>
    <col min="4" max="4" width="14.33203125" customWidth="1"/>
  </cols>
  <sheetData>
    <row r="1" spans="1:5">
      <c r="A1" t="s">
        <v>74</v>
      </c>
      <c r="B1" t="s">
        <v>153</v>
      </c>
      <c r="C1" t="s">
        <v>153</v>
      </c>
      <c r="D1" t="s">
        <v>69</v>
      </c>
      <c r="E1" t="s">
        <v>72</v>
      </c>
    </row>
    <row r="2" spans="1:5">
      <c r="A2" t="s">
        <v>244</v>
      </c>
      <c r="B2" t="s">
        <v>8</v>
      </c>
      <c r="C2" t="s">
        <v>20</v>
      </c>
      <c r="D2" t="s">
        <v>68</v>
      </c>
      <c r="E2" t="s">
        <v>73</v>
      </c>
    </row>
    <row r="3" spans="1:5">
      <c r="A3" t="s">
        <v>243</v>
      </c>
      <c r="B3" t="s">
        <v>9</v>
      </c>
      <c r="C3" t="s">
        <v>21</v>
      </c>
      <c r="E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8"/>
  <sheetViews>
    <sheetView workbookViewId="0">
      <selection activeCell="J20" sqref="J20"/>
    </sheetView>
  </sheetViews>
  <sheetFormatPr baseColWidth="10" defaultColWidth="11.5546875" defaultRowHeight="10.199999999999999"/>
  <cols>
    <col min="1" max="1" width="23.44140625" style="53" customWidth="1"/>
    <col min="2" max="2" width="32" style="55" customWidth="1"/>
    <col min="3" max="3" width="6.33203125" style="62" customWidth="1"/>
    <col min="4" max="4" width="7.44140625" style="60" customWidth="1"/>
    <col min="5" max="5" width="2.88671875" style="41" customWidth="1"/>
    <col min="6" max="6" width="3" style="42" customWidth="1"/>
    <col min="7" max="16384" width="11.5546875" style="42"/>
  </cols>
  <sheetData>
    <row r="1" spans="1:6">
      <c r="A1" s="39" t="s">
        <v>130</v>
      </c>
      <c r="B1" s="40" t="s">
        <v>151</v>
      </c>
      <c r="C1" s="58" t="s">
        <v>159</v>
      </c>
      <c r="D1" s="59" t="s">
        <v>154</v>
      </c>
      <c r="E1" s="41">
        <v>60</v>
      </c>
      <c r="F1" s="42" t="s">
        <v>152</v>
      </c>
    </row>
    <row r="2" spans="1:6">
      <c r="A2" s="39" t="str">
        <f>'Offre Simple'!C10</f>
        <v>Tournée chanteur paris</v>
      </c>
      <c r="B2" s="40" t="s">
        <v>131</v>
      </c>
      <c r="C2" s="58" t="s">
        <v>159</v>
      </c>
      <c r="D2" s="60" t="s">
        <v>155</v>
      </c>
      <c r="E2" s="41">
        <v>60</v>
      </c>
      <c r="F2" s="42" t="s">
        <v>152</v>
      </c>
    </row>
    <row r="3" spans="1:6">
      <c r="A3" s="43">
        <f>'Offre Simple'!D10</f>
        <v>51000</v>
      </c>
      <c r="B3" s="44" t="s">
        <v>136</v>
      </c>
      <c r="C3" s="58" t="s">
        <v>159</v>
      </c>
      <c r="D3" s="61" t="s">
        <v>156</v>
      </c>
      <c r="E3" s="41">
        <v>11</v>
      </c>
      <c r="F3" s="42">
        <v>0</v>
      </c>
    </row>
    <row r="4" spans="1:6">
      <c r="A4" s="45" t="s">
        <v>153</v>
      </c>
      <c r="B4" s="44" t="s">
        <v>141</v>
      </c>
      <c r="C4" s="58" t="s">
        <v>159</v>
      </c>
      <c r="D4" s="61" t="s">
        <v>157</v>
      </c>
      <c r="E4" s="41">
        <v>1</v>
      </c>
      <c r="F4" s="42" t="s">
        <v>152</v>
      </c>
    </row>
    <row r="5" spans="1:6">
      <c r="A5" s="46" t="str">
        <f>'Offre Simple'!$D$20</f>
        <v>BAS</v>
      </c>
      <c r="B5" s="44" t="s">
        <v>142</v>
      </c>
      <c r="C5" s="58" t="s">
        <v>159</v>
      </c>
      <c r="D5" s="61" t="s">
        <v>158</v>
      </c>
      <c r="E5" s="41">
        <v>5</v>
      </c>
      <c r="F5" s="42" t="s">
        <v>152</v>
      </c>
    </row>
    <row r="6" spans="1:6">
      <c r="A6" s="39" t="str">
        <f>'Offre Simple'!C11</f>
        <v>Tournée chanteur nice</v>
      </c>
      <c r="B6" s="40" t="s">
        <v>132</v>
      </c>
      <c r="C6" s="58" t="s">
        <v>159</v>
      </c>
      <c r="D6" s="60" t="s">
        <v>160</v>
      </c>
      <c r="E6" s="41">
        <v>60</v>
      </c>
      <c r="F6" s="42" t="s">
        <v>152</v>
      </c>
    </row>
    <row r="7" spans="1:6">
      <c r="A7" s="43">
        <f>'Offre Simple'!D11</f>
        <v>12000</v>
      </c>
      <c r="B7" s="44" t="s">
        <v>137</v>
      </c>
      <c r="C7" s="58" t="s">
        <v>159</v>
      </c>
      <c r="D7" s="61" t="s">
        <v>161</v>
      </c>
      <c r="E7" s="41">
        <v>11</v>
      </c>
      <c r="F7" s="42">
        <v>0</v>
      </c>
    </row>
    <row r="8" spans="1:6">
      <c r="A8" s="46"/>
      <c r="B8" s="44" t="s">
        <v>143</v>
      </c>
      <c r="C8" s="58" t="s">
        <v>159</v>
      </c>
      <c r="D8" s="61" t="s">
        <v>162</v>
      </c>
      <c r="E8" s="41">
        <v>1</v>
      </c>
      <c r="F8" s="42" t="s">
        <v>152</v>
      </c>
    </row>
    <row r="9" spans="1:6">
      <c r="A9" s="46" t="str">
        <f>'Offre Simple'!$D$20</f>
        <v>BAS</v>
      </c>
      <c r="B9" s="44" t="s">
        <v>144</v>
      </c>
      <c r="C9" s="58" t="s">
        <v>159</v>
      </c>
      <c r="D9" s="61" t="s">
        <v>163</v>
      </c>
      <c r="E9" s="41">
        <v>5</v>
      </c>
      <c r="F9" s="42" t="s">
        <v>152</v>
      </c>
    </row>
    <row r="10" spans="1:6">
      <c r="A10" s="39">
        <f>'Offre Simple'!C12</f>
        <v>0</v>
      </c>
      <c r="B10" s="40" t="s">
        <v>133</v>
      </c>
      <c r="C10" s="58" t="s">
        <v>159</v>
      </c>
      <c r="D10" s="60" t="s">
        <v>164</v>
      </c>
      <c r="E10" s="41">
        <v>60</v>
      </c>
      <c r="F10" s="42" t="s">
        <v>152</v>
      </c>
    </row>
    <row r="11" spans="1:6">
      <c r="A11" s="43">
        <f>'Offre Simple'!D12</f>
        <v>0</v>
      </c>
      <c r="B11" s="44" t="s">
        <v>138</v>
      </c>
      <c r="C11" s="58" t="s">
        <v>159</v>
      </c>
      <c r="D11" s="61" t="s">
        <v>165</v>
      </c>
      <c r="E11" s="41">
        <v>11</v>
      </c>
      <c r="F11" s="42">
        <v>0</v>
      </c>
    </row>
    <row r="12" spans="1:6">
      <c r="A12" s="45" t="s">
        <v>153</v>
      </c>
      <c r="B12" s="44" t="s">
        <v>145</v>
      </c>
      <c r="C12" s="58" t="s">
        <v>159</v>
      </c>
      <c r="D12" s="61" t="s">
        <v>166</v>
      </c>
      <c r="E12" s="41">
        <v>1</v>
      </c>
      <c r="F12" s="42" t="s">
        <v>152</v>
      </c>
    </row>
    <row r="13" spans="1:6">
      <c r="A13" s="46" t="str">
        <f>'Offre Simple'!$D$20</f>
        <v>BAS</v>
      </c>
      <c r="B13" s="44" t="s">
        <v>146</v>
      </c>
      <c r="C13" s="58" t="s">
        <v>159</v>
      </c>
      <c r="D13" s="61" t="s">
        <v>167</v>
      </c>
      <c r="E13" s="41">
        <v>5</v>
      </c>
      <c r="F13" s="42" t="s">
        <v>152</v>
      </c>
    </row>
    <row r="14" spans="1:6">
      <c r="A14" s="39">
        <f>'Offre Simple'!C13</f>
        <v>0</v>
      </c>
      <c r="B14" s="40" t="s">
        <v>134</v>
      </c>
      <c r="C14" s="58" t="s">
        <v>159</v>
      </c>
      <c r="D14" s="60" t="s">
        <v>168</v>
      </c>
      <c r="E14" s="41">
        <v>60</v>
      </c>
      <c r="F14" s="42" t="s">
        <v>152</v>
      </c>
    </row>
    <row r="15" spans="1:6">
      <c r="A15" s="43">
        <f>'Offre Simple'!D13</f>
        <v>0</v>
      </c>
      <c r="B15" s="44" t="s">
        <v>139</v>
      </c>
      <c r="C15" s="58" t="s">
        <v>159</v>
      </c>
      <c r="D15" s="61" t="s">
        <v>169</v>
      </c>
      <c r="E15" s="41">
        <v>11</v>
      </c>
      <c r="F15" s="42">
        <v>0</v>
      </c>
    </row>
    <row r="16" spans="1:6">
      <c r="A16" s="45" t="s">
        <v>153</v>
      </c>
      <c r="B16" s="44" t="s">
        <v>147</v>
      </c>
      <c r="C16" s="58" t="s">
        <v>159</v>
      </c>
      <c r="D16" s="61" t="s">
        <v>170</v>
      </c>
      <c r="E16" s="41">
        <v>1</v>
      </c>
      <c r="F16" s="42" t="s">
        <v>152</v>
      </c>
    </row>
    <row r="17" spans="1:6">
      <c r="A17" s="46" t="str">
        <f>'Offre Simple'!$D$20</f>
        <v>BAS</v>
      </c>
      <c r="B17" s="44" t="s">
        <v>148</v>
      </c>
      <c r="C17" s="58" t="s">
        <v>159</v>
      </c>
      <c r="D17" s="61" t="s">
        <v>171</v>
      </c>
      <c r="E17" s="41">
        <v>5</v>
      </c>
      <c r="F17" s="42" t="s">
        <v>152</v>
      </c>
    </row>
    <row r="18" spans="1:6">
      <c r="A18" s="39">
        <f>'Offre Simple'!C14</f>
        <v>0</v>
      </c>
      <c r="B18" s="40" t="s">
        <v>135</v>
      </c>
      <c r="C18" s="58" t="s">
        <v>159</v>
      </c>
      <c r="D18" s="60" t="s">
        <v>172</v>
      </c>
      <c r="E18" s="41">
        <v>60</v>
      </c>
      <c r="F18" s="42" t="s">
        <v>152</v>
      </c>
    </row>
    <row r="19" spans="1:6">
      <c r="A19" s="43">
        <f>'Offre Simple'!D14</f>
        <v>0</v>
      </c>
      <c r="B19" s="44" t="s">
        <v>140</v>
      </c>
      <c r="C19" s="58" t="s">
        <v>159</v>
      </c>
      <c r="D19" s="61" t="s">
        <v>173</v>
      </c>
      <c r="E19" s="41">
        <v>11</v>
      </c>
      <c r="F19" s="42">
        <v>0</v>
      </c>
    </row>
    <row r="20" spans="1:6">
      <c r="A20" s="45" t="s">
        <v>153</v>
      </c>
      <c r="B20" s="44" t="s">
        <v>149</v>
      </c>
      <c r="C20" s="58" t="s">
        <v>159</v>
      </c>
      <c r="D20" s="61" t="s">
        <v>174</v>
      </c>
      <c r="E20" s="41">
        <v>1</v>
      </c>
      <c r="F20" s="42" t="s">
        <v>152</v>
      </c>
    </row>
    <row r="21" spans="1:6">
      <c r="A21" s="46" t="str">
        <f>'Offre Simple'!$D$20</f>
        <v>BAS</v>
      </c>
      <c r="B21" s="44" t="s">
        <v>150</v>
      </c>
      <c r="C21" s="58" t="s">
        <v>159</v>
      </c>
      <c r="D21" s="61" t="s">
        <v>175</v>
      </c>
      <c r="E21" s="41">
        <v>5</v>
      </c>
      <c r="F21" s="42" t="s">
        <v>152</v>
      </c>
    </row>
    <row r="22" spans="1:6">
      <c r="A22" s="47" t="str">
        <f>'Offre Simple'!C9</f>
        <v>Garanties des événements</v>
      </c>
      <c r="B22" s="48" t="s">
        <v>111</v>
      </c>
      <c r="C22" s="58" t="s">
        <v>159</v>
      </c>
      <c r="D22" s="60" t="s">
        <v>176</v>
      </c>
      <c r="E22" s="41">
        <v>60</v>
      </c>
      <c r="F22" s="42" t="s">
        <v>152</v>
      </c>
    </row>
    <row r="23" spans="1:6">
      <c r="A23" s="47">
        <f>IF(COUNTA('Offre Simple'!E10:L10)&gt;0,1,0)</f>
        <v>1</v>
      </c>
      <c r="B23" s="49" t="s">
        <v>112</v>
      </c>
      <c r="C23" s="58" t="s">
        <v>159</v>
      </c>
      <c r="D23" s="60" t="s">
        <v>177</v>
      </c>
      <c r="E23" s="41">
        <v>1</v>
      </c>
      <c r="F23" s="42" t="s">
        <v>152</v>
      </c>
    </row>
    <row r="24" spans="1:6">
      <c r="A24" s="47">
        <f>IF(COUNTA('Offre Simple'!E11:L11)&gt;0,1,0)</f>
        <v>1</v>
      </c>
      <c r="B24" s="49" t="s">
        <v>113</v>
      </c>
      <c r="C24" s="58" t="s">
        <v>159</v>
      </c>
      <c r="D24" s="60" t="s">
        <v>178</v>
      </c>
      <c r="E24" s="41">
        <v>1</v>
      </c>
      <c r="F24" s="42" t="s">
        <v>152</v>
      </c>
    </row>
    <row r="25" spans="1:6">
      <c r="A25" s="47">
        <f>IF(COUNTA('Offre Simple'!E12:L12)&gt;0,1,0)</f>
        <v>0</v>
      </c>
      <c r="B25" s="49" t="s">
        <v>114</v>
      </c>
      <c r="C25" s="58" t="s">
        <v>159</v>
      </c>
      <c r="D25" s="60" t="s">
        <v>179</v>
      </c>
      <c r="E25" s="41">
        <v>1</v>
      </c>
      <c r="F25" s="42" t="s">
        <v>152</v>
      </c>
    </row>
    <row r="26" spans="1:6">
      <c r="A26" s="47">
        <f>IF(COUNTA('Offre Simple'!E13:L13)&gt;0,1,0)</f>
        <v>0</v>
      </c>
      <c r="B26" s="49" t="s">
        <v>115</v>
      </c>
      <c r="C26" s="58" t="s">
        <v>159</v>
      </c>
      <c r="D26" s="60" t="s">
        <v>180</v>
      </c>
      <c r="E26" s="41">
        <v>1</v>
      </c>
      <c r="F26" s="42" t="s">
        <v>152</v>
      </c>
    </row>
    <row r="27" spans="1:6">
      <c r="A27" s="47">
        <f>IF(COUNTA('Offre Simple'!E14:L14)&gt;0,1,0)</f>
        <v>0</v>
      </c>
      <c r="B27" s="49" t="s">
        <v>116</v>
      </c>
      <c r="C27" s="58" t="s">
        <v>159</v>
      </c>
      <c r="D27" s="60" t="s">
        <v>181</v>
      </c>
      <c r="E27" s="41">
        <v>1</v>
      </c>
      <c r="F27" s="42" t="s">
        <v>152</v>
      </c>
    </row>
    <row r="28" spans="1:6">
      <c r="A28" s="50">
        <f>IF(AND('Offre Simple'!E9=Listes!D2,COUNTA('Offre Simple'!E10:F14)&gt;0),1,0)</f>
        <v>0</v>
      </c>
      <c r="B28" s="51" t="s">
        <v>125</v>
      </c>
      <c r="C28" s="58" t="s">
        <v>159</v>
      </c>
      <c r="D28" s="60" t="s">
        <v>182</v>
      </c>
      <c r="E28" s="41">
        <v>1</v>
      </c>
      <c r="F28" s="42" t="s">
        <v>152</v>
      </c>
    </row>
    <row r="29" spans="1:6">
      <c r="A29" s="50">
        <f>IF(AND('Offre Simple'!E9=Listes!D1,COUNTA('Offre Simple'!E10:F14)&gt;0),1,0)</f>
        <v>1</v>
      </c>
      <c r="B29" s="51" t="s">
        <v>126</v>
      </c>
      <c r="C29" s="58" t="s">
        <v>159</v>
      </c>
      <c r="D29" s="60" t="s">
        <v>183</v>
      </c>
      <c r="E29" s="41">
        <v>1</v>
      </c>
      <c r="F29" s="42" t="s">
        <v>152</v>
      </c>
    </row>
    <row r="30" spans="1:6">
      <c r="A30" s="50">
        <f>'Offre Simple'!E15</f>
        <v>63000</v>
      </c>
      <c r="B30" s="52" t="s">
        <v>75</v>
      </c>
      <c r="C30" s="58" t="s">
        <v>159</v>
      </c>
      <c r="D30" s="60" t="s">
        <v>184</v>
      </c>
      <c r="E30" s="41">
        <v>11</v>
      </c>
      <c r="F30" s="42">
        <v>0</v>
      </c>
    </row>
    <row r="31" spans="1:6">
      <c r="A31" s="50" t="s">
        <v>153</v>
      </c>
      <c r="B31" s="52"/>
      <c r="C31" s="58" t="s">
        <v>159</v>
      </c>
      <c r="D31" s="60" t="s">
        <v>185</v>
      </c>
      <c r="E31" s="41">
        <v>3</v>
      </c>
      <c r="F31" s="42" t="s">
        <v>152</v>
      </c>
    </row>
    <row r="32" spans="1:6">
      <c r="A32" s="50" t="str">
        <f>'Offre Simple'!$D$20</f>
        <v>BAS</v>
      </c>
      <c r="B32" s="52" t="s">
        <v>76</v>
      </c>
      <c r="C32" s="58" t="s">
        <v>159</v>
      </c>
      <c r="D32" s="60" t="s">
        <v>186</v>
      </c>
      <c r="E32" s="41">
        <v>3</v>
      </c>
      <c r="F32" s="42" t="s">
        <v>152</v>
      </c>
    </row>
    <row r="33" spans="1:6">
      <c r="A33" s="50">
        <f>'Offre Simple'!E16</f>
        <v>500</v>
      </c>
      <c r="B33" s="52" t="s">
        <v>77</v>
      </c>
      <c r="C33" s="58" t="s">
        <v>159</v>
      </c>
      <c r="D33" s="60" t="s">
        <v>187</v>
      </c>
      <c r="E33" s="41">
        <v>9</v>
      </c>
      <c r="F33" s="42">
        <v>0</v>
      </c>
    </row>
    <row r="34" spans="1:6">
      <c r="A34" s="50" t="str">
        <f>'Offre Simple'!F16</f>
        <v>D</v>
      </c>
      <c r="B34" s="52" t="s">
        <v>79</v>
      </c>
      <c r="C34" s="58" t="s">
        <v>159</v>
      </c>
      <c r="D34" s="60" t="s">
        <v>188</v>
      </c>
      <c r="E34" s="41">
        <v>3</v>
      </c>
      <c r="F34" s="42" t="s">
        <v>152</v>
      </c>
    </row>
    <row r="35" spans="1:6">
      <c r="A35" s="50" t="str">
        <f>'Offre Simple'!$G$20</f>
        <v>BAS</v>
      </c>
      <c r="B35" s="52" t="s">
        <v>78</v>
      </c>
      <c r="C35" s="58" t="s">
        <v>159</v>
      </c>
      <c r="D35" s="60" t="s">
        <v>189</v>
      </c>
      <c r="E35" s="41">
        <v>3</v>
      </c>
      <c r="F35" s="42" t="s">
        <v>152</v>
      </c>
    </row>
    <row r="36" spans="1:6">
      <c r="A36" s="50">
        <f>'Offre Simple'!E17</f>
        <v>4</v>
      </c>
      <c r="B36" s="52" t="s">
        <v>80</v>
      </c>
      <c r="C36" s="58" t="s">
        <v>159</v>
      </c>
      <c r="D36" s="60" t="s">
        <v>190</v>
      </c>
      <c r="E36" s="41">
        <v>11</v>
      </c>
      <c r="F36" s="42">
        <v>2</v>
      </c>
    </row>
    <row r="37" spans="1:6">
      <c r="A37" s="50" t="str">
        <f>'Offre Simple'!F17</f>
        <v>‰</v>
      </c>
      <c r="B37" s="52" t="s">
        <v>81</v>
      </c>
      <c r="C37" s="58" t="s">
        <v>159</v>
      </c>
      <c r="D37" s="60" t="s">
        <v>191</v>
      </c>
      <c r="E37" s="41">
        <v>3</v>
      </c>
      <c r="F37" s="42" t="s">
        <v>152</v>
      </c>
    </row>
    <row r="38" spans="1:6">
      <c r="A38" s="50">
        <f>'Offre Simple'!E18</f>
        <v>350</v>
      </c>
      <c r="B38" s="52" t="s">
        <v>82</v>
      </c>
      <c r="C38" s="58" t="s">
        <v>159</v>
      </c>
      <c r="D38" s="60" t="s">
        <v>192</v>
      </c>
      <c r="E38" s="41">
        <v>11</v>
      </c>
      <c r="F38" s="42">
        <v>2</v>
      </c>
    </row>
    <row r="39" spans="1:6">
      <c r="A39" s="50">
        <f>IF(A$23*(A28+A29)=1,IF(COUNTA('Offre Simple'!E$10:F$10)=1,0,1),-1)</f>
        <v>0</v>
      </c>
      <c r="B39" s="52" t="s">
        <v>117</v>
      </c>
      <c r="C39" s="58" t="s">
        <v>159</v>
      </c>
      <c r="D39" s="60" t="s">
        <v>193</v>
      </c>
      <c r="E39" s="41">
        <v>1</v>
      </c>
      <c r="F39" s="42" t="s">
        <v>152</v>
      </c>
    </row>
    <row r="40" spans="1:6">
      <c r="A40" s="50">
        <f>IF(A$24*(A28+A29)=1,IF(COUNTA('Offre Simple'!E$11:F$11)=1,0,1),-1)</f>
        <v>0</v>
      </c>
      <c r="B40" s="52" t="s">
        <v>118</v>
      </c>
      <c r="C40" s="58" t="s">
        <v>159</v>
      </c>
      <c r="D40" s="60" t="s">
        <v>194</v>
      </c>
      <c r="E40" s="41">
        <v>1</v>
      </c>
      <c r="F40" s="42" t="s">
        <v>152</v>
      </c>
    </row>
    <row r="41" spans="1:6">
      <c r="A41" s="50">
        <f>IF(A$25*(A28+A29)=1,IF(COUNTA('Offre Simple'!E$12:F$12)=1,0,1),-1)</f>
        <v>-1</v>
      </c>
      <c r="B41" s="52" t="s">
        <v>119</v>
      </c>
      <c r="C41" s="58" t="s">
        <v>159</v>
      </c>
      <c r="D41" s="60" t="s">
        <v>195</v>
      </c>
      <c r="E41" s="41">
        <v>1</v>
      </c>
      <c r="F41" s="42" t="s">
        <v>152</v>
      </c>
    </row>
    <row r="42" spans="1:6">
      <c r="A42" s="50">
        <f>IF(A$26*(A28+A29)=1,IF(COUNTA('Offre Simple'!E$13:F$13)=1,0,1),-1)</f>
        <v>-1</v>
      </c>
      <c r="B42" s="52" t="s">
        <v>120</v>
      </c>
      <c r="C42" s="58" t="s">
        <v>159</v>
      </c>
      <c r="D42" s="60" t="s">
        <v>196</v>
      </c>
      <c r="E42" s="41">
        <v>1</v>
      </c>
      <c r="F42" s="42" t="s">
        <v>152</v>
      </c>
    </row>
    <row r="43" spans="1:6">
      <c r="A43" s="50">
        <f>IF(A$27*(A28+A29)=1,IF(COUNTA('Offre Simple'!E$14:F$14)=1,0,1),-1)</f>
        <v>-1</v>
      </c>
      <c r="B43" s="52" t="s">
        <v>121</v>
      </c>
      <c r="C43" s="58" t="s">
        <v>159</v>
      </c>
      <c r="D43" s="60" t="s">
        <v>197</v>
      </c>
      <c r="E43" s="41">
        <v>1</v>
      </c>
      <c r="F43" s="42" t="s">
        <v>152</v>
      </c>
    </row>
    <row r="44" spans="1:6">
      <c r="A44" s="53">
        <f>IF(COUNTA('Offre Simple'!G10:H14)&gt;0,1,0)</f>
        <v>1</v>
      </c>
      <c r="B44" s="54" t="s">
        <v>127</v>
      </c>
      <c r="C44" s="58" t="s">
        <v>159</v>
      </c>
      <c r="D44" s="60" t="s">
        <v>198</v>
      </c>
      <c r="E44" s="41">
        <v>1</v>
      </c>
      <c r="F44" s="42" t="s">
        <v>152</v>
      </c>
    </row>
    <row r="45" spans="1:6">
      <c r="A45" s="53">
        <f>'Offre Simple'!G15</f>
        <v>63000</v>
      </c>
      <c r="B45" s="55" t="s">
        <v>84</v>
      </c>
      <c r="C45" s="58" t="s">
        <v>159</v>
      </c>
      <c r="D45" s="60" t="s">
        <v>199</v>
      </c>
      <c r="E45" s="41">
        <v>11</v>
      </c>
      <c r="F45" s="42">
        <v>0</v>
      </c>
    </row>
    <row r="46" spans="1:6">
      <c r="A46" s="53" t="str">
        <f>'Offre Simple'!H15</f>
        <v>D</v>
      </c>
      <c r="B46" s="55" t="s">
        <v>85</v>
      </c>
      <c r="C46" s="58" t="s">
        <v>159</v>
      </c>
      <c r="D46" s="60" t="s">
        <v>200</v>
      </c>
      <c r="E46" s="41">
        <v>3</v>
      </c>
      <c r="F46" s="42" t="s">
        <v>152</v>
      </c>
    </row>
    <row r="47" spans="1:6">
      <c r="A47" s="53" t="str">
        <f>'Offre Simple'!$D$20</f>
        <v>BAS</v>
      </c>
      <c r="B47" s="55" t="s">
        <v>86</v>
      </c>
      <c r="C47" s="58" t="s">
        <v>159</v>
      </c>
      <c r="D47" s="60" t="s">
        <v>201</v>
      </c>
      <c r="E47" s="41">
        <v>3</v>
      </c>
      <c r="F47" s="42" t="s">
        <v>152</v>
      </c>
    </row>
    <row r="48" spans="1:6">
      <c r="A48" s="56">
        <f>'Offre Simple'!G16</f>
        <v>0</v>
      </c>
      <c r="B48" s="55" t="s">
        <v>87</v>
      </c>
      <c r="C48" s="58" t="s">
        <v>159</v>
      </c>
      <c r="D48" s="60" t="s">
        <v>202</v>
      </c>
      <c r="E48" s="41">
        <v>9</v>
      </c>
      <c r="F48" s="42">
        <v>0</v>
      </c>
    </row>
    <row r="49" spans="1:6">
      <c r="A49" s="56">
        <f>'Offre Simple'!H16</f>
        <v>0</v>
      </c>
      <c r="B49" s="55" t="s">
        <v>88</v>
      </c>
      <c r="C49" s="58" t="s">
        <v>159</v>
      </c>
      <c r="D49" s="60" t="s">
        <v>203</v>
      </c>
      <c r="E49" s="41">
        <v>3</v>
      </c>
      <c r="F49" s="42" t="s">
        <v>152</v>
      </c>
    </row>
    <row r="50" spans="1:6">
      <c r="A50" s="53" t="str">
        <f>'Offre Simple'!$G$20</f>
        <v>BAS</v>
      </c>
      <c r="B50" s="55" t="s">
        <v>89</v>
      </c>
      <c r="C50" s="58" t="s">
        <v>159</v>
      </c>
      <c r="D50" s="60" t="s">
        <v>204</v>
      </c>
      <c r="E50" s="41">
        <v>3</v>
      </c>
      <c r="F50" s="42" t="s">
        <v>152</v>
      </c>
    </row>
    <row r="51" spans="1:6">
      <c r="A51" s="56">
        <f>'Offre Simple'!G17</f>
        <v>0</v>
      </c>
      <c r="B51" s="55" t="s">
        <v>90</v>
      </c>
      <c r="C51" s="58" t="s">
        <v>159</v>
      </c>
      <c r="D51" s="60" t="s">
        <v>205</v>
      </c>
      <c r="E51" s="41">
        <v>11</v>
      </c>
      <c r="F51" s="42">
        <v>2</v>
      </c>
    </row>
    <row r="52" spans="1:6">
      <c r="A52" s="56">
        <f>'Offre Simple'!H17</f>
        <v>0</v>
      </c>
      <c r="B52" s="55" t="s">
        <v>91</v>
      </c>
      <c r="C52" s="58" t="s">
        <v>159</v>
      </c>
      <c r="D52" s="60" t="s">
        <v>206</v>
      </c>
      <c r="E52" s="41">
        <v>3</v>
      </c>
      <c r="F52" s="42" t="s">
        <v>152</v>
      </c>
    </row>
    <row r="53" spans="1:6">
      <c r="A53" s="56">
        <f>'Offre Simple'!G18</f>
        <v>0</v>
      </c>
      <c r="B53" s="55" t="s">
        <v>92</v>
      </c>
      <c r="C53" s="58" t="s">
        <v>159</v>
      </c>
      <c r="D53" s="60" t="s">
        <v>207</v>
      </c>
      <c r="E53" s="41">
        <v>11</v>
      </c>
      <c r="F53" s="42">
        <v>2</v>
      </c>
    </row>
    <row r="54" spans="1:6">
      <c r="A54" s="53">
        <f>IF(A$23*A44=1,IF(COUNTA('Offre Simple'!G$10:H$10)=1,0,1),-1)</f>
        <v>0</v>
      </c>
      <c r="B54" s="55" t="s">
        <v>117</v>
      </c>
      <c r="C54" s="58" t="s">
        <v>159</v>
      </c>
      <c r="D54" s="60" t="s">
        <v>208</v>
      </c>
      <c r="E54" s="41">
        <v>1</v>
      </c>
      <c r="F54" s="42" t="s">
        <v>152</v>
      </c>
    </row>
    <row r="55" spans="1:6">
      <c r="A55" s="53">
        <f>IF(A$24*A44=1,IF(COUNTA('Offre Simple'!G$11:H$11)=1,0,1),-1)</f>
        <v>0</v>
      </c>
      <c r="B55" s="55" t="s">
        <v>118</v>
      </c>
      <c r="C55" s="58" t="s">
        <v>159</v>
      </c>
      <c r="D55" s="60" t="s">
        <v>209</v>
      </c>
      <c r="E55" s="41">
        <v>1</v>
      </c>
      <c r="F55" s="42" t="s">
        <v>152</v>
      </c>
    </row>
    <row r="56" spans="1:6">
      <c r="A56" s="53">
        <f>IF(A$25=1,IF(COUNTA('Offre Simple'!G$12:H$12)=1,0,1),-1)</f>
        <v>-1</v>
      </c>
      <c r="B56" s="55" t="s">
        <v>119</v>
      </c>
      <c r="C56" s="58" t="s">
        <v>159</v>
      </c>
      <c r="D56" s="60" t="s">
        <v>210</v>
      </c>
      <c r="E56" s="41">
        <v>1</v>
      </c>
      <c r="F56" s="42" t="s">
        <v>152</v>
      </c>
    </row>
    <row r="57" spans="1:6">
      <c r="A57" s="53">
        <f>IF(A$26*A44=1,IF(COUNTA('Offre Simple'!G$13:H$13)=1,0,1),-1)</f>
        <v>-1</v>
      </c>
      <c r="B57" s="55" t="s">
        <v>120</v>
      </c>
      <c r="C57" s="58" t="s">
        <v>159</v>
      </c>
      <c r="D57" s="60" t="s">
        <v>211</v>
      </c>
      <c r="E57" s="41">
        <v>1</v>
      </c>
      <c r="F57" s="42" t="s">
        <v>152</v>
      </c>
    </row>
    <row r="58" spans="1:6">
      <c r="A58" s="53">
        <f>IF(A$27*A44=1,IF(COUNTA('Offre Simple'!G$14:H$14)=1,0,1),-1)</f>
        <v>-1</v>
      </c>
      <c r="B58" s="55" t="s">
        <v>121</v>
      </c>
      <c r="C58" s="58" t="s">
        <v>159</v>
      </c>
      <c r="D58" s="60" t="s">
        <v>212</v>
      </c>
      <c r="E58" s="41">
        <v>1</v>
      </c>
      <c r="F58" s="42" t="s">
        <v>152</v>
      </c>
    </row>
    <row r="59" spans="1:6">
      <c r="A59" s="50">
        <f>IF(COUNTA('Offre Simple'!I10:J14)&gt;0,1,0)</f>
        <v>1</v>
      </c>
      <c r="B59" s="51" t="s">
        <v>128</v>
      </c>
      <c r="C59" s="58" t="s">
        <v>159</v>
      </c>
      <c r="D59" s="60" t="s">
        <v>213</v>
      </c>
      <c r="E59" s="41">
        <v>1</v>
      </c>
      <c r="F59" s="42" t="s">
        <v>152</v>
      </c>
    </row>
    <row r="60" spans="1:6">
      <c r="A60" s="57">
        <f>'Offre Simple'!I15</f>
        <v>12000</v>
      </c>
      <c r="B60" s="52" t="s">
        <v>93</v>
      </c>
      <c r="C60" s="58" t="s">
        <v>159</v>
      </c>
      <c r="D60" s="60" t="s">
        <v>214</v>
      </c>
      <c r="E60" s="41">
        <v>11</v>
      </c>
      <c r="F60" s="42">
        <v>0</v>
      </c>
    </row>
    <row r="61" spans="1:6">
      <c r="A61" s="57" t="str">
        <f>'Offre Simple'!J15</f>
        <v>D</v>
      </c>
      <c r="B61" s="52" t="s">
        <v>94</v>
      </c>
      <c r="C61" s="58" t="s">
        <v>159</v>
      </c>
      <c r="D61" s="60" t="s">
        <v>215</v>
      </c>
      <c r="E61" s="41">
        <v>3</v>
      </c>
      <c r="F61" s="42" t="s">
        <v>152</v>
      </c>
    </row>
    <row r="62" spans="1:6">
      <c r="A62" s="50" t="str">
        <f>'Offre Simple'!$D$20</f>
        <v>BAS</v>
      </c>
      <c r="B62" s="52" t="s">
        <v>95</v>
      </c>
      <c r="C62" s="58" t="s">
        <v>159</v>
      </c>
      <c r="D62" s="60" t="s">
        <v>216</v>
      </c>
      <c r="E62" s="41">
        <v>3</v>
      </c>
      <c r="F62" s="42" t="s">
        <v>152</v>
      </c>
    </row>
    <row r="63" spans="1:6">
      <c r="A63" s="57">
        <f>'Offre Simple'!I16</f>
        <v>0</v>
      </c>
      <c r="B63" s="52" t="s">
        <v>96</v>
      </c>
      <c r="C63" s="58" t="s">
        <v>159</v>
      </c>
      <c r="D63" s="60" t="s">
        <v>217</v>
      </c>
      <c r="E63" s="41">
        <v>9</v>
      </c>
      <c r="F63" s="42">
        <v>0</v>
      </c>
    </row>
    <row r="64" spans="1:6">
      <c r="A64" s="57">
        <f>'Offre Simple'!J16</f>
        <v>0</v>
      </c>
      <c r="B64" s="52" t="s">
        <v>97</v>
      </c>
      <c r="C64" s="58" t="s">
        <v>159</v>
      </c>
      <c r="D64" s="60" t="s">
        <v>218</v>
      </c>
      <c r="E64" s="41">
        <v>3</v>
      </c>
      <c r="F64" s="42" t="s">
        <v>152</v>
      </c>
    </row>
    <row r="65" spans="1:6">
      <c r="A65" s="50" t="str">
        <f>'Offre Simple'!$G$20</f>
        <v>BAS</v>
      </c>
      <c r="B65" s="52" t="s">
        <v>98</v>
      </c>
      <c r="C65" s="58" t="s">
        <v>159</v>
      </c>
      <c r="D65" s="60" t="s">
        <v>219</v>
      </c>
      <c r="E65" s="41">
        <v>3</v>
      </c>
      <c r="F65" s="42" t="s">
        <v>152</v>
      </c>
    </row>
    <row r="66" spans="1:6">
      <c r="A66" s="57">
        <f>'Offre Simple'!I17</f>
        <v>0</v>
      </c>
      <c r="B66" s="52" t="s">
        <v>99</v>
      </c>
      <c r="C66" s="58" t="s">
        <v>159</v>
      </c>
      <c r="D66" s="60" t="s">
        <v>220</v>
      </c>
      <c r="E66" s="41">
        <v>11</v>
      </c>
      <c r="F66" s="42">
        <v>2</v>
      </c>
    </row>
    <row r="67" spans="1:6">
      <c r="A67" s="57">
        <f>'Offre Simple'!J17</f>
        <v>0</v>
      </c>
      <c r="B67" s="52" t="s">
        <v>100</v>
      </c>
      <c r="C67" s="58" t="s">
        <v>159</v>
      </c>
      <c r="D67" s="60" t="s">
        <v>221</v>
      </c>
      <c r="E67" s="41">
        <v>3</v>
      </c>
      <c r="F67" s="42" t="s">
        <v>152</v>
      </c>
    </row>
    <row r="68" spans="1:6">
      <c r="A68" s="57">
        <f>'Offre Simple'!I18</f>
        <v>0</v>
      </c>
      <c r="B68" s="52" t="s">
        <v>101</v>
      </c>
      <c r="C68" s="58" t="s">
        <v>159</v>
      </c>
      <c r="D68" s="60" t="s">
        <v>222</v>
      </c>
      <c r="E68" s="41">
        <v>11</v>
      </c>
      <c r="F68" s="42">
        <v>2</v>
      </c>
    </row>
    <row r="69" spans="1:6">
      <c r="A69" s="50">
        <f>IF(A$23*A59=1,IF(COUNTA('Offre Simple'!I$10:J$10)=1,0,1),-1)</f>
        <v>1</v>
      </c>
      <c r="B69" s="52" t="s">
        <v>117</v>
      </c>
      <c r="C69" s="58" t="s">
        <v>159</v>
      </c>
      <c r="D69" s="60" t="s">
        <v>223</v>
      </c>
      <c r="E69" s="41">
        <v>1</v>
      </c>
      <c r="F69" s="42" t="s">
        <v>152</v>
      </c>
    </row>
    <row r="70" spans="1:6">
      <c r="A70" s="50">
        <f>IF(A$24*A59=1,IF(COUNTA('Offre Simple'!I$11:J$11)=1,0,1),-1)</f>
        <v>0</v>
      </c>
      <c r="B70" s="52" t="s">
        <v>118</v>
      </c>
      <c r="C70" s="58" t="s">
        <v>159</v>
      </c>
      <c r="D70" s="60" t="s">
        <v>224</v>
      </c>
      <c r="E70" s="41">
        <v>1</v>
      </c>
      <c r="F70" s="42" t="s">
        <v>152</v>
      </c>
    </row>
    <row r="71" spans="1:6">
      <c r="A71" s="50">
        <f>IF(A$25*A59=1,IF(COUNTA('Offre Simple'!I$12:J$12)=1,0,1),-1)</f>
        <v>-1</v>
      </c>
      <c r="B71" s="52" t="s">
        <v>119</v>
      </c>
      <c r="C71" s="58" t="s">
        <v>159</v>
      </c>
      <c r="D71" s="60" t="s">
        <v>225</v>
      </c>
      <c r="E71" s="41">
        <v>1</v>
      </c>
      <c r="F71" s="42" t="s">
        <v>152</v>
      </c>
    </row>
    <row r="72" spans="1:6">
      <c r="A72" s="50">
        <f>IF(A$26*A59=1,IF(COUNTA('Offre Simple'!I$13:J$13)=1,0,1),-1)</f>
        <v>-1</v>
      </c>
      <c r="B72" s="52" t="s">
        <v>120</v>
      </c>
      <c r="C72" s="58" t="s">
        <v>159</v>
      </c>
      <c r="D72" s="60" t="s">
        <v>226</v>
      </c>
      <c r="E72" s="41">
        <v>1</v>
      </c>
      <c r="F72" s="42" t="s">
        <v>152</v>
      </c>
    </row>
    <row r="73" spans="1:6">
      <c r="A73" s="50">
        <f>IF(A$27*A59=1,IF(COUNTA('Offre Simple'!I$14:J$14)=1,0,1),-1)</f>
        <v>-1</v>
      </c>
      <c r="B73" s="52" t="s">
        <v>121</v>
      </c>
      <c r="C73" s="58" t="s">
        <v>159</v>
      </c>
      <c r="D73" s="60" t="s">
        <v>227</v>
      </c>
      <c r="E73" s="41">
        <v>1</v>
      </c>
      <c r="F73" s="42" t="s">
        <v>152</v>
      </c>
    </row>
    <row r="74" spans="1:6">
      <c r="A74" s="53">
        <f>IF(COUNTA('Offre Simple'!K10:L14)&gt;0,1,0)</f>
        <v>0</v>
      </c>
      <c r="B74" s="54" t="s">
        <v>129</v>
      </c>
      <c r="C74" s="58" t="s">
        <v>159</v>
      </c>
      <c r="D74" s="60" t="s">
        <v>228</v>
      </c>
      <c r="E74" s="41">
        <v>1</v>
      </c>
      <c r="F74" s="42" t="s">
        <v>152</v>
      </c>
    </row>
    <row r="75" spans="1:6">
      <c r="A75" s="56">
        <f>'Offre Simple'!K15</f>
        <v>0</v>
      </c>
      <c r="B75" s="55" t="s">
        <v>102</v>
      </c>
      <c r="C75" s="58" t="s">
        <v>159</v>
      </c>
      <c r="D75" s="60" t="s">
        <v>229</v>
      </c>
      <c r="E75" s="41">
        <v>11</v>
      </c>
      <c r="F75" s="42">
        <v>0</v>
      </c>
    </row>
    <row r="76" spans="1:6">
      <c r="A76" s="56">
        <f>'Offre Simple'!L15</f>
        <v>0</v>
      </c>
      <c r="B76" s="55" t="s">
        <v>103</v>
      </c>
      <c r="C76" s="58" t="s">
        <v>159</v>
      </c>
      <c r="D76" s="60" t="s">
        <v>230</v>
      </c>
      <c r="E76" s="41">
        <v>3</v>
      </c>
      <c r="F76" s="42" t="s">
        <v>152</v>
      </c>
    </row>
    <row r="77" spans="1:6">
      <c r="A77" s="53" t="str">
        <f>'Offre Simple'!$D$20</f>
        <v>BAS</v>
      </c>
      <c r="B77" s="55" t="s">
        <v>104</v>
      </c>
      <c r="C77" s="58" t="s">
        <v>159</v>
      </c>
      <c r="D77" s="60" t="s">
        <v>231</v>
      </c>
      <c r="E77" s="41">
        <v>3</v>
      </c>
      <c r="F77" s="42" t="s">
        <v>152</v>
      </c>
    </row>
    <row r="78" spans="1:6">
      <c r="A78" s="56">
        <f>'Offre Simple'!K16</f>
        <v>0</v>
      </c>
      <c r="B78" s="55" t="s">
        <v>105</v>
      </c>
      <c r="C78" s="58" t="s">
        <v>159</v>
      </c>
      <c r="D78" s="60" t="s">
        <v>232</v>
      </c>
      <c r="E78" s="41">
        <v>9</v>
      </c>
      <c r="F78" s="42">
        <v>0</v>
      </c>
    </row>
    <row r="79" spans="1:6">
      <c r="A79" s="56">
        <f>'Offre Simple'!L16</f>
        <v>0</v>
      </c>
      <c r="B79" s="55" t="s">
        <v>106</v>
      </c>
      <c r="C79" s="58" t="s">
        <v>159</v>
      </c>
      <c r="D79" s="60" t="s">
        <v>233</v>
      </c>
      <c r="E79" s="41">
        <v>3</v>
      </c>
      <c r="F79" s="42" t="s">
        <v>152</v>
      </c>
    </row>
    <row r="80" spans="1:6">
      <c r="A80" s="53" t="str">
        <f>'Offre Simple'!$G$20</f>
        <v>BAS</v>
      </c>
      <c r="B80" s="55" t="s">
        <v>107</v>
      </c>
      <c r="C80" s="58" t="s">
        <v>159</v>
      </c>
      <c r="D80" s="60" t="s">
        <v>234</v>
      </c>
      <c r="E80" s="41">
        <v>3</v>
      </c>
      <c r="F80" s="42" t="s">
        <v>152</v>
      </c>
    </row>
    <row r="81" spans="1:6">
      <c r="A81" s="56">
        <f>'Offre Simple'!K17</f>
        <v>0</v>
      </c>
      <c r="B81" s="55" t="s">
        <v>108</v>
      </c>
      <c r="C81" s="58" t="s">
        <v>159</v>
      </c>
      <c r="D81" s="60" t="s">
        <v>235</v>
      </c>
      <c r="E81" s="41">
        <v>11</v>
      </c>
      <c r="F81" s="42">
        <v>2</v>
      </c>
    </row>
    <row r="82" spans="1:6">
      <c r="A82" s="56">
        <f>'Offre Simple'!L17</f>
        <v>0</v>
      </c>
      <c r="B82" s="55" t="s">
        <v>109</v>
      </c>
      <c r="C82" s="58" t="s">
        <v>159</v>
      </c>
      <c r="D82" s="60" t="s">
        <v>236</v>
      </c>
      <c r="E82" s="41">
        <v>3</v>
      </c>
      <c r="F82" s="42" t="s">
        <v>152</v>
      </c>
    </row>
    <row r="83" spans="1:6">
      <c r="A83" s="56">
        <f>'Offre Simple'!I28</f>
        <v>0</v>
      </c>
      <c r="B83" s="55" t="s">
        <v>110</v>
      </c>
      <c r="C83" s="58" t="s">
        <v>159</v>
      </c>
      <c r="D83" s="60" t="s">
        <v>237</v>
      </c>
      <c r="E83" s="41">
        <v>11</v>
      </c>
      <c r="F83" s="42">
        <v>2</v>
      </c>
    </row>
    <row r="84" spans="1:6">
      <c r="A84" s="53">
        <f>IF(A$23*A74=1,IF(COUNTA('Offre Simple'!K$10:L$10)=1,0,1),-1)</f>
        <v>-1</v>
      </c>
      <c r="B84" s="55" t="s">
        <v>117</v>
      </c>
      <c r="C84" s="58" t="s">
        <v>159</v>
      </c>
      <c r="D84" s="60" t="s">
        <v>238</v>
      </c>
      <c r="E84" s="41">
        <v>1</v>
      </c>
      <c r="F84" s="42" t="s">
        <v>152</v>
      </c>
    </row>
    <row r="85" spans="1:6">
      <c r="A85" s="53">
        <f>IF(A$24*A74=1,IF(COUNTA('Offre Simple'!K$11:L$11)=1,0,1),-1)</f>
        <v>-1</v>
      </c>
      <c r="B85" s="55" t="s">
        <v>118</v>
      </c>
      <c r="C85" s="58" t="s">
        <v>159</v>
      </c>
      <c r="D85" s="60" t="s">
        <v>239</v>
      </c>
      <c r="E85" s="41">
        <v>1</v>
      </c>
      <c r="F85" s="42" t="s">
        <v>152</v>
      </c>
    </row>
    <row r="86" spans="1:6">
      <c r="A86" s="53">
        <f>IF(A$25*A74=1,IF(COUNTA('Offre Simple'!K$12:L$12)=1,0,1),-1)</f>
        <v>-1</v>
      </c>
      <c r="B86" s="55" t="s">
        <v>119</v>
      </c>
      <c r="C86" s="58" t="s">
        <v>159</v>
      </c>
      <c r="D86" s="60" t="s">
        <v>240</v>
      </c>
      <c r="E86" s="41">
        <v>1</v>
      </c>
      <c r="F86" s="42" t="s">
        <v>152</v>
      </c>
    </row>
    <row r="87" spans="1:6">
      <c r="A87" s="53">
        <f>IF(A$26*A74=1,IF(COUNTA('Offre Simple'!K$13:L$13)=1,0,1),-1)</f>
        <v>-1</v>
      </c>
      <c r="B87" s="55" t="s">
        <v>120</v>
      </c>
      <c r="C87" s="58" t="s">
        <v>159</v>
      </c>
      <c r="D87" s="60" t="s">
        <v>241</v>
      </c>
      <c r="E87" s="41">
        <v>1</v>
      </c>
      <c r="F87" s="42" t="s">
        <v>152</v>
      </c>
    </row>
    <row r="88" spans="1:6">
      <c r="A88" s="53">
        <f>IF(A$27*A74=1,IF(COUNTA('Offre Simple'!K$14:L$14)=1,0,1),-1)</f>
        <v>-1</v>
      </c>
      <c r="B88" s="55" t="s">
        <v>121</v>
      </c>
      <c r="C88" s="58" t="s">
        <v>159</v>
      </c>
      <c r="D88" s="60" t="s">
        <v>242</v>
      </c>
      <c r="E88" s="41">
        <v>1</v>
      </c>
      <c r="F88" s="42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input</vt:lpstr>
      <vt:lpstr>Offre Simple</vt:lpstr>
      <vt:lpstr>Listes</vt:lpstr>
      <vt:lpstr>output</vt:lpstr>
      <vt:lpstr>devise</vt:lpstr>
      <vt:lpstr>type_annul</vt:lpstr>
      <vt:lpstr>type_franchise</vt:lpstr>
      <vt:lpstr>unite</vt:lpstr>
      <vt:lpstr>valeur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mmarchese</dc:creator>
  <cp:lastModifiedBy>zbouajaja</cp:lastModifiedBy>
  <cp:lastPrinted>2013-06-21T06:24:39Z</cp:lastPrinted>
  <dcterms:created xsi:type="dcterms:W3CDTF">2013-06-03T14:16:53Z</dcterms:created>
  <dcterms:modified xsi:type="dcterms:W3CDTF">2013-07-23T15:28:28Z</dcterms:modified>
</cp:coreProperties>
</file>