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_Description" sheetId="1" r:id="rId1"/>
    <sheet name="Executive_Summary" sheetId="2" r:id="rId2"/>
    <sheet name="Inputs" sheetId="3" r:id="rId3"/>
    <sheet name="Sources&amp;Uses" sheetId="4" r:id="rId4"/>
    <sheet name="City_Receivable" sheetId="5" r:id="rId5"/>
    <sheet name="Debt_Schedule" sheetId="6" r:id="rId6"/>
    <sheet name="OM" sheetId="7" r:id="rId7"/>
    <sheet name="IS_Monthly" sheetId="8" r:id="rId8"/>
    <sheet name="CF_Monthly" sheetId="9" r:id="rId9"/>
    <sheet name="BS_Monthly" sheetId="10" r:id="rId10"/>
    <sheet name="Levered_DCF_IRR" sheetId="11" r:id="rId11"/>
    <sheet name="Sensitivity_3x3" sheetId="12" r:id="rId12"/>
  </sheets>
  <definedNames>
    <definedName name="BuildMonths">Inputs!$B$2</definedName>
    <definedName name="CODMonth">Inputs!$B$18</definedName>
    <definedName name="Debt_m">Inputs!$B$15</definedName>
    <definedName name="DebtEAR">Inputs!$B$9</definedName>
    <definedName name="DebtFrac">Inputs!$B$11</definedName>
    <definedName name="EPC">Inputs!$B$4</definedName>
    <definedName name="EquityFrac">Inputs!$B$12</definedName>
    <definedName name="Infl_m">Inputs!$B$16</definedName>
    <definedName name="InflAnnual">Inputs!$B$7</definedName>
    <definedName name="Markup">Inputs!$B$6</definedName>
    <definedName name="OMBase">Inputs!$B$5</definedName>
    <definedName name="OpsMonths">Inputs!$B$3</definedName>
    <definedName name="PaymentMonths">Inputs!$B$19</definedName>
    <definedName name="TaxRate">Inputs!$B$10</definedName>
    <definedName name="Town_m">Inputs!$B$14</definedName>
    <definedName name="TownEAR">Inputs!$B$8</definedName>
  </definedNames>
  <calcPr calcId="124519" fullCalcOnLoad="1"/>
</workbook>
</file>

<file path=xl/sharedStrings.xml><?xml version="1.0" encoding="utf-8"?>
<sst xmlns="http://schemas.openxmlformats.org/spreadsheetml/2006/main" count="97" uniqueCount="89">
  <si>
    <t>Aurora Utilities Inc. (AUI) — DBFOM Wastewater Reclamation Facility</t>
  </si>
  <si>
    <t>Independent valuation by Alborz.
• DBFOM; location: City of Riverview, Alberta
• Build 24 months (COD at month 24); Operate 20 years (240 months)
• EPC at COD: $62,000,000 (fixed)
• City financing: 6.75% EAR (equal monthly payments); only INTEREST is revenue
• O&amp;M: cost-plus 10% from $325k/mo base; 2% annual inflation
• Capital structure: 60% debt (4.0% EAR) / 40% equity; tax 26.5%
• No IDC, no depreciation, no working-capital changes
Workbook includes Sources&amp;Uses, City receivable, Debt schedule, O&amp;M build, IS/CF/BS, FCFE/IRR, and a 3×3 sensitivity.</t>
  </si>
  <si>
    <t>Key Item</t>
  </si>
  <si>
    <t>Value / Notes</t>
  </si>
  <si>
    <t>EPC (capital at COD)</t>
  </si>
  <si>
    <t>City level payment (on $62.0M @ 6.75% EAR)</t>
  </si>
  <si>
    <t>Debt level payment (on $37.2M @ 4.00% EAR)</t>
  </si>
  <si>
    <t>O&amp;M Month-1 revenue (base $325k × 1.10)</t>
  </si>
  <si>
    <t>Capital structure</t>
  </si>
  <si>
    <t>60% debt / 40% equity</t>
  </si>
  <si>
    <t>Tax rate</t>
  </si>
  <si>
    <t>Decision rule</t>
  </si>
  <si>
    <t>Proceed if annualized levered IRR ≥ AUI equity hurdle.</t>
  </si>
  <si>
    <t>Parameter</t>
  </si>
  <si>
    <t>Value</t>
  </si>
  <si>
    <t>Notes</t>
  </si>
  <si>
    <t>Construction months (BuildMonths)</t>
  </si>
  <si>
    <t>COD at end of month 24</t>
  </si>
  <si>
    <t>Operations months (OpsMonths)</t>
  </si>
  <si>
    <t>20 years after COD</t>
  </si>
  <si>
    <t>EPC cost at COD (EPC)</t>
  </si>
  <si>
    <t>Fixed EPC at COD</t>
  </si>
  <si>
    <t>O&amp;M base monthly cost at COD (OMBase)</t>
  </si>
  <si>
    <t>At service commencement</t>
  </si>
  <si>
    <t>O&amp;M markup (Markup)</t>
  </si>
  <si>
    <t>10% markup on cost</t>
  </si>
  <si>
    <t>Annual inflation on O&amp;M (InflAnnual)</t>
  </si>
  <si>
    <t>2% / year</t>
  </si>
  <si>
    <t>City financing rate (EAR) (TownEAR)</t>
  </si>
  <si>
    <t>Equal monthly payments</t>
  </si>
  <si>
    <t>Cost of debt (EAR) (DebtEAR)</t>
  </si>
  <si>
    <t>Amortized 20 years</t>
  </si>
  <si>
    <t>Effective tax rate (TaxRate)</t>
  </si>
  <si>
    <t>Applied when EBT&gt;0</t>
  </si>
  <si>
    <t>Debt fraction (DebtFrac)</t>
  </si>
  <si>
    <t>60% debt</t>
  </si>
  <si>
    <t>Equity fraction (EquityFrac)</t>
  </si>
  <si>
    <t>40% equity</t>
  </si>
  <si>
    <t>City monthly rate (Town_m)</t>
  </si>
  <si>
    <t>Debt monthly rate (Debt_m)</t>
  </si>
  <si>
    <t>Monthly inflation (Infl_m)</t>
  </si>
  <si>
    <t>COD month (CODMonth)</t>
  </si>
  <si>
    <t>Payment months (PaymentMonths)</t>
  </si>
  <si>
    <t>Sources &amp; Uses at COD</t>
  </si>
  <si>
    <t>EPC (construction outlay)</t>
  </si>
  <si>
    <t>Debt draw (60%)</t>
  </si>
  <si>
    <t>Equity injection (40%)</t>
  </si>
  <si>
    <t>Check: Sources - Uses</t>
  </si>
  <si>
    <t>OpMonth</t>
  </si>
  <si>
    <t>Beg_Receivable</t>
  </si>
  <si>
    <t>City_Payment</t>
  </si>
  <si>
    <t>Interest_Revenue</t>
  </si>
  <si>
    <t>Principal</t>
  </si>
  <si>
    <t>End_Receivable</t>
  </si>
  <si>
    <t>Beg_Debt</t>
  </si>
  <si>
    <t>Debt_Payment</t>
  </si>
  <si>
    <t>Interest_Expense</t>
  </si>
  <si>
    <t>Principal_Repay</t>
  </si>
  <si>
    <t>End_Debt</t>
  </si>
  <si>
    <t>OM_Cost</t>
  </si>
  <si>
    <t>OM_Revenue</t>
  </si>
  <si>
    <t>OM_Margin</t>
  </si>
  <si>
    <t>Month</t>
  </si>
  <si>
    <t>OpIndex</t>
  </si>
  <si>
    <t>Total_Revenue</t>
  </si>
  <si>
    <t>EBIT</t>
  </si>
  <si>
    <t>Debt_Interest_Expense</t>
  </si>
  <si>
    <t>EBT</t>
  </si>
  <si>
    <t>Tax</t>
  </si>
  <si>
    <t>Net_Income</t>
  </si>
  <si>
    <t>CFO</t>
  </si>
  <si>
    <t>CFI</t>
  </si>
  <si>
    <t>CFF</t>
  </si>
  <si>
    <t>Net_Change</t>
  </si>
  <si>
    <t>Cash_Balance</t>
  </si>
  <si>
    <t>Cash</t>
  </si>
  <si>
    <t>Receivable</t>
  </si>
  <si>
    <t>Total_Assets</t>
  </si>
  <si>
    <t>Debt</t>
  </si>
  <si>
    <t>Paid_in_Equity</t>
  </si>
  <si>
    <t>Retained_Earnings</t>
  </si>
  <si>
    <t>Total_Eq</t>
  </si>
  <si>
    <t>Liab+Eq</t>
  </si>
  <si>
    <t>Balance_Check</t>
  </si>
  <si>
    <t>Equity_CF</t>
  </si>
  <si>
    <t>Levered IRR (monthly)</t>
  </si>
  <si>
    <t>Levered IRR (annualized)</t>
  </si>
  <si>
    <t>Levered IRR (annualized) — Sensitivity Grid</t>
  </si>
  <si>
    <t>Markup ↓ / City EAR →</t>
  </si>
</sst>
</file>

<file path=xl/styles.xml><?xml version="1.0" encoding="utf-8"?>
<styleSheet xmlns="http://schemas.openxmlformats.org/spreadsheetml/2006/main">
  <numFmts count="3">
    <numFmt numFmtId="164" formatCode="$#,##0"/>
    <numFmt numFmtId="165" formatCode="$#,##0.00"/>
    <numFmt numFmtId="166" formatCode="0.00%"/>
  </numFmts>
  <fonts count="3">
    <font>
      <sz val="11"/>
      <color theme="1"/>
      <name val="Calibri"/>
      <family val="2"/>
      <scheme val="minor"/>
    </font>
    <font>
      <b/>
      <sz val="12"/>
      <color rgb="FF2E6BE6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293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2E6BE6"/>
  </sheetPr>
  <dimension ref="A1:A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0.7109375" customWidth="1"/>
  </cols>
  <sheetData>
    <row r="1" spans="1:1" ht="22" customHeight="1">
      <c r="A1" s="1" t="s">
        <v>0</v>
      </c>
    </row>
    <row r="3" spans="1:1">
      <c r="A3" s="2" t="s">
        <v>1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2E6BE6"/>
  </sheetPr>
  <dimension ref="A1:J26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10" width="18.7109375" customWidth="1"/>
  </cols>
  <sheetData>
    <row r="1" spans="1:10" ht="22" customHeight="1">
      <c r="A1" s="3" t="s">
        <v>62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</row>
    <row r="2" spans="1:10">
      <c r="A2" s="8">
        <v>1</v>
      </c>
      <c r="B2" s="6">
        <f>CF_Monthly!F2</f>
        <v>0</v>
      </c>
      <c r="C2" s="6">
        <f>IF(A2&lt;BuildMonths,0, IF(A2=BuildMonths,EPC, IF(IS_Monthly!$B2&gt;0, INDEX(City_Receivable!$F$2:$F$241, IS_Monthly!$B2), 0)))</f>
        <v>0</v>
      </c>
      <c r="D2" s="6">
        <f>B2+C2</f>
        <v>0</v>
      </c>
      <c r="E2" s="6">
        <f>IF(A2&lt;BuildMonths,0, IF(A2=BuildMonths,EPC*DebtFrac, IF(IS_Monthly!$B2&gt;0, INDEX(Debt_Schedule!$F$2:$F$241, IS_Monthly!$B2), 0)))</f>
        <v>0</v>
      </c>
      <c r="F2" s="6">
        <f>IF(A2&lt;BuildMonths,0, EPC*EquityFrac)</f>
        <v>0</v>
      </c>
      <c r="G2" s="6">
        <f>IF(ROW()=2,IS_Monthly!K2, OFFSET(G1,ROW()-3,0)+IS_Monthly!K2)</f>
        <v>0</v>
      </c>
      <c r="H2" s="6">
        <f>F2+G2</f>
        <v>0</v>
      </c>
      <c r="I2" s="6">
        <f>E2+H2</f>
        <v>0</v>
      </c>
      <c r="J2" s="6">
        <f>D2-I2</f>
        <v>0</v>
      </c>
    </row>
    <row r="3" spans="1:10">
      <c r="A3" s="8">
        <v>2</v>
      </c>
      <c r="B3" s="6">
        <f>CF_Monthly!F3</f>
        <v>0</v>
      </c>
      <c r="C3" s="6">
        <f>IF(A3&lt;BuildMonths,0, IF(A3=BuildMonths,EPC, IF(IS_Monthly!$B3&gt;0, INDEX(City_Receivable!$F$2:$F$241, IS_Monthly!$B3), 0)))</f>
        <v>0</v>
      </c>
      <c r="D3" s="6">
        <f>B3+C3</f>
        <v>0</v>
      </c>
      <c r="E3" s="6">
        <f>IF(A3&lt;BuildMonths,0, IF(A3=BuildMonths,EPC*DebtFrac, IF(IS_Monthly!$B3&gt;0, INDEX(Debt_Schedule!$F$2:$F$241, IS_Monthly!$B3), 0)))</f>
        <v>0</v>
      </c>
      <c r="F3" s="6">
        <f>IF(A3&lt;BuildMonths,0, EPC*EquityFrac)</f>
        <v>0</v>
      </c>
      <c r="G3" s="6">
        <f>IF(ROW()=2,IS_Monthly!K3, OFFSET(G1,ROW()-3,0)+IS_Monthly!K3)</f>
        <v>0</v>
      </c>
      <c r="H3" s="6">
        <f>F3+G3</f>
        <v>0</v>
      </c>
      <c r="I3" s="6">
        <f>E3+H3</f>
        <v>0</v>
      </c>
      <c r="J3" s="6">
        <f>D3-I3</f>
        <v>0</v>
      </c>
    </row>
    <row r="4" spans="1:10">
      <c r="A4" s="8">
        <v>3</v>
      </c>
      <c r="B4" s="6">
        <f>CF_Monthly!F4</f>
        <v>0</v>
      </c>
      <c r="C4" s="6">
        <f>IF(A4&lt;BuildMonths,0, IF(A4=BuildMonths,EPC, IF(IS_Monthly!$B4&gt;0, INDEX(City_Receivable!$F$2:$F$241, IS_Monthly!$B4), 0)))</f>
        <v>0</v>
      </c>
      <c r="D4" s="6">
        <f>B4+C4</f>
        <v>0</v>
      </c>
      <c r="E4" s="6">
        <f>IF(A4&lt;BuildMonths,0, IF(A4=BuildMonths,EPC*DebtFrac, IF(IS_Monthly!$B4&gt;0, INDEX(Debt_Schedule!$F$2:$F$241, IS_Monthly!$B4), 0)))</f>
        <v>0</v>
      </c>
      <c r="F4" s="6">
        <f>IF(A4&lt;BuildMonths,0, EPC*EquityFrac)</f>
        <v>0</v>
      </c>
      <c r="G4" s="6">
        <f>IF(ROW()=2,IS_Monthly!K4, OFFSET(G1,ROW()-3,0)+IS_Monthly!K4)</f>
        <v>0</v>
      </c>
      <c r="H4" s="6">
        <f>F4+G4</f>
        <v>0</v>
      </c>
      <c r="I4" s="6">
        <f>E4+H4</f>
        <v>0</v>
      </c>
      <c r="J4" s="6">
        <f>D4-I4</f>
        <v>0</v>
      </c>
    </row>
    <row r="5" spans="1:10">
      <c r="A5" s="8">
        <v>4</v>
      </c>
      <c r="B5" s="6">
        <f>CF_Monthly!F5</f>
        <v>0</v>
      </c>
      <c r="C5" s="6">
        <f>IF(A5&lt;BuildMonths,0, IF(A5=BuildMonths,EPC, IF(IS_Monthly!$B5&gt;0, INDEX(City_Receivable!$F$2:$F$241, IS_Monthly!$B5), 0)))</f>
        <v>0</v>
      </c>
      <c r="D5" s="6">
        <f>B5+C5</f>
        <v>0</v>
      </c>
      <c r="E5" s="6">
        <f>IF(A5&lt;BuildMonths,0, IF(A5=BuildMonths,EPC*DebtFrac, IF(IS_Monthly!$B5&gt;0, INDEX(Debt_Schedule!$F$2:$F$241, IS_Monthly!$B5), 0)))</f>
        <v>0</v>
      </c>
      <c r="F5" s="6">
        <f>IF(A5&lt;BuildMonths,0, EPC*EquityFrac)</f>
        <v>0</v>
      </c>
      <c r="G5" s="6">
        <f>IF(ROW()=2,IS_Monthly!K5, OFFSET(G1,ROW()-3,0)+IS_Monthly!K5)</f>
        <v>0</v>
      </c>
      <c r="H5" s="6">
        <f>F5+G5</f>
        <v>0</v>
      </c>
      <c r="I5" s="6">
        <f>E5+H5</f>
        <v>0</v>
      </c>
      <c r="J5" s="6">
        <f>D5-I5</f>
        <v>0</v>
      </c>
    </row>
    <row r="6" spans="1:10">
      <c r="A6" s="8">
        <v>5</v>
      </c>
      <c r="B6" s="6">
        <f>CF_Monthly!F6</f>
        <v>0</v>
      </c>
      <c r="C6" s="6">
        <f>IF(A6&lt;BuildMonths,0, IF(A6=BuildMonths,EPC, IF(IS_Monthly!$B6&gt;0, INDEX(City_Receivable!$F$2:$F$241, IS_Monthly!$B6), 0)))</f>
        <v>0</v>
      </c>
      <c r="D6" s="6">
        <f>B6+C6</f>
        <v>0</v>
      </c>
      <c r="E6" s="6">
        <f>IF(A6&lt;BuildMonths,0, IF(A6=BuildMonths,EPC*DebtFrac, IF(IS_Monthly!$B6&gt;0, INDEX(Debt_Schedule!$F$2:$F$241, IS_Monthly!$B6), 0)))</f>
        <v>0</v>
      </c>
      <c r="F6" s="6">
        <f>IF(A6&lt;BuildMonths,0, EPC*EquityFrac)</f>
        <v>0</v>
      </c>
      <c r="G6" s="6">
        <f>IF(ROW()=2,IS_Monthly!K6, OFFSET(G1,ROW()-3,0)+IS_Monthly!K6)</f>
        <v>0</v>
      </c>
      <c r="H6" s="6">
        <f>F6+G6</f>
        <v>0</v>
      </c>
      <c r="I6" s="6">
        <f>E6+H6</f>
        <v>0</v>
      </c>
      <c r="J6" s="6">
        <f>D6-I6</f>
        <v>0</v>
      </c>
    </row>
    <row r="7" spans="1:10">
      <c r="A7" s="8">
        <v>6</v>
      </c>
      <c r="B7" s="6">
        <f>CF_Monthly!F7</f>
        <v>0</v>
      </c>
      <c r="C7" s="6">
        <f>IF(A7&lt;BuildMonths,0, IF(A7=BuildMonths,EPC, IF(IS_Monthly!$B7&gt;0, INDEX(City_Receivable!$F$2:$F$241, IS_Monthly!$B7), 0)))</f>
        <v>0</v>
      </c>
      <c r="D7" s="6">
        <f>B7+C7</f>
        <v>0</v>
      </c>
      <c r="E7" s="6">
        <f>IF(A7&lt;BuildMonths,0, IF(A7=BuildMonths,EPC*DebtFrac, IF(IS_Monthly!$B7&gt;0, INDEX(Debt_Schedule!$F$2:$F$241, IS_Monthly!$B7), 0)))</f>
        <v>0</v>
      </c>
      <c r="F7" s="6">
        <f>IF(A7&lt;BuildMonths,0, EPC*EquityFrac)</f>
        <v>0</v>
      </c>
      <c r="G7" s="6">
        <f>IF(ROW()=2,IS_Monthly!K7, OFFSET(G1,ROW()-3,0)+IS_Monthly!K7)</f>
        <v>0</v>
      </c>
      <c r="H7" s="6">
        <f>F7+G7</f>
        <v>0</v>
      </c>
      <c r="I7" s="6">
        <f>E7+H7</f>
        <v>0</v>
      </c>
      <c r="J7" s="6">
        <f>D7-I7</f>
        <v>0</v>
      </c>
    </row>
    <row r="8" spans="1:10">
      <c r="A8" s="8">
        <v>7</v>
      </c>
      <c r="B8" s="6">
        <f>CF_Monthly!F8</f>
        <v>0</v>
      </c>
      <c r="C8" s="6">
        <f>IF(A8&lt;BuildMonths,0, IF(A8=BuildMonths,EPC, IF(IS_Monthly!$B8&gt;0, INDEX(City_Receivable!$F$2:$F$241, IS_Monthly!$B8), 0)))</f>
        <v>0</v>
      </c>
      <c r="D8" s="6">
        <f>B8+C8</f>
        <v>0</v>
      </c>
      <c r="E8" s="6">
        <f>IF(A8&lt;BuildMonths,0, IF(A8=BuildMonths,EPC*DebtFrac, IF(IS_Monthly!$B8&gt;0, INDEX(Debt_Schedule!$F$2:$F$241, IS_Monthly!$B8), 0)))</f>
        <v>0</v>
      </c>
      <c r="F8" s="6">
        <f>IF(A8&lt;BuildMonths,0, EPC*EquityFrac)</f>
        <v>0</v>
      </c>
      <c r="G8" s="6">
        <f>IF(ROW()=2,IS_Monthly!K8, OFFSET(G1,ROW()-3,0)+IS_Monthly!K8)</f>
        <v>0</v>
      </c>
      <c r="H8" s="6">
        <f>F8+G8</f>
        <v>0</v>
      </c>
      <c r="I8" s="6">
        <f>E8+H8</f>
        <v>0</v>
      </c>
      <c r="J8" s="6">
        <f>D8-I8</f>
        <v>0</v>
      </c>
    </row>
    <row r="9" spans="1:10">
      <c r="A9" s="8">
        <v>8</v>
      </c>
      <c r="B9" s="6">
        <f>CF_Monthly!F9</f>
        <v>0</v>
      </c>
      <c r="C9" s="6">
        <f>IF(A9&lt;BuildMonths,0, IF(A9=BuildMonths,EPC, IF(IS_Monthly!$B9&gt;0, INDEX(City_Receivable!$F$2:$F$241, IS_Monthly!$B9), 0)))</f>
        <v>0</v>
      </c>
      <c r="D9" s="6">
        <f>B9+C9</f>
        <v>0</v>
      </c>
      <c r="E9" s="6">
        <f>IF(A9&lt;BuildMonths,0, IF(A9=BuildMonths,EPC*DebtFrac, IF(IS_Monthly!$B9&gt;0, INDEX(Debt_Schedule!$F$2:$F$241, IS_Monthly!$B9), 0)))</f>
        <v>0</v>
      </c>
      <c r="F9" s="6">
        <f>IF(A9&lt;BuildMonths,0, EPC*EquityFrac)</f>
        <v>0</v>
      </c>
      <c r="G9" s="6">
        <f>IF(ROW()=2,IS_Monthly!K9, OFFSET(G1,ROW()-3,0)+IS_Monthly!K9)</f>
        <v>0</v>
      </c>
      <c r="H9" s="6">
        <f>F9+G9</f>
        <v>0</v>
      </c>
      <c r="I9" s="6">
        <f>E9+H9</f>
        <v>0</v>
      </c>
      <c r="J9" s="6">
        <f>D9-I9</f>
        <v>0</v>
      </c>
    </row>
    <row r="10" spans="1:10">
      <c r="A10" s="8">
        <v>9</v>
      </c>
      <c r="B10" s="6">
        <f>CF_Monthly!F10</f>
        <v>0</v>
      </c>
      <c r="C10" s="6">
        <f>IF(A10&lt;BuildMonths,0, IF(A10=BuildMonths,EPC, IF(IS_Monthly!$B10&gt;0, INDEX(City_Receivable!$F$2:$F$241, IS_Monthly!$B10), 0)))</f>
        <v>0</v>
      </c>
      <c r="D10" s="6">
        <f>B10+C10</f>
        <v>0</v>
      </c>
      <c r="E10" s="6">
        <f>IF(A10&lt;BuildMonths,0, IF(A10=BuildMonths,EPC*DebtFrac, IF(IS_Monthly!$B10&gt;0, INDEX(Debt_Schedule!$F$2:$F$241, IS_Monthly!$B10), 0)))</f>
        <v>0</v>
      </c>
      <c r="F10" s="6">
        <f>IF(A10&lt;BuildMonths,0, EPC*EquityFrac)</f>
        <v>0</v>
      </c>
      <c r="G10" s="6">
        <f>IF(ROW()=2,IS_Monthly!K10, OFFSET(G1,ROW()-3,0)+IS_Monthly!K10)</f>
        <v>0</v>
      </c>
      <c r="H10" s="6">
        <f>F10+G10</f>
        <v>0</v>
      </c>
      <c r="I10" s="6">
        <f>E10+H10</f>
        <v>0</v>
      </c>
      <c r="J10" s="6">
        <f>D10-I10</f>
        <v>0</v>
      </c>
    </row>
    <row r="11" spans="1:10">
      <c r="A11" s="8">
        <v>10</v>
      </c>
      <c r="B11" s="6">
        <f>CF_Monthly!F11</f>
        <v>0</v>
      </c>
      <c r="C11" s="6">
        <f>IF(A11&lt;BuildMonths,0, IF(A11=BuildMonths,EPC, IF(IS_Monthly!$B11&gt;0, INDEX(City_Receivable!$F$2:$F$241, IS_Monthly!$B11), 0)))</f>
        <v>0</v>
      </c>
      <c r="D11" s="6">
        <f>B11+C11</f>
        <v>0</v>
      </c>
      <c r="E11" s="6">
        <f>IF(A11&lt;BuildMonths,0, IF(A11=BuildMonths,EPC*DebtFrac, IF(IS_Monthly!$B11&gt;0, INDEX(Debt_Schedule!$F$2:$F$241, IS_Monthly!$B11), 0)))</f>
        <v>0</v>
      </c>
      <c r="F11" s="6">
        <f>IF(A11&lt;BuildMonths,0, EPC*EquityFrac)</f>
        <v>0</v>
      </c>
      <c r="G11" s="6">
        <f>IF(ROW()=2,IS_Monthly!K11, OFFSET(G1,ROW()-3,0)+IS_Monthly!K11)</f>
        <v>0</v>
      </c>
      <c r="H11" s="6">
        <f>F11+G11</f>
        <v>0</v>
      </c>
      <c r="I11" s="6">
        <f>E11+H11</f>
        <v>0</v>
      </c>
      <c r="J11" s="6">
        <f>D11-I11</f>
        <v>0</v>
      </c>
    </row>
    <row r="12" spans="1:10">
      <c r="A12" s="8">
        <v>11</v>
      </c>
      <c r="B12" s="6">
        <f>CF_Monthly!F12</f>
        <v>0</v>
      </c>
      <c r="C12" s="6">
        <f>IF(A12&lt;BuildMonths,0, IF(A12=BuildMonths,EPC, IF(IS_Monthly!$B12&gt;0, INDEX(City_Receivable!$F$2:$F$241, IS_Monthly!$B12), 0)))</f>
        <v>0</v>
      </c>
      <c r="D12" s="6">
        <f>B12+C12</f>
        <v>0</v>
      </c>
      <c r="E12" s="6">
        <f>IF(A12&lt;BuildMonths,0, IF(A12=BuildMonths,EPC*DebtFrac, IF(IS_Monthly!$B12&gt;0, INDEX(Debt_Schedule!$F$2:$F$241, IS_Monthly!$B12), 0)))</f>
        <v>0</v>
      </c>
      <c r="F12" s="6">
        <f>IF(A12&lt;BuildMonths,0, EPC*EquityFrac)</f>
        <v>0</v>
      </c>
      <c r="G12" s="6">
        <f>IF(ROW()=2,IS_Monthly!K12, OFFSET(G1,ROW()-3,0)+IS_Monthly!K12)</f>
        <v>0</v>
      </c>
      <c r="H12" s="6">
        <f>F12+G12</f>
        <v>0</v>
      </c>
      <c r="I12" s="6">
        <f>E12+H12</f>
        <v>0</v>
      </c>
      <c r="J12" s="6">
        <f>D12-I12</f>
        <v>0</v>
      </c>
    </row>
    <row r="13" spans="1:10">
      <c r="A13" s="8">
        <v>12</v>
      </c>
      <c r="B13" s="6">
        <f>CF_Monthly!F13</f>
        <v>0</v>
      </c>
      <c r="C13" s="6">
        <f>IF(A13&lt;BuildMonths,0, IF(A13=BuildMonths,EPC, IF(IS_Monthly!$B13&gt;0, INDEX(City_Receivable!$F$2:$F$241, IS_Monthly!$B13), 0)))</f>
        <v>0</v>
      </c>
      <c r="D13" s="6">
        <f>B13+C13</f>
        <v>0</v>
      </c>
      <c r="E13" s="6">
        <f>IF(A13&lt;BuildMonths,0, IF(A13=BuildMonths,EPC*DebtFrac, IF(IS_Monthly!$B13&gt;0, INDEX(Debt_Schedule!$F$2:$F$241, IS_Monthly!$B13), 0)))</f>
        <v>0</v>
      </c>
      <c r="F13" s="6">
        <f>IF(A13&lt;BuildMonths,0, EPC*EquityFrac)</f>
        <v>0</v>
      </c>
      <c r="G13" s="6">
        <f>IF(ROW()=2,IS_Monthly!K13, OFFSET(G1,ROW()-3,0)+IS_Monthly!K13)</f>
        <v>0</v>
      </c>
      <c r="H13" s="6">
        <f>F13+G13</f>
        <v>0</v>
      </c>
      <c r="I13" s="6">
        <f>E13+H13</f>
        <v>0</v>
      </c>
      <c r="J13" s="6">
        <f>D13-I13</f>
        <v>0</v>
      </c>
    </row>
    <row r="14" spans="1:10">
      <c r="A14" s="8">
        <v>13</v>
      </c>
      <c r="B14" s="6">
        <f>CF_Monthly!F14</f>
        <v>0</v>
      </c>
      <c r="C14" s="6">
        <f>IF(A14&lt;BuildMonths,0, IF(A14=BuildMonths,EPC, IF(IS_Monthly!$B14&gt;0, INDEX(City_Receivable!$F$2:$F$241, IS_Monthly!$B14), 0)))</f>
        <v>0</v>
      </c>
      <c r="D14" s="6">
        <f>B14+C14</f>
        <v>0</v>
      </c>
      <c r="E14" s="6">
        <f>IF(A14&lt;BuildMonths,0, IF(A14=BuildMonths,EPC*DebtFrac, IF(IS_Monthly!$B14&gt;0, INDEX(Debt_Schedule!$F$2:$F$241, IS_Monthly!$B14), 0)))</f>
        <v>0</v>
      </c>
      <c r="F14" s="6">
        <f>IF(A14&lt;BuildMonths,0, EPC*EquityFrac)</f>
        <v>0</v>
      </c>
      <c r="G14" s="6">
        <f>IF(ROW()=2,IS_Monthly!K14, OFFSET(G1,ROW()-3,0)+IS_Monthly!K14)</f>
        <v>0</v>
      </c>
      <c r="H14" s="6">
        <f>F14+G14</f>
        <v>0</v>
      </c>
      <c r="I14" s="6">
        <f>E14+H14</f>
        <v>0</v>
      </c>
      <c r="J14" s="6">
        <f>D14-I14</f>
        <v>0</v>
      </c>
    </row>
    <row r="15" spans="1:10">
      <c r="A15" s="8">
        <v>14</v>
      </c>
      <c r="B15" s="6">
        <f>CF_Monthly!F15</f>
        <v>0</v>
      </c>
      <c r="C15" s="6">
        <f>IF(A15&lt;BuildMonths,0, IF(A15=BuildMonths,EPC, IF(IS_Monthly!$B15&gt;0, INDEX(City_Receivable!$F$2:$F$241, IS_Monthly!$B15), 0)))</f>
        <v>0</v>
      </c>
      <c r="D15" s="6">
        <f>B15+C15</f>
        <v>0</v>
      </c>
      <c r="E15" s="6">
        <f>IF(A15&lt;BuildMonths,0, IF(A15=BuildMonths,EPC*DebtFrac, IF(IS_Monthly!$B15&gt;0, INDEX(Debt_Schedule!$F$2:$F$241, IS_Monthly!$B15), 0)))</f>
        <v>0</v>
      </c>
      <c r="F15" s="6">
        <f>IF(A15&lt;BuildMonths,0, EPC*EquityFrac)</f>
        <v>0</v>
      </c>
      <c r="G15" s="6">
        <f>IF(ROW()=2,IS_Monthly!K15, OFFSET(G1,ROW()-3,0)+IS_Monthly!K15)</f>
        <v>0</v>
      </c>
      <c r="H15" s="6">
        <f>F15+G15</f>
        <v>0</v>
      </c>
      <c r="I15" s="6">
        <f>E15+H15</f>
        <v>0</v>
      </c>
      <c r="J15" s="6">
        <f>D15-I15</f>
        <v>0</v>
      </c>
    </row>
    <row r="16" spans="1:10">
      <c r="A16" s="8">
        <v>15</v>
      </c>
      <c r="B16" s="6">
        <f>CF_Monthly!F16</f>
        <v>0</v>
      </c>
      <c r="C16" s="6">
        <f>IF(A16&lt;BuildMonths,0, IF(A16=BuildMonths,EPC, IF(IS_Monthly!$B16&gt;0, INDEX(City_Receivable!$F$2:$F$241, IS_Monthly!$B16), 0)))</f>
        <v>0</v>
      </c>
      <c r="D16" s="6">
        <f>B16+C16</f>
        <v>0</v>
      </c>
      <c r="E16" s="6">
        <f>IF(A16&lt;BuildMonths,0, IF(A16=BuildMonths,EPC*DebtFrac, IF(IS_Monthly!$B16&gt;0, INDEX(Debt_Schedule!$F$2:$F$241, IS_Monthly!$B16), 0)))</f>
        <v>0</v>
      </c>
      <c r="F16" s="6">
        <f>IF(A16&lt;BuildMonths,0, EPC*EquityFrac)</f>
        <v>0</v>
      </c>
      <c r="G16" s="6">
        <f>IF(ROW()=2,IS_Monthly!K16, OFFSET(G1,ROW()-3,0)+IS_Monthly!K16)</f>
        <v>0</v>
      </c>
      <c r="H16" s="6">
        <f>F16+G16</f>
        <v>0</v>
      </c>
      <c r="I16" s="6">
        <f>E16+H16</f>
        <v>0</v>
      </c>
      <c r="J16" s="6">
        <f>D16-I16</f>
        <v>0</v>
      </c>
    </row>
    <row r="17" spans="1:10">
      <c r="A17" s="8">
        <v>16</v>
      </c>
      <c r="B17" s="6">
        <f>CF_Monthly!F17</f>
        <v>0</v>
      </c>
      <c r="C17" s="6">
        <f>IF(A17&lt;BuildMonths,0, IF(A17=BuildMonths,EPC, IF(IS_Monthly!$B17&gt;0, INDEX(City_Receivable!$F$2:$F$241, IS_Monthly!$B17), 0)))</f>
        <v>0</v>
      </c>
      <c r="D17" s="6">
        <f>B17+C17</f>
        <v>0</v>
      </c>
      <c r="E17" s="6">
        <f>IF(A17&lt;BuildMonths,0, IF(A17=BuildMonths,EPC*DebtFrac, IF(IS_Monthly!$B17&gt;0, INDEX(Debt_Schedule!$F$2:$F$241, IS_Monthly!$B17), 0)))</f>
        <v>0</v>
      </c>
      <c r="F17" s="6">
        <f>IF(A17&lt;BuildMonths,0, EPC*EquityFrac)</f>
        <v>0</v>
      </c>
      <c r="G17" s="6">
        <f>IF(ROW()=2,IS_Monthly!K17, OFFSET(G1,ROW()-3,0)+IS_Monthly!K17)</f>
        <v>0</v>
      </c>
      <c r="H17" s="6">
        <f>F17+G17</f>
        <v>0</v>
      </c>
      <c r="I17" s="6">
        <f>E17+H17</f>
        <v>0</v>
      </c>
      <c r="J17" s="6">
        <f>D17-I17</f>
        <v>0</v>
      </c>
    </row>
    <row r="18" spans="1:10">
      <c r="A18" s="8">
        <v>17</v>
      </c>
      <c r="B18" s="6">
        <f>CF_Monthly!F18</f>
        <v>0</v>
      </c>
      <c r="C18" s="6">
        <f>IF(A18&lt;BuildMonths,0, IF(A18=BuildMonths,EPC, IF(IS_Monthly!$B18&gt;0, INDEX(City_Receivable!$F$2:$F$241, IS_Monthly!$B18), 0)))</f>
        <v>0</v>
      </c>
      <c r="D18" s="6">
        <f>B18+C18</f>
        <v>0</v>
      </c>
      <c r="E18" s="6">
        <f>IF(A18&lt;BuildMonths,0, IF(A18=BuildMonths,EPC*DebtFrac, IF(IS_Monthly!$B18&gt;0, INDEX(Debt_Schedule!$F$2:$F$241, IS_Monthly!$B18), 0)))</f>
        <v>0</v>
      </c>
      <c r="F18" s="6">
        <f>IF(A18&lt;BuildMonths,0, EPC*EquityFrac)</f>
        <v>0</v>
      </c>
      <c r="G18" s="6">
        <f>IF(ROW()=2,IS_Monthly!K18, OFFSET(G1,ROW()-3,0)+IS_Monthly!K18)</f>
        <v>0</v>
      </c>
      <c r="H18" s="6">
        <f>F18+G18</f>
        <v>0</v>
      </c>
      <c r="I18" s="6">
        <f>E18+H18</f>
        <v>0</v>
      </c>
      <c r="J18" s="6">
        <f>D18-I18</f>
        <v>0</v>
      </c>
    </row>
    <row r="19" spans="1:10">
      <c r="A19" s="8">
        <v>18</v>
      </c>
      <c r="B19" s="6">
        <f>CF_Monthly!F19</f>
        <v>0</v>
      </c>
      <c r="C19" s="6">
        <f>IF(A19&lt;BuildMonths,0, IF(A19=BuildMonths,EPC, IF(IS_Monthly!$B19&gt;0, INDEX(City_Receivable!$F$2:$F$241, IS_Monthly!$B19), 0)))</f>
        <v>0</v>
      </c>
      <c r="D19" s="6">
        <f>B19+C19</f>
        <v>0</v>
      </c>
      <c r="E19" s="6">
        <f>IF(A19&lt;BuildMonths,0, IF(A19=BuildMonths,EPC*DebtFrac, IF(IS_Monthly!$B19&gt;0, INDEX(Debt_Schedule!$F$2:$F$241, IS_Monthly!$B19), 0)))</f>
        <v>0</v>
      </c>
      <c r="F19" s="6">
        <f>IF(A19&lt;BuildMonths,0, EPC*EquityFrac)</f>
        <v>0</v>
      </c>
      <c r="G19" s="6">
        <f>IF(ROW()=2,IS_Monthly!K19, OFFSET(G1,ROW()-3,0)+IS_Monthly!K19)</f>
        <v>0</v>
      </c>
      <c r="H19" s="6">
        <f>F19+G19</f>
        <v>0</v>
      </c>
      <c r="I19" s="6">
        <f>E19+H19</f>
        <v>0</v>
      </c>
      <c r="J19" s="6">
        <f>D19-I19</f>
        <v>0</v>
      </c>
    </row>
    <row r="20" spans="1:10">
      <c r="A20" s="8">
        <v>19</v>
      </c>
      <c r="B20" s="6">
        <f>CF_Monthly!F20</f>
        <v>0</v>
      </c>
      <c r="C20" s="6">
        <f>IF(A20&lt;BuildMonths,0, IF(A20=BuildMonths,EPC, IF(IS_Monthly!$B20&gt;0, INDEX(City_Receivable!$F$2:$F$241, IS_Monthly!$B20), 0)))</f>
        <v>0</v>
      </c>
      <c r="D20" s="6">
        <f>B20+C20</f>
        <v>0</v>
      </c>
      <c r="E20" s="6">
        <f>IF(A20&lt;BuildMonths,0, IF(A20=BuildMonths,EPC*DebtFrac, IF(IS_Monthly!$B20&gt;0, INDEX(Debt_Schedule!$F$2:$F$241, IS_Monthly!$B20), 0)))</f>
        <v>0</v>
      </c>
      <c r="F20" s="6">
        <f>IF(A20&lt;BuildMonths,0, EPC*EquityFrac)</f>
        <v>0</v>
      </c>
      <c r="G20" s="6">
        <f>IF(ROW()=2,IS_Monthly!K20, OFFSET(G1,ROW()-3,0)+IS_Monthly!K20)</f>
        <v>0</v>
      </c>
      <c r="H20" s="6">
        <f>F20+G20</f>
        <v>0</v>
      </c>
      <c r="I20" s="6">
        <f>E20+H20</f>
        <v>0</v>
      </c>
      <c r="J20" s="6">
        <f>D20-I20</f>
        <v>0</v>
      </c>
    </row>
    <row r="21" spans="1:10">
      <c r="A21" s="8">
        <v>20</v>
      </c>
      <c r="B21" s="6">
        <f>CF_Monthly!F21</f>
        <v>0</v>
      </c>
      <c r="C21" s="6">
        <f>IF(A21&lt;BuildMonths,0, IF(A21=BuildMonths,EPC, IF(IS_Monthly!$B21&gt;0, INDEX(City_Receivable!$F$2:$F$241, IS_Monthly!$B21), 0)))</f>
        <v>0</v>
      </c>
      <c r="D21" s="6">
        <f>B21+C21</f>
        <v>0</v>
      </c>
      <c r="E21" s="6">
        <f>IF(A21&lt;BuildMonths,0, IF(A21=BuildMonths,EPC*DebtFrac, IF(IS_Monthly!$B21&gt;0, INDEX(Debt_Schedule!$F$2:$F$241, IS_Monthly!$B21), 0)))</f>
        <v>0</v>
      </c>
      <c r="F21" s="6">
        <f>IF(A21&lt;BuildMonths,0, EPC*EquityFrac)</f>
        <v>0</v>
      </c>
      <c r="G21" s="6">
        <f>IF(ROW()=2,IS_Monthly!K21, OFFSET(G1,ROW()-3,0)+IS_Monthly!K21)</f>
        <v>0</v>
      </c>
      <c r="H21" s="6">
        <f>F21+G21</f>
        <v>0</v>
      </c>
      <c r="I21" s="6">
        <f>E21+H21</f>
        <v>0</v>
      </c>
      <c r="J21" s="6">
        <f>D21-I21</f>
        <v>0</v>
      </c>
    </row>
    <row r="22" spans="1:10">
      <c r="A22" s="8">
        <v>21</v>
      </c>
      <c r="B22" s="6">
        <f>CF_Monthly!F22</f>
        <v>0</v>
      </c>
      <c r="C22" s="6">
        <f>IF(A22&lt;BuildMonths,0, IF(A22=BuildMonths,EPC, IF(IS_Monthly!$B22&gt;0, INDEX(City_Receivable!$F$2:$F$241, IS_Monthly!$B22), 0)))</f>
        <v>0</v>
      </c>
      <c r="D22" s="6">
        <f>B22+C22</f>
        <v>0</v>
      </c>
      <c r="E22" s="6">
        <f>IF(A22&lt;BuildMonths,0, IF(A22=BuildMonths,EPC*DebtFrac, IF(IS_Monthly!$B22&gt;0, INDEX(Debt_Schedule!$F$2:$F$241, IS_Monthly!$B22), 0)))</f>
        <v>0</v>
      </c>
      <c r="F22" s="6">
        <f>IF(A22&lt;BuildMonths,0, EPC*EquityFrac)</f>
        <v>0</v>
      </c>
      <c r="G22" s="6">
        <f>IF(ROW()=2,IS_Monthly!K22, OFFSET(G1,ROW()-3,0)+IS_Monthly!K22)</f>
        <v>0</v>
      </c>
      <c r="H22" s="6">
        <f>F22+G22</f>
        <v>0</v>
      </c>
      <c r="I22" s="6">
        <f>E22+H22</f>
        <v>0</v>
      </c>
      <c r="J22" s="6">
        <f>D22-I22</f>
        <v>0</v>
      </c>
    </row>
    <row r="23" spans="1:10">
      <c r="A23" s="8">
        <v>22</v>
      </c>
      <c r="B23" s="6">
        <f>CF_Monthly!F23</f>
        <v>0</v>
      </c>
      <c r="C23" s="6">
        <f>IF(A23&lt;BuildMonths,0, IF(A23=BuildMonths,EPC, IF(IS_Monthly!$B23&gt;0, INDEX(City_Receivable!$F$2:$F$241, IS_Monthly!$B23), 0)))</f>
        <v>0</v>
      </c>
      <c r="D23" s="6">
        <f>B23+C23</f>
        <v>0</v>
      </c>
      <c r="E23" s="6">
        <f>IF(A23&lt;BuildMonths,0, IF(A23=BuildMonths,EPC*DebtFrac, IF(IS_Monthly!$B23&gt;0, INDEX(Debt_Schedule!$F$2:$F$241, IS_Monthly!$B23), 0)))</f>
        <v>0</v>
      </c>
      <c r="F23" s="6">
        <f>IF(A23&lt;BuildMonths,0, EPC*EquityFrac)</f>
        <v>0</v>
      </c>
      <c r="G23" s="6">
        <f>IF(ROW()=2,IS_Monthly!K23, OFFSET(G1,ROW()-3,0)+IS_Monthly!K23)</f>
        <v>0</v>
      </c>
      <c r="H23" s="6">
        <f>F23+G23</f>
        <v>0</v>
      </c>
      <c r="I23" s="6">
        <f>E23+H23</f>
        <v>0</v>
      </c>
      <c r="J23" s="6">
        <f>D23-I23</f>
        <v>0</v>
      </c>
    </row>
    <row r="24" spans="1:10">
      <c r="A24" s="8">
        <v>23</v>
      </c>
      <c r="B24" s="6">
        <f>CF_Monthly!F24</f>
        <v>0</v>
      </c>
      <c r="C24" s="6">
        <f>IF(A24&lt;BuildMonths,0, IF(A24=BuildMonths,EPC, IF(IS_Monthly!$B24&gt;0, INDEX(City_Receivable!$F$2:$F$241, IS_Monthly!$B24), 0)))</f>
        <v>0</v>
      </c>
      <c r="D24" s="6">
        <f>B24+C24</f>
        <v>0</v>
      </c>
      <c r="E24" s="6">
        <f>IF(A24&lt;BuildMonths,0, IF(A24=BuildMonths,EPC*DebtFrac, IF(IS_Monthly!$B24&gt;0, INDEX(Debt_Schedule!$F$2:$F$241, IS_Monthly!$B24), 0)))</f>
        <v>0</v>
      </c>
      <c r="F24" s="6">
        <f>IF(A24&lt;BuildMonths,0, EPC*EquityFrac)</f>
        <v>0</v>
      </c>
      <c r="G24" s="6">
        <f>IF(ROW()=2,IS_Monthly!K24, OFFSET(G1,ROW()-3,0)+IS_Monthly!K24)</f>
        <v>0</v>
      </c>
      <c r="H24" s="6">
        <f>F24+G24</f>
        <v>0</v>
      </c>
      <c r="I24" s="6">
        <f>E24+H24</f>
        <v>0</v>
      </c>
      <c r="J24" s="6">
        <f>D24-I24</f>
        <v>0</v>
      </c>
    </row>
    <row r="25" spans="1:10">
      <c r="A25" s="8">
        <v>24</v>
      </c>
      <c r="B25" s="6">
        <f>CF_Monthly!F25</f>
        <v>0</v>
      </c>
      <c r="C25" s="6">
        <f>IF(A25&lt;BuildMonths,0, IF(A25=BuildMonths,EPC, IF(IS_Monthly!$B25&gt;0, INDEX(City_Receivable!$F$2:$F$241, IS_Monthly!$B25), 0)))</f>
        <v>0</v>
      </c>
      <c r="D25" s="6">
        <f>B25+C25</f>
        <v>0</v>
      </c>
      <c r="E25" s="6">
        <f>IF(A25&lt;BuildMonths,0, IF(A25=BuildMonths,EPC*DebtFrac, IF(IS_Monthly!$B25&gt;0, INDEX(Debt_Schedule!$F$2:$F$241, IS_Monthly!$B25), 0)))</f>
        <v>0</v>
      </c>
      <c r="F25" s="6">
        <f>IF(A25&lt;BuildMonths,0, EPC*EquityFrac)</f>
        <v>0</v>
      </c>
      <c r="G25" s="6">
        <f>IF(ROW()=2,IS_Monthly!K25, OFFSET(G1,ROW()-3,0)+IS_Monthly!K25)</f>
        <v>0</v>
      </c>
      <c r="H25" s="6">
        <f>F25+G25</f>
        <v>0</v>
      </c>
      <c r="I25" s="6">
        <f>E25+H25</f>
        <v>0</v>
      </c>
      <c r="J25" s="6">
        <f>D25-I25</f>
        <v>0</v>
      </c>
    </row>
    <row r="26" spans="1:10">
      <c r="A26" s="8">
        <v>25</v>
      </c>
      <c r="B26" s="6">
        <f>CF_Monthly!F26</f>
        <v>0</v>
      </c>
      <c r="C26" s="6">
        <f>IF(A26&lt;BuildMonths,0, IF(A26=BuildMonths,EPC, IF(IS_Monthly!$B26&gt;0, INDEX(City_Receivable!$F$2:$F$241, IS_Monthly!$B26), 0)))</f>
        <v>0</v>
      </c>
      <c r="D26" s="6">
        <f>B26+C26</f>
        <v>0</v>
      </c>
      <c r="E26" s="6">
        <f>IF(A26&lt;BuildMonths,0, IF(A26=BuildMonths,EPC*DebtFrac, IF(IS_Monthly!$B26&gt;0, INDEX(Debt_Schedule!$F$2:$F$241, IS_Monthly!$B26), 0)))</f>
        <v>0</v>
      </c>
      <c r="F26" s="6">
        <f>IF(A26&lt;BuildMonths,0, EPC*EquityFrac)</f>
        <v>0</v>
      </c>
      <c r="G26" s="6">
        <f>IF(ROW()=2,IS_Monthly!K26, OFFSET(G1,ROW()-3,0)+IS_Monthly!K26)</f>
        <v>0</v>
      </c>
      <c r="H26" s="6">
        <f>F26+G26</f>
        <v>0</v>
      </c>
      <c r="I26" s="6">
        <f>E26+H26</f>
        <v>0</v>
      </c>
      <c r="J26" s="6">
        <f>D26-I26</f>
        <v>0</v>
      </c>
    </row>
    <row r="27" spans="1:10">
      <c r="A27" s="8">
        <v>26</v>
      </c>
      <c r="B27" s="6">
        <f>CF_Monthly!F27</f>
        <v>0</v>
      </c>
      <c r="C27" s="6">
        <f>IF(A27&lt;BuildMonths,0, IF(A27=BuildMonths,EPC, IF(IS_Monthly!$B27&gt;0, INDEX(City_Receivable!$F$2:$F$241, IS_Monthly!$B27), 0)))</f>
        <v>0</v>
      </c>
      <c r="D27" s="6">
        <f>B27+C27</f>
        <v>0</v>
      </c>
      <c r="E27" s="6">
        <f>IF(A27&lt;BuildMonths,0, IF(A27=BuildMonths,EPC*DebtFrac, IF(IS_Monthly!$B27&gt;0, INDEX(Debt_Schedule!$F$2:$F$241, IS_Monthly!$B27), 0)))</f>
        <v>0</v>
      </c>
      <c r="F27" s="6">
        <f>IF(A27&lt;BuildMonths,0, EPC*EquityFrac)</f>
        <v>0</v>
      </c>
      <c r="G27" s="6">
        <f>IF(ROW()=2,IS_Monthly!K27, OFFSET(G1,ROW()-3,0)+IS_Monthly!K27)</f>
        <v>0</v>
      </c>
      <c r="H27" s="6">
        <f>F27+G27</f>
        <v>0</v>
      </c>
      <c r="I27" s="6">
        <f>E27+H27</f>
        <v>0</v>
      </c>
      <c r="J27" s="6">
        <f>D27-I27</f>
        <v>0</v>
      </c>
    </row>
    <row r="28" spans="1:10">
      <c r="A28" s="8">
        <v>27</v>
      </c>
      <c r="B28" s="6">
        <f>CF_Monthly!F28</f>
        <v>0</v>
      </c>
      <c r="C28" s="6">
        <f>IF(A28&lt;BuildMonths,0, IF(A28=BuildMonths,EPC, IF(IS_Monthly!$B28&gt;0, INDEX(City_Receivable!$F$2:$F$241, IS_Monthly!$B28), 0)))</f>
        <v>0</v>
      </c>
      <c r="D28" s="6">
        <f>B28+C28</f>
        <v>0</v>
      </c>
      <c r="E28" s="6">
        <f>IF(A28&lt;BuildMonths,0, IF(A28=BuildMonths,EPC*DebtFrac, IF(IS_Monthly!$B28&gt;0, INDEX(Debt_Schedule!$F$2:$F$241, IS_Monthly!$B28), 0)))</f>
        <v>0</v>
      </c>
      <c r="F28" s="6">
        <f>IF(A28&lt;BuildMonths,0, EPC*EquityFrac)</f>
        <v>0</v>
      </c>
      <c r="G28" s="6">
        <f>IF(ROW()=2,IS_Monthly!K28, OFFSET(G1,ROW()-3,0)+IS_Monthly!K28)</f>
        <v>0</v>
      </c>
      <c r="H28" s="6">
        <f>F28+G28</f>
        <v>0</v>
      </c>
      <c r="I28" s="6">
        <f>E28+H28</f>
        <v>0</v>
      </c>
      <c r="J28" s="6">
        <f>D28-I28</f>
        <v>0</v>
      </c>
    </row>
    <row r="29" spans="1:10">
      <c r="A29" s="8">
        <v>28</v>
      </c>
      <c r="B29" s="6">
        <f>CF_Monthly!F29</f>
        <v>0</v>
      </c>
      <c r="C29" s="6">
        <f>IF(A29&lt;BuildMonths,0, IF(A29=BuildMonths,EPC, IF(IS_Monthly!$B29&gt;0, INDEX(City_Receivable!$F$2:$F$241, IS_Monthly!$B29), 0)))</f>
        <v>0</v>
      </c>
      <c r="D29" s="6">
        <f>B29+C29</f>
        <v>0</v>
      </c>
      <c r="E29" s="6">
        <f>IF(A29&lt;BuildMonths,0, IF(A29=BuildMonths,EPC*DebtFrac, IF(IS_Monthly!$B29&gt;0, INDEX(Debt_Schedule!$F$2:$F$241, IS_Monthly!$B29), 0)))</f>
        <v>0</v>
      </c>
      <c r="F29" s="6">
        <f>IF(A29&lt;BuildMonths,0, EPC*EquityFrac)</f>
        <v>0</v>
      </c>
      <c r="G29" s="6">
        <f>IF(ROW()=2,IS_Monthly!K29, OFFSET(G1,ROW()-3,0)+IS_Monthly!K29)</f>
        <v>0</v>
      </c>
      <c r="H29" s="6">
        <f>F29+G29</f>
        <v>0</v>
      </c>
      <c r="I29" s="6">
        <f>E29+H29</f>
        <v>0</v>
      </c>
      <c r="J29" s="6">
        <f>D29-I29</f>
        <v>0</v>
      </c>
    </row>
    <row r="30" spans="1:10">
      <c r="A30" s="8">
        <v>29</v>
      </c>
      <c r="B30" s="6">
        <f>CF_Monthly!F30</f>
        <v>0</v>
      </c>
      <c r="C30" s="6">
        <f>IF(A30&lt;BuildMonths,0, IF(A30=BuildMonths,EPC, IF(IS_Monthly!$B30&gt;0, INDEX(City_Receivable!$F$2:$F$241, IS_Monthly!$B30), 0)))</f>
        <v>0</v>
      </c>
      <c r="D30" s="6">
        <f>B30+C30</f>
        <v>0</v>
      </c>
      <c r="E30" s="6">
        <f>IF(A30&lt;BuildMonths,0, IF(A30=BuildMonths,EPC*DebtFrac, IF(IS_Monthly!$B30&gt;0, INDEX(Debt_Schedule!$F$2:$F$241, IS_Monthly!$B30), 0)))</f>
        <v>0</v>
      </c>
      <c r="F30" s="6">
        <f>IF(A30&lt;BuildMonths,0, EPC*EquityFrac)</f>
        <v>0</v>
      </c>
      <c r="G30" s="6">
        <f>IF(ROW()=2,IS_Monthly!K30, OFFSET(G1,ROW()-3,0)+IS_Monthly!K30)</f>
        <v>0</v>
      </c>
      <c r="H30" s="6">
        <f>F30+G30</f>
        <v>0</v>
      </c>
      <c r="I30" s="6">
        <f>E30+H30</f>
        <v>0</v>
      </c>
      <c r="J30" s="6">
        <f>D30-I30</f>
        <v>0</v>
      </c>
    </row>
    <row r="31" spans="1:10">
      <c r="A31" s="8">
        <v>30</v>
      </c>
      <c r="B31" s="6">
        <f>CF_Monthly!F31</f>
        <v>0</v>
      </c>
      <c r="C31" s="6">
        <f>IF(A31&lt;BuildMonths,0, IF(A31=BuildMonths,EPC, IF(IS_Monthly!$B31&gt;0, INDEX(City_Receivable!$F$2:$F$241, IS_Monthly!$B31), 0)))</f>
        <v>0</v>
      </c>
      <c r="D31" s="6">
        <f>B31+C31</f>
        <v>0</v>
      </c>
      <c r="E31" s="6">
        <f>IF(A31&lt;BuildMonths,0, IF(A31=BuildMonths,EPC*DebtFrac, IF(IS_Monthly!$B31&gt;0, INDEX(Debt_Schedule!$F$2:$F$241, IS_Monthly!$B31), 0)))</f>
        <v>0</v>
      </c>
      <c r="F31" s="6">
        <f>IF(A31&lt;BuildMonths,0, EPC*EquityFrac)</f>
        <v>0</v>
      </c>
      <c r="G31" s="6">
        <f>IF(ROW()=2,IS_Monthly!K31, OFFSET(G1,ROW()-3,0)+IS_Monthly!K31)</f>
        <v>0</v>
      </c>
      <c r="H31" s="6">
        <f>F31+G31</f>
        <v>0</v>
      </c>
      <c r="I31" s="6">
        <f>E31+H31</f>
        <v>0</v>
      </c>
      <c r="J31" s="6">
        <f>D31-I31</f>
        <v>0</v>
      </c>
    </row>
    <row r="32" spans="1:10">
      <c r="A32" s="8">
        <v>31</v>
      </c>
      <c r="B32" s="6">
        <f>CF_Monthly!F32</f>
        <v>0</v>
      </c>
      <c r="C32" s="6">
        <f>IF(A32&lt;BuildMonths,0, IF(A32=BuildMonths,EPC, IF(IS_Monthly!$B32&gt;0, INDEX(City_Receivable!$F$2:$F$241, IS_Monthly!$B32), 0)))</f>
        <v>0</v>
      </c>
      <c r="D32" s="6">
        <f>B32+C32</f>
        <v>0</v>
      </c>
      <c r="E32" s="6">
        <f>IF(A32&lt;BuildMonths,0, IF(A32=BuildMonths,EPC*DebtFrac, IF(IS_Monthly!$B32&gt;0, INDEX(Debt_Schedule!$F$2:$F$241, IS_Monthly!$B32), 0)))</f>
        <v>0</v>
      </c>
      <c r="F32" s="6">
        <f>IF(A32&lt;BuildMonths,0, EPC*EquityFrac)</f>
        <v>0</v>
      </c>
      <c r="G32" s="6">
        <f>IF(ROW()=2,IS_Monthly!K32, OFFSET(G1,ROW()-3,0)+IS_Monthly!K32)</f>
        <v>0</v>
      </c>
      <c r="H32" s="6">
        <f>F32+G32</f>
        <v>0</v>
      </c>
      <c r="I32" s="6">
        <f>E32+H32</f>
        <v>0</v>
      </c>
      <c r="J32" s="6">
        <f>D32-I32</f>
        <v>0</v>
      </c>
    </row>
    <row r="33" spans="1:10">
      <c r="A33" s="8">
        <v>32</v>
      </c>
      <c r="B33" s="6">
        <f>CF_Monthly!F33</f>
        <v>0</v>
      </c>
      <c r="C33" s="6">
        <f>IF(A33&lt;BuildMonths,0, IF(A33=BuildMonths,EPC, IF(IS_Monthly!$B33&gt;0, INDEX(City_Receivable!$F$2:$F$241, IS_Monthly!$B33), 0)))</f>
        <v>0</v>
      </c>
      <c r="D33" s="6">
        <f>B33+C33</f>
        <v>0</v>
      </c>
      <c r="E33" s="6">
        <f>IF(A33&lt;BuildMonths,0, IF(A33=BuildMonths,EPC*DebtFrac, IF(IS_Monthly!$B33&gt;0, INDEX(Debt_Schedule!$F$2:$F$241, IS_Monthly!$B33), 0)))</f>
        <v>0</v>
      </c>
      <c r="F33" s="6">
        <f>IF(A33&lt;BuildMonths,0, EPC*EquityFrac)</f>
        <v>0</v>
      </c>
      <c r="G33" s="6">
        <f>IF(ROW()=2,IS_Monthly!K33, OFFSET(G1,ROW()-3,0)+IS_Monthly!K33)</f>
        <v>0</v>
      </c>
      <c r="H33" s="6">
        <f>F33+G33</f>
        <v>0</v>
      </c>
      <c r="I33" s="6">
        <f>E33+H33</f>
        <v>0</v>
      </c>
      <c r="J33" s="6">
        <f>D33-I33</f>
        <v>0</v>
      </c>
    </row>
    <row r="34" spans="1:10">
      <c r="A34" s="8">
        <v>33</v>
      </c>
      <c r="B34" s="6">
        <f>CF_Monthly!F34</f>
        <v>0</v>
      </c>
      <c r="C34" s="6">
        <f>IF(A34&lt;BuildMonths,0, IF(A34=BuildMonths,EPC, IF(IS_Monthly!$B34&gt;0, INDEX(City_Receivable!$F$2:$F$241, IS_Monthly!$B34), 0)))</f>
        <v>0</v>
      </c>
      <c r="D34" s="6">
        <f>B34+C34</f>
        <v>0</v>
      </c>
      <c r="E34" s="6">
        <f>IF(A34&lt;BuildMonths,0, IF(A34=BuildMonths,EPC*DebtFrac, IF(IS_Monthly!$B34&gt;0, INDEX(Debt_Schedule!$F$2:$F$241, IS_Monthly!$B34), 0)))</f>
        <v>0</v>
      </c>
      <c r="F34" s="6">
        <f>IF(A34&lt;BuildMonths,0, EPC*EquityFrac)</f>
        <v>0</v>
      </c>
      <c r="G34" s="6">
        <f>IF(ROW()=2,IS_Monthly!K34, OFFSET(G1,ROW()-3,0)+IS_Monthly!K34)</f>
        <v>0</v>
      </c>
      <c r="H34" s="6">
        <f>F34+G34</f>
        <v>0</v>
      </c>
      <c r="I34" s="6">
        <f>E34+H34</f>
        <v>0</v>
      </c>
      <c r="J34" s="6">
        <f>D34-I34</f>
        <v>0</v>
      </c>
    </row>
    <row r="35" spans="1:10">
      <c r="A35" s="8">
        <v>34</v>
      </c>
      <c r="B35" s="6">
        <f>CF_Monthly!F35</f>
        <v>0</v>
      </c>
      <c r="C35" s="6">
        <f>IF(A35&lt;BuildMonths,0, IF(A35=BuildMonths,EPC, IF(IS_Monthly!$B35&gt;0, INDEX(City_Receivable!$F$2:$F$241, IS_Monthly!$B35), 0)))</f>
        <v>0</v>
      </c>
      <c r="D35" s="6">
        <f>B35+C35</f>
        <v>0</v>
      </c>
      <c r="E35" s="6">
        <f>IF(A35&lt;BuildMonths,0, IF(A35=BuildMonths,EPC*DebtFrac, IF(IS_Monthly!$B35&gt;0, INDEX(Debt_Schedule!$F$2:$F$241, IS_Monthly!$B35), 0)))</f>
        <v>0</v>
      </c>
      <c r="F35" s="6">
        <f>IF(A35&lt;BuildMonths,0, EPC*EquityFrac)</f>
        <v>0</v>
      </c>
      <c r="G35" s="6">
        <f>IF(ROW()=2,IS_Monthly!K35, OFFSET(G1,ROW()-3,0)+IS_Monthly!K35)</f>
        <v>0</v>
      </c>
      <c r="H35" s="6">
        <f>F35+G35</f>
        <v>0</v>
      </c>
      <c r="I35" s="6">
        <f>E35+H35</f>
        <v>0</v>
      </c>
      <c r="J35" s="6">
        <f>D35-I35</f>
        <v>0</v>
      </c>
    </row>
    <row r="36" spans="1:10">
      <c r="A36" s="8">
        <v>35</v>
      </c>
      <c r="B36" s="6">
        <f>CF_Monthly!F36</f>
        <v>0</v>
      </c>
      <c r="C36" s="6">
        <f>IF(A36&lt;BuildMonths,0, IF(A36=BuildMonths,EPC, IF(IS_Monthly!$B36&gt;0, INDEX(City_Receivable!$F$2:$F$241, IS_Monthly!$B36), 0)))</f>
        <v>0</v>
      </c>
      <c r="D36" s="6">
        <f>B36+C36</f>
        <v>0</v>
      </c>
      <c r="E36" s="6">
        <f>IF(A36&lt;BuildMonths,0, IF(A36=BuildMonths,EPC*DebtFrac, IF(IS_Monthly!$B36&gt;0, INDEX(Debt_Schedule!$F$2:$F$241, IS_Monthly!$B36), 0)))</f>
        <v>0</v>
      </c>
      <c r="F36" s="6">
        <f>IF(A36&lt;BuildMonths,0, EPC*EquityFrac)</f>
        <v>0</v>
      </c>
      <c r="G36" s="6">
        <f>IF(ROW()=2,IS_Monthly!K36, OFFSET(G1,ROW()-3,0)+IS_Monthly!K36)</f>
        <v>0</v>
      </c>
      <c r="H36" s="6">
        <f>F36+G36</f>
        <v>0</v>
      </c>
      <c r="I36" s="6">
        <f>E36+H36</f>
        <v>0</v>
      </c>
      <c r="J36" s="6">
        <f>D36-I36</f>
        <v>0</v>
      </c>
    </row>
    <row r="37" spans="1:10">
      <c r="A37" s="8">
        <v>36</v>
      </c>
      <c r="B37" s="6">
        <f>CF_Monthly!F37</f>
        <v>0</v>
      </c>
      <c r="C37" s="6">
        <f>IF(A37&lt;BuildMonths,0, IF(A37=BuildMonths,EPC, IF(IS_Monthly!$B37&gt;0, INDEX(City_Receivable!$F$2:$F$241, IS_Monthly!$B37), 0)))</f>
        <v>0</v>
      </c>
      <c r="D37" s="6">
        <f>B37+C37</f>
        <v>0</v>
      </c>
      <c r="E37" s="6">
        <f>IF(A37&lt;BuildMonths,0, IF(A37=BuildMonths,EPC*DebtFrac, IF(IS_Monthly!$B37&gt;0, INDEX(Debt_Schedule!$F$2:$F$241, IS_Monthly!$B37), 0)))</f>
        <v>0</v>
      </c>
      <c r="F37" s="6">
        <f>IF(A37&lt;BuildMonths,0, EPC*EquityFrac)</f>
        <v>0</v>
      </c>
      <c r="G37" s="6">
        <f>IF(ROW()=2,IS_Monthly!K37, OFFSET(G1,ROW()-3,0)+IS_Monthly!K37)</f>
        <v>0</v>
      </c>
      <c r="H37" s="6">
        <f>F37+G37</f>
        <v>0</v>
      </c>
      <c r="I37" s="6">
        <f>E37+H37</f>
        <v>0</v>
      </c>
      <c r="J37" s="6">
        <f>D37-I37</f>
        <v>0</v>
      </c>
    </row>
    <row r="38" spans="1:10">
      <c r="A38" s="8">
        <v>37</v>
      </c>
      <c r="B38" s="6">
        <f>CF_Monthly!F38</f>
        <v>0</v>
      </c>
      <c r="C38" s="6">
        <f>IF(A38&lt;BuildMonths,0, IF(A38=BuildMonths,EPC, IF(IS_Monthly!$B38&gt;0, INDEX(City_Receivable!$F$2:$F$241, IS_Monthly!$B38), 0)))</f>
        <v>0</v>
      </c>
      <c r="D38" s="6">
        <f>B38+C38</f>
        <v>0</v>
      </c>
      <c r="E38" s="6">
        <f>IF(A38&lt;BuildMonths,0, IF(A38=BuildMonths,EPC*DebtFrac, IF(IS_Monthly!$B38&gt;0, INDEX(Debt_Schedule!$F$2:$F$241, IS_Monthly!$B38), 0)))</f>
        <v>0</v>
      </c>
      <c r="F38" s="6">
        <f>IF(A38&lt;BuildMonths,0, EPC*EquityFrac)</f>
        <v>0</v>
      </c>
      <c r="G38" s="6">
        <f>IF(ROW()=2,IS_Monthly!K38, OFFSET(G1,ROW()-3,0)+IS_Monthly!K38)</f>
        <v>0</v>
      </c>
      <c r="H38" s="6">
        <f>F38+G38</f>
        <v>0</v>
      </c>
      <c r="I38" s="6">
        <f>E38+H38</f>
        <v>0</v>
      </c>
      <c r="J38" s="6">
        <f>D38-I38</f>
        <v>0</v>
      </c>
    </row>
    <row r="39" spans="1:10">
      <c r="A39" s="8">
        <v>38</v>
      </c>
      <c r="B39" s="6">
        <f>CF_Monthly!F39</f>
        <v>0</v>
      </c>
      <c r="C39" s="6">
        <f>IF(A39&lt;BuildMonths,0, IF(A39=BuildMonths,EPC, IF(IS_Monthly!$B39&gt;0, INDEX(City_Receivable!$F$2:$F$241, IS_Monthly!$B39), 0)))</f>
        <v>0</v>
      </c>
      <c r="D39" s="6">
        <f>B39+C39</f>
        <v>0</v>
      </c>
      <c r="E39" s="6">
        <f>IF(A39&lt;BuildMonths,0, IF(A39=BuildMonths,EPC*DebtFrac, IF(IS_Monthly!$B39&gt;0, INDEX(Debt_Schedule!$F$2:$F$241, IS_Monthly!$B39), 0)))</f>
        <v>0</v>
      </c>
      <c r="F39" s="6">
        <f>IF(A39&lt;BuildMonths,0, EPC*EquityFrac)</f>
        <v>0</v>
      </c>
      <c r="G39" s="6">
        <f>IF(ROW()=2,IS_Monthly!K39, OFFSET(G1,ROW()-3,0)+IS_Monthly!K39)</f>
        <v>0</v>
      </c>
      <c r="H39" s="6">
        <f>F39+G39</f>
        <v>0</v>
      </c>
      <c r="I39" s="6">
        <f>E39+H39</f>
        <v>0</v>
      </c>
      <c r="J39" s="6">
        <f>D39-I39</f>
        <v>0</v>
      </c>
    </row>
    <row r="40" spans="1:10">
      <c r="A40" s="8">
        <v>39</v>
      </c>
      <c r="B40" s="6">
        <f>CF_Monthly!F40</f>
        <v>0</v>
      </c>
      <c r="C40" s="6">
        <f>IF(A40&lt;BuildMonths,0, IF(A40=BuildMonths,EPC, IF(IS_Monthly!$B40&gt;0, INDEX(City_Receivable!$F$2:$F$241, IS_Monthly!$B40), 0)))</f>
        <v>0</v>
      </c>
      <c r="D40" s="6">
        <f>B40+C40</f>
        <v>0</v>
      </c>
      <c r="E40" s="6">
        <f>IF(A40&lt;BuildMonths,0, IF(A40=BuildMonths,EPC*DebtFrac, IF(IS_Monthly!$B40&gt;0, INDEX(Debt_Schedule!$F$2:$F$241, IS_Monthly!$B40), 0)))</f>
        <v>0</v>
      </c>
      <c r="F40" s="6">
        <f>IF(A40&lt;BuildMonths,0, EPC*EquityFrac)</f>
        <v>0</v>
      </c>
      <c r="G40" s="6">
        <f>IF(ROW()=2,IS_Monthly!K40, OFFSET(G1,ROW()-3,0)+IS_Monthly!K40)</f>
        <v>0</v>
      </c>
      <c r="H40" s="6">
        <f>F40+G40</f>
        <v>0</v>
      </c>
      <c r="I40" s="6">
        <f>E40+H40</f>
        <v>0</v>
      </c>
      <c r="J40" s="6">
        <f>D40-I40</f>
        <v>0</v>
      </c>
    </row>
    <row r="41" spans="1:10">
      <c r="A41" s="8">
        <v>40</v>
      </c>
      <c r="B41" s="6">
        <f>CF_Monthly!F41</f>
        <v>0</v>
      </c>
      <c r="C41" s="6">
        <f>IF(A41&lt;BuildMonths,0, IF(A41=BuildMonths,EPC, IF(IS_Monthly!$B41&gt;0, INDEX(City_Receivable!$F$2:$F$241, IS_Monthly!$B41), 0)))</f>
        <v>0</v>
      </c>
      <c r="D41" s="6">
        <f>B41+C41</f>
        <v>0</v>
      </c>
      <c r="E41" s="6">
        <f>IF(A41&lt;BuildMonths,0, IF(A41=BuildMonths,EPC*DebtFrac, IF(IS_Monthly!$B41&gt;0, INDEX(Debt_Schedule!$F$2:$F$241, IS_Monthly!$B41), 0)))</f>
        <v>0</v>
      </c>
      <c r="F41" s="6">
        <f>IF(A41&lt;BuildMonths,0, EPC*EquityFrac)</f>
        <v>0</v>
      </c>
      <c r="G41" s="6">
        <f>IF(ROW()=2,IS_Monthly!K41, OFFSET(G1,ROW()-3,0)+IS_Monthly!K41)</f>
        <v>0</v>
      </c>
      <c r="H41" s="6">
        <f>F41+G41</f>
        <v>0</v>
      </c>
      <c r="I41" s="6">
        <f>E41+H41</f>
        <v>0</v>
      </c>
      <c r="J41" s="6">
        <f>D41-I41</f>
        <v>0</v>
      </c>
    </row>
    <row r="42" spans="1:10">
      <c r="A42" s="8">
        <v>41</v>
      </c>
      <c r="B42" s="6">
        <f>CF_Monthly!F42</f>
        <v>0</v>
      </c>
      <c r="C42" s="6">
        <f>IF(A42&lt;BuildMonths,0, IF(A42=BuildMonths,EPC, IF(IS_Monthly!$B42&gt;0, INDEX(City_Receivable!$F$2:$F$241, IS_Monthly!$B42), 0)))</f>
        <v>0</v>
      </c>
      <c r="D42" s="6">
        <f>B42+C42</f>
        <v>0</v>
      </c>
      <c r="E42" s="6">
        <f>IF(A42&lt;BuildMonths,0, IF(A42=BuildMonths,EPC*DebtFrac, IF(IS_Monthly!$B42&gt;0, INDEX(Debt_Schedule!$F$2:$F$241, IS_Monthly!$B42), 0)))</f>
        <v>0</v>
      </c>
      <c r="F42" s="6">
        <f>IF(A42&lt;BuildMonths,0, EPC*EquityFrac)</f>
        <v>0</v>
      </c>
      <c r="G42" s="6">
        <f>IF(ROW()=2,IS_Monthly!K42, OFFSET(G1,ROW()-3,0)+IS_Monthly!K42)</f>
        <v>0</v>
      </c>
      <c r="H42" s="6">
        <f>F42+G42</f>
        <v>0</v>
      </c>
      <c r="I42" s="6">
        <f>E42+H42</f>
        <v>0</v>
      </c>
      <c r="J42" s="6">
        <f>D42-I42</f>
        <v>0</v>
      </c>
    </row>
    <row r="43" spans="1:10">
      <c r="A43" s="8">
        <v>42</v>
      </c>
      <c r="B43" s="6">
        <f>CF_Monthly!F43</f>
        <v>0</v>
      </c>
      <c r="C43" s="6">
        <f>IF(A43&lt;BuildMonths,0, IF(A43=BuildMonths,EPC, IF(IS_Monthly!$B43&gt;0, INDEX(City_Receivable!$F$2:$F$241, IS_Monthly!$B43), 0)))</f>
        <v>0</v>
      </c>
      <c r="D43" s="6">
        <f>B43+C43</f>
        <v>0</v>
      </c>
      <c r="E43" s="6">
        <f>IF(A43&lt;BuildMonths,0, IF(A43=BuildMonths,EPC*DebtFrac, IF(IS_Monthly!$B43&gt;0, INDEX(Debt_Schedule!$F$2:$F$241, IS_Monthly!$B43), 0)))</f>
        <v>0</v>
      </c>
      <c r="F43" s="6">
        <f>IF(A43&lt;BuildMonths,0, EPC*EquityFrac)</f>
        <v>0</v>
      </c>
      <c r="G43" s="6">
        <f>IF(ROW()=2,IS_Monthly!K43, OFFSET(G1,ROW()-3,0)+IS_Monthly!K43)</f>
        <v>0</v>
      </c>
      <c r="H43" s="6">
        <f>F43+G43</f>
        <v>0</v>
      </c>
      <c r="I43" s="6">
        <f>E43+H43</f>
        <v>0</v>
      </c>
      <c r="J43" s="6">
        <f>D43-I43</f>
        <v>0</v>
      </c>
    </row>
    <row r="44" spans="1:10">
      <c r="A44" s="8">
        <v>43</v>
      </c>
      <c r="B44" s="6">
        <f>CF_Monthly!F44</f>
        <v>0</v>
      </c>
      <c r="C44" s="6">
        <f>IF(A44&lt;BuildMonths,0, IF(A44=BuildMonths,EPC, IF(IS_Monthly!$B44&gt;0, INDEX(City_Receivable!$F$2:$F$241, IS_Monthly!$B44), 0)))</f>
        <v>0</v>
      </c>
      <c r="D44" s="6">
        <f>B44+C44</f>
        <v>0</v>
      </c>
      <c r="E44" s="6">
        <f>IF(A44&lt;BuildMonths,0, IF(A44=BuildMonths,EPC*DebtFrac, IF(IS_Monthly!$B44&gt;0, INDEX(Debt_Schedule!$F$2:$F$241, IS_Monthly!$B44), 0)))</f>
        <v>0</v>
      </c>
      <c r="F44" s="6">
        <f>IF(A44&lt;BuildMonths,0, EPC*EquityFrac)</f>
        <v>0</v>
      </c>
      <c r="G44" s="6">
        <f>IF(ROW()=2,IS_Monthly!K44, OFFSET(G1,ROW()-3,0)+IS_Monthly!K44)</f>
        <v>0</v>
      </c>
      <c r="H44" s="6">
        <f>F44+G44</f>
        <v>0</v>
      </c>
      <c r="I44" s="6">
        <f>E44+H44</f>
        <v>0</v>
      </c>
      <c r="J44" s="6">
        <f>D44-I44</f>
        <v>0</v>
      </c>
    </row>
    <row r="45" spans="1:10">
      <c r="A45" s="8">
        <v>44</v>
      </c>
      <c r="B45" s="6">
        <f>CF_Monthly!F45</f>
        <v>0</v>
      </c>
      <c r="C45" s="6">
        <f>IF(A45&lt;BuildMonths,0, IF(A45=BuildMonths,EPC, IF(IS_Monthly!$B45&gt;0, INDEX(City_Receivable!$F$2:$F$241, IS_Monthly!$B45), 0)))</f>
        <v>0</v>
      </c>
      <c r="D45" s="6">
        <f>B45+C45</f>
        <v>0</v>
      </c>
      <c r="E45" s="6">
        <f>IF(A45&lt;BuildMonths,0, IF(A45=BuildMonths,EPC*DebtFrac, IF(IS_Monthly!$B45&gt;0, INDEX(Debt_Schedule!$F$2:$F$241, IS_Monthly!$B45), 0)))</f>
        <v>0</v>
      </c>
      <c r="F45" s="6">
        <f>IF(A45&lt;BuildMonths,0, EPC*EquityFrac)</f>
        <v>0</v>
      </c>
      <c r="G45" s="6">
        <f>IF(ROW()=2,IS_Monthly!K45, OFFSET(G1,ROW()-3,0)+IS_Monthly!K45)</f>
        <v>0</v>
      </c>
      <c r="H45" s="6">
        <f>F45+G45</f>
        <v>0</v>
      </c>
      <c r="I45" s="6">
        <f>E45+H45</f>
        <v>0</v>
      </c>
      <c r="J45" s="6">
        <f>D45-I45</f>
        <v>0</v>
      </c>
    </row>
    <row r="46" spans="1:10">
      <c r="A46" s="8">
        <v>45</v>
      </c>
      <c r="B46" s="6">
        <f>CF_Monthly!F46</f>
        <v>0</v>
      </c>
      <c r="C46" s="6">
        <f>IF(A46&lt;BuildMonths,0, IF(A46=BuildMonths,EPC, IF(IS_Monthly!$B46&gt;0, INDEX(City_Receivable!$F$2:$F$241, IS_Monthly!$B46), 0)))</f>
        <v>0</v>
      </c>
      <c r="D46" s="6">
        <f>B46+C46</f>
        <v>0</v>
      </c>
      <c r="E46" s="6">
        <f>IF(A46&lt;BuildMonths,0, IF(A46=BuildMonths,EPC*DebtFrac, IF(IS_Monthly!$B46&gt;0, INDEX(Debt_Schedule!$F$2:$F$241, IS_Monthly!$B46), 0)))</f>
        <v>0</v>
      </c>
      <c r="F46" s="6">
        <f>IF(A46&lt;BuildMonths,0, EPC*EquityFrac)</f>
        <v>0</v>
      </c>
      <c r="G46" s="6">
        <f>IF(ROW()=2,IS_Monthly!K46, OFFSET(G1,ROW()-3,0)+IS_Monthly!K46)</f>
        <v>0</v>
      </c>
      <c r="H46" s="6">
        <f>F46+G46</f>
        <v>0</v>
      </c>
      <c r="I46" s="6">
        <f>E46+H46</f>
        <v>0</v>
      </c>
      <c r="J46" s="6">
        <f>D46-I46</f>
        <v>0</v>
      </c>
    </row>
    <row r="47" spans="1:10">
      <c r="A47" s="8">
        <v>46</v>
      </c>
      <c r="B47" s="6">
        <f>CF_Monthly!F47</f>
        <v>0</v>
      </c>
      <c r="C47" s="6">
        <f>IF(A47&lt;BuildMonths,0, IF(A47=BuildMonths,EPC, IF(IS_Monthly!$B47&gt;0, INDEX(City_Receivable!$F$2:$F$241, IS_Monthly!$B47), 0)))</f>
        <v>0</v>
      </c>
      <c r="D47" s="6">
        <f>B47+C47</f>
        <v>0</v>
      </c>
      <c r="E47" s="6">
        <f>IF(A47&lt;BuildMonths,0, IF(A47=BuildMonths,EPC*DebtFrac, IF(IS_Monthly!$B47&gt;0, INDEX(Debt_Schedule!$F$2:$F$241, IS_Monthly!$B47), 0)))</f>
        <v>0</v>
      </c>
      <c r="F47" s="6">
        <f>IF(A47&lt;BuildMonths,0, EPC*EquityFrac)</f>
        <v>0</v>
      </c>
      <c r="G47" s="6">
        <f>IF(ROW()=2,IS_Monthly!K47, OFFSET(G1,ROW()-3,0)+IS_Monthly!K47)</f>
        <v>0</v>
      </c>
      <c r="H47" s="6">
        <f>F47+G47</f>
        <v>0</v>
      </c>
      <c r="I47" s="6">
        <f>E47+H47</f>
        <v>0</v>
      </c>
      <c r="J47" s="6">
        <f>D47-I47</f>
        <v>0</v>
      </c>
    </row>
    <row r="48" spans="1:10">
      <c r="A48" s="8">
        <v>47</v>
      </c>
      <c r="B48" s="6">
        <f>CF_Monthly!F48</f>
        <v>0</v>
      </c>
      <c r="C48" s="6">
        <f>IF(A48&lt;BuildMonths,0, IF(A48=BuildMonths,EPC, IF(IS_Monthly!$B48&gt;0, INDEX(City_Receivable!$F$2:$F$241, IS_Monthly!$B48), 0)))</f>
        <v>0</v>
      </c>
      <c r="D48" s="6">
        <f>B48+C48</f>
        <v>0</v>
      </c>
      <c r="E48" s="6">
        <f>IF(A48&lt;BuildMonths,0, IF(A48=BuildMonths,EPC*DebtFrac, IF(IS_Monthly!$B48&gt;0, INDEX(Debt_Schedule!$F$2:$F$241, IS_Monthly!$B48), 0)))</f>
        <v>0</v>
      </c>
      <c r="F48" s="6">
        <f>IF(A48&lt;BuildMonths,0, EPC*EquityFrac)</f>
        <v>0</v>
      </c>
      <c r="G48" s="6">
        <f>IF(ROW()=2,IS_Monthly!K48, OFFSET(G1,ROW()-3,0)+IS_Monthly!K48)</f>
        <v>0</v>
      </c>
      <c r="H48" s="6">
        <f>F48+G48</f>
        <v>0</v>
      </c>
      <c r="I48" s="6">
        <f>E48+H48</f>
        <v>0</v>
      </c>
      <c r="J48" s="6">
        <f>D48-I48</f>
        <v>0</v>
      </c>
    </row>
    <row r="49" spans="1:10">
      <c r="A49" s="8">
        <v>48</v>
      </c>
      <c r="B49" s="6">
        <f>CF_Monthly!F49</f>
        <v>0</v>
      </c>
      <c r="C49" s="6">
        <f>IF(A49&lt;BuildMonths,0, IF(A49=BuildMonths,EPC, IF(IS_Monthly!$B49&gt;0, INDEX(City_Receivable!$F$2:$F$241, IS_Monthly!$B49), 0)))</f>
        <v>0</v>
      </c>
      <c r="D49" s="6">
        <f>B49+C49</f>
        <v>0</v>
      </c>
      <c r="E49" s="6">
        <f>IF(A49&lt;BuildMonths,0, IF(A49=BuildMonths,EPC*DebtFrac, IF(IS_Monthly!$B49&gt;0, INDEX(Debt_Schedule!$F$2:$F$241, IS_Monthly!$B49), 0)))</f>
        <v>0</v>
      </c>
      <c r="F49" s="6">
        <f>IF(A49&lt;BuildMonths,0, EPC*EquityFrac)</f>
        <v>0</v>
      </c>
      <c r="G49" s="6">
        <f>IF(ROW()=2,IS_Monthly!K49, OFFSET(G1,ROW()-3,0)+IS_Monthly!K49)</f>
        <v>0</v>
      </c>
      <c r="H49" s="6">
        <f>F49+G49</f>
        <v>0</v>
      </c>
      <c r="I49" s="6">
        <f>E49+H49</f>
        <v>0</v>
      </c>
      <c r="J49" s="6">
        <f>D49-I49</f>
        <v>0</v>
      </c>
    </row>
    <row r="50" spans="1:10">
      <c r="A50" s="8">
        <v>49</v>
      </c>
      <c r="B50" s="6">
        <f>CF_Monthly!F50</f>
        <v>0</v>
      </c>
      <c r="C50" s="6">
        <f>IF(A50&lt;BuildMonths,0, IF(A50=BuildMonths,EPC, IF(IS_Monthly!$B50&gt;0, INDEX(City_Receivable!$F$2:$F$241, IS_Monthly!$B50), 0)))</f>
        <v>0</v>
      </c>
      <c r="D50" s="6">
        <f>B50+C50</f>
        <v>0</v>
      </c>
      <c r="E50" s="6">
        <f>IF(A50&lt;BuildMonths,0, IF(A50=BuildMonths,EPC*DebtFrac, IF(IS_Monthly!$B50&gt;0, INDEX(Debt_Schedule!$F$2:$F$241, IS_Monthly!$B50), 0)))</f>
        <v>0</v>
      </c>
      <c r="F50" s="6">
        <f>IF(A50&lt;BuildMonths,0, EPC*EquityFrac)</f>
        <v>0</v>
      </c>
      <c r="G50" s="6">
        <f>IF(ROW()=2,IS_Monthly!K50, OFFSET(G1,ROW()-3,0)+IS_Monthly!K50)</f>
        <v>0</v>
      </c>
      <c r="H50" s="6">
        <f>F50+G50</f>
        <v>0</v>
      </c>
      <c r="I50" s="6">
        <f>E50+H50</f>
        <v>0</v>
      </c>
      <c r="J50" s="6">
        <f>D50-I50</f>
        <v>0</v>
      </c>
    </row>
    <row r="51" spans="1:10">
      <c r="A51" s="8">
        <v>50</v>
      </c>
      <c r="B51" s="6">
        <f>CF_Monthly!F51</f>
        <v>0</v>
      </c>
      <c r="C51" s="6">
        <f>IF(A51&lt;BuildMonths,0, IF(A51=BuildMonths,EPC, IF(IS_Monthly!$B51&gt;0, INDEX(City_Receivable!$F$2:$F$241, IS_Monthly!$B51), 0)))</f>
        <v>0</v>
      </c>
      <c r="D51" s="6">
        <f>B51+C51</f>
        <v>0</v>
      </c>
      <c r="E51" s="6">
        <f>IF(A51&lt;BuildMonths,0, IF(A51=BuildMonths,EPC*DebtFrac, IF(IS_Monthly!$B51&gt;0, INDEX(Debt_Schedule!$F$2:$F$241, IS_Monthly!$B51), 0)))</f>
        <v>0</v>
      </c>
      <c r="F51" s="6">
        <f>IF(A51&lt;BuildMonths,0, EPC*EquityFrac)</f>
        <v>0</v>
      </c>
      <c r="G51" s="6">
        <f>IF(ROW()=2,IS_Monthly!K51, OFFSET(G1,ROW()-3,0)+IS_Monthly!K51)</f>
        <v>0</v>
      </c>
      <c r="H51" s="6">
        <f>F51+G51</f>
        <v>0</v>
      </c>
      <c r="I51" s="6">
        <f>E51+H51</f>
        <v>0</v>
      </c>
      <c r="J51" s="6">
        <f>D51-I51</f>
        <v>0</v>
      </c>
    </row>
    <row r="52" spans="1:10">
      <c r="A52" s="8">
        <v>51</v>
      </c>
      <c r="B52" s="6">
        <f>CF_Monthly!F52</f>
        <v>0</v>
      </c>
      <c r="C52" s="6">
        <f>IF(A52&lt;BuildMonths,0, IF(A52=BuildMonths,EPC, IF(IS_Monthly!$B52&gt;0, INDEX(City_Receivable!$F$2:$F$241, IS_Monthly!$B52), 0)))</f>
        <v>0</v>
      </c>
      <c r="D52" s="6">
        <f>B52+C52</f>
        <v>0</v>
      </c>
      <c r="E52" s="6">
        <f>IF(A52&lt;BuildMonths,0, IF(A52=BuildMonths,EPC*DebtFrac, IF(IS_Monthly!$B52&gt;0, INDEX(Debt_Schedule!$F$2:$F$241, IS_Monthly!$B52), 0)))</f>
        <v>0</v>
      </c>
      <c r="F52" s="6">
        <f>IF(A52&lt;BuildMonths,0, EPC*EquityFrac)</f>
        <v>0</v>
      </c>
      <c r="G52" s="6">
        <f>IF(ROW()=2,IS_Monthly!K52, OFFSET(G1,ROW()-3,0)+IS_Monthly!K52)</f>
        <v>0</v>
      </c>
      <c r="H52" s="6">
        <f>F52+G52</f>
        <v>0</v>
      </c>
      <c r="I52" s="6">
        <f>E52+H52</f>
        <v>0</v>
      </c>
      <c r="J52" s="6">
        <f>D52-I52</f>
        <v>0</v>
      </c>
    </row>
    <row r="53" spans="1:10">
      <c r="A53" s="8">
        <v>52</v>
      </c>
      <c r="B53" s="6">
        <f>CF_Monthly!F53</f>
        <v>0</v>
      </c>
      <c r="C53" s="6">
        <f>IF(A53&lt;BuildMonths,0, IF(A53=BuildMonths,EPC, IF(IS_Monthly!$B53&gt;0, INDEX(City_Receivable!$F$2:$F$241, IS_Monthly!$B53), 0)))</f>
        <v>0</v>
      </c>
      <c r="D53" s="6">
        <f>B53+C53</f>
        <v>0</v>
      </c>
      <c r="E53" s="6">
        <f>IF(A53&lt;BuildMonths,0, IF(A53=BuildMonths,EPC*DebtFrac, IF(IS_Monthly!$B53&gt;0, INDEX(Debt_Schedule!$F$2:$F$241, IS_Monthly!$B53), 0)))</f>
        <v>0</v>
      </c>
      <c r="F53" s="6">
        <f>IF(A53&lt;BuildMonths,0, EPC*EquityFrac)</f>
        <v>0</v>
      </c>
      <c r="G53" s="6">
        <f>IF(ROW()=2,IS_Monthly!K53, OFFSET(G1,ROW()-3,0)+IS_Monthly!K53)</f>
        <v>0</v>
      </c>
      <c r="H53" s="6">
        <f>F53+G53</f>
        <v>0</v>
      </c>
      <c r="I53" s="6">
        <f>E53+H53</f>
        <v>0</v>
      </c>
      <c r="J53" s="6">
        <f>D53-I53</f>
        <v>0</v>
      </c>
    </row>
    <row r="54" spans="1:10">
      <c r="A54" s="8">
        <v>53</v>
      </c>
      <c r="B54" s="6">
        <f>CF_Monthly!F54</f>
        <v>0</v>
      </c>
      <c r="C54" s="6">
        <f>IF(A54&lt;BuildMonths,0, IF(A54=BuildMonths,EPC, IF(IS_Monthly!$B54&gt;0, INDEX(City_Receivable!$F$2:$F$241, IS_Monthly!$B54), 0)))</f>
        <v>0</v>
      </c>
      <c r="D54" s="6">
        <f>B54+C54</f>
        <v>0</v>
      </c>
      <c r="E54" s="6">
        <f>IF(A54&lt;BuildMonths,0, IF(A54=BuildMonths,EPC*DebtFrac, IF(IS_Monthly!$B54&gt;0, INDEX(Debt_Schedule!$F$2:$F$241, IS_Monthly!$B54), 0)))</f>
        <v>0</v>
      </c>
      <c r="F54" s="6">
        <f>IF(A54&lt;BuildMonths,0, EPC*EquityFrac)</f>
        <v>0</v>
      </c>
      <c r="G54" s="6">
        <f>IF(ROW()=2,IS_Monthly!K54, OFFSET(G1,ROW()-3,0)+IS_Monthly!K54)</f>
        <v>0</v>
      </c>
      <c r="H54" s="6">
        <f>F54+G54</f>
        <v>0</v>
      </c>
      <c r="I54" s="6">
        <f>E54+H54</f>
        <v>0</v>
      </c>
      <c r="J54" s="6">
        <f>D54-I54</f>
        <v>0</v>
      </c>
    </row>
    <row r="55" spans="1:10">
      <c r="A55" s="8">
        <v>54</v>
      </c>
      <c r="B55" s="6">
        <f>CF_Monthly!F55</f>
        <v>0</v>
      </c>
      <c r="C55" s="6">
        <f>IF(A55&lt;BuildMonths,0, IF(A55=BuildMonths,EPC, IF(IS_Monthly!$B55&gt;0, INDEX(City_Receivable!$F$2:$F$241, IS_Monthly!$B55), 0)))</f>
        <v>0</v>
      </c>
      <c r="D55" s="6">
        <f>B55+C55</f>
        <v>0</v>
      </c>
      <c r="E55" s="6">
        <f>IF(A55&lt;BuildMonths,0, IF(A55=BuildMonths,EPC*DebtFrac, IF(IS_Monthly!$B55&gt;0, INDEX(Debt_Schedule!$F$2:$F$241, IS_Monthly!$B55), 0)))</f>
        <v>0</v>
      </c>
      <c r="F55" s="6">
        <f>IF(A55&lt;BuildMonths,0, EPC*EquityFrac)</f>
        <v>0</v>
      </c>
      <c r="G55" s="6">
        <f>IF(ROW()=2,IS_Monthly!K55, OFFSET(G1,ROW()-3,0)+IS_Monthly!K55)</f>
        <v>0</v>
      </c>
      <c r="H55" s="6">
        <f>F55+G55</f>
        <v>0</v>
      </c>
      <c r="I55" s="6">
        <f>E55+H55</f>
        <v>0</v>
      </c>
      <c r="J55" s="6">
        <f>D55-I55</f>
        <v>0</v>
      </c>
    </row>
    <row r="56" spans="1:10">
      <c r="A56" s="8">
        <v>55</v>
      </c>
      <c r="B56" s="6">
        <f>CF_Monthly!F56</f>
        <v>0</v>
      </c>
      <c r="C56" s="6">
        <f>IF(A56&lt;BuildMonths,0, IF(A56=BuildMonths,EPC, IF(IS_Monthly!$B56&gt;0, INDEX(City_Receivable!$F$2:$F$241, IS_Monthly!$B56), 0)))</f>
        <v>0</v>
      </c>
      <c r="D56" s="6">
        <f>B56+C56</f>
        <v>0</v>
      </c>
      <c r="E56" s="6">
        <f>IF(A56&lt;BuildMonths,0, IF(A56=BuildMonths,EPC*DebtFrac, IF(IS_Monthly!$B56&gt;0, INDEX(Debt_Schedule!$F$2:$F$241, IS_Monthly!$B56), 0)))</f>
        <v>0</v>
      </c>
      <c r="F56" s="6">
        <f>IF(A56&lt;BuildMonths,0, EPC*EquityFrac)</f>
        <v>0</v>
      </c>
      <c r="G56" s="6">
        <f>IF(ROW()=2,IS_Monthly!K56, OFFSET(G1,ROW()-3,0)+IS_Monthly!K56)</f>
        <v>0</v>
      </c>
      <c r="H56" s="6">
        <f>F56+G56</f>
        <v>0</v>
      </c>
      <c r="I56" s="6">
        <f>E56+H56</f>
        <v>0</v>
      </c>
      <c r="J56" s="6">
        <f>D56-I56</f>
        <v>0</v>
      </c>
    </row>
    <row r="57" spans="1:10">
      <c r="A57" s="8">
        <v>56</v>
      </c>
      <c r="B57" s="6">
        <f>CF_Monthly!F57</f>
        <v>0</v>
      </c>
      <c r="C57" s="6">
        <f>IF(A57&lt;BuildMonths,0, IF(A57=BuildMonths,EPC, IF(IS_Monthly!$B57&gt;0, INDEX(City_Receivable!$F$2:$F$241, IS_Monthly!$B57), 0)))</f>
        <v>0</v>
      </c>
      <c r="D57" s="6">
        <f>B57+C57</f>
        <v>0</v>
      </c>
      <c r="E57" s="6">
        <f>IF(A57&lt;BuildMonths,0, IF(A57=BuildMonths,EPC*DebtFrac, IF(IS_Monthly!$B57&gt;0, INDEX(Debt_Schedule!$F$2:$F$241, IS_Monthly!$B57), 0)))</f>
        <v>0</v>
      </c>
      <c r="F57" s="6">
        <f>IF(A57&lt;BuildMonths,0, EPC*EquityFrac)</f>
        <v>0</v>
      </c>
      <c r="G57" s="6">
        <f>IF(ROW()=2,IS_Monthly!K57, OFFSET(G1,ROW()-3,0)+IS_Monthly!K57)</f>
        <v>0</v>
      </c>
      <c r="H57" s="6">
        <f>F57+G57</f>
        <v>0</v>
      </c>
      <c r="I57" s="6">
        <f>E57+H57</f>
        <v>0</v>
      </c>
      <c r="J57" s="6">
        <f>D57-I57</f>
        <v>0</v>
      </c>
    </row>
    <row r="58" spans="1:10">
      <c r="A58" s="8">
        <v>57</v>
      </c>
      <c r="B58" s="6">
        <f>CF_Monthly!F58</f>
        <v>0</v>
      </c>
      <c r="C58" s="6">
        <f>IF(A58&lt;BuildMonths,0, IF(A58=BuildMonths,EPC, IF(IS_Monthly!$B58&gt;0, INDEX(City_Receivable!$F$2:$F$241, IS_Monthly!$B58), 0)))</f>
        <v>0</v>
      </c>
      <c r="D58" s="6">
        <f>B58+C58</f>
        <v>0</v>
      </c>
      <c r="E58" s="6">
        <f>IF(A58&lt;BuildMonths,0, IF(A58=BuildMonths,EPC*DebtFrac, IF(IS_Monthly!$B58&gt;0, INDEX(Debt_Schedule!$F$2:$F$241, IS_Monthly!$B58), 0)))</f>
        <v>0</v>
      </c>
      <c r="F58" s="6">
        <f>IF(A58&lt;BuildMonths,0, EPC*EquityFrac)</f>
        <v>0</v>
      </c>
      <c r="G58" s="6">
        <f>IF(ROW()=2,IS_Monthly!K58, OFFSET(G1,ROW()-3,0)+IS_Monthly!K58)</f>
        <v>0</v>
      </c>
      <c r="H58" s="6">
        <f>F58+G58</f>
        <v>0</v>
      </c>
      <c r="I58" s="6">
        <f>E58+H58</f>
        <v>0</v>
      </c>
      <c r="J58" s="6">
        <f>D58-I58</f>
        <v>0</v>
      </c>
    </row>
    <row r="59" spans="1:10">
      <c r="A59" s="8">
        <v>58</v>
      </c>
      <c r="B59" s="6">
        <f>CF_Monthly!F59</f>
        <v>0</v>
      </c>
      <c r="C59" s="6">
        <f>IF(A59&lt;BuildMonths,0, IF(A59=BuildMonths,EPC, IF(IS_Monthly!$B59&gt;0, INDEX(City_Receivable!$F$2:$F$241, IS_Monthly!$B59), 0)))</f>
        <v>0</v>
      </c>
      <c r="D59" s="6">
        <f>B59+C59</f>
        <v>0</v>
      </c>
      <c r="E59" s="6">
        <f>IF(A59&lt;BuildMonths,0, IF(A59=BuildMonths,EPC*DebtFrac, IF(IS_Monthly!$B59&gt;0, INDEX(Debt_Schedule!$F$2:$F$241, IS_Monthly!$B59), 0)))</f>
        <v>0</v>
      </c>
      <c r="F59" s="6">
        <f>IF(A59&lt;BuildMonths,0, EPC*EquityFrac)</f>
        <v>0</v>
      </c>
      <c r="G59" s="6">
        <f>IF(ROW()=2,IS_Monthly!K59, OFFSET(G1,ROW()-3,0)+IS_Monthly!K59)</f>
        <v>0</v>
      </c>
      <c r="H59" s="6">
        <f>F59+G59</f>
        <v>0</v>
      </c>
      <c r="I59" s="6">
        <f>E59+H59</f>
        <v>0</v>
      </c>
      <c r="J59" s="6">
        <f>D59-I59</f>
        <v>0</v>
      </c>
    </row>
    <row r="60" spans="1:10">
      <c r="A60" s="8">
        <v>59</v>
      </c>
      <c r="B60" s="6">
        <f>CF_Monthly!F60</f>
        <v>0</v>
      </c>
      <c r="C60" s="6">
        <f>IF(A60&lt;BuildMonths,0, IF(A60=BuildMonths,EPC, IF(IS_Monthly!$B60&gt;0, INDEX(City_Receivable!$F$2:$F$241, IS_Monthly!$B60), 0)))</f>
        <v>0</v>
      </c>
      <c r="D60" s="6">
        <f>B60+C60</f>
        <v>0</v>
      </c>
      <c r="E60" s="6">
        <f>IF(A60&lt;BuildMonths,0, IF(A60=BuildMonths,EPC*DebtFrac, IF(IS_Monthly!$B60&gt;0, INDEX(Debt_Schedule!$F$2:$F$241, IS_Monthly!$B60), 0)))</f>
        <v>0</v>
      </c>
      <c r="F60" s="6">
        <f>IF(A60&lt;BuildMonths,0, EPC*EquityFrac)</f>
        <v>0</v>
      </c>
      <c r="G60" s="6">
        <f>IF(ROW()=2,IS_Monthly!K60, OFFSET(G1,ROW()-3,0)+IS_Monthly!K60)</f>
        <v>0</v>
      </c>
      <c r="H60" s="6">
        <f>F60+G60</f>
        <v>0</v>
      </c>
      <c r="I60" s="6">
        <f>E60+H60</f>
        <v>0</v>
      </c>
      <c r="J60" s="6">
        <f>D60-I60</f>
        <v>0</v>
      </c>
    </row>
    <row r="61" spans="1:10">
      <c r="A61" s="8">
        <v>60</v>
      </c>
      <c r="B61" s="6">
        <f>CF_Monthly!F61</f>
        <v>0</v>
      </c>
      <c r="C61" s="6">
        <f>IF(A61&lt;BuildMonths,0, IF(A61=BuildMonths,EPC, IF(IS_Monthly!$B61&gt;0, INDEX(City_Receivable!$F$2:$F$241, IS_Monthly!$B61), 0)))</f>
        <v>0</v>
      </c>
      <c r="D61" s="6">
        <f>B61+C61</f>
        <v>0</v>
      </c>
      <c r="E61" s="6">
        <f>IF(A61&lt;BuildMonths,0, IF(A61=BuildMonths,EPC*DebtFrac, IF(IS_Monthly!$B61&gt;0, INDEX(Debt_Schedule!$F$2:$F$241, IS_Monthly!$B61), 0)))</f>
        <v>0</v>
      </c>
      <c r="F61" s="6">
        <f>IF(A61&lt;BuildMonths,0, EPC*EquityFrac)</f>
        <v>0</v>
      </c>
      <c r="G61" s="6">
        <f>IF(ROW()=2,IS_Monthly!K61, OFFSET(G1,ROW()-3,0)+IS_Monthly!K61)</f>
        <v>0</v>
      </c>
      <c r="H61" s="6">
        <f>F61+G61</f>
        <v>0</v>
      </c>
      <c r="I61" s="6">
        <f>E61+H61</f>
        <v>0</v>
      </c>
      <c r="J61" s="6">
        <f>D61-I61</f>
        <v>0</v>
      </c>
    </row>
    <row r="62" spans="1:10">
      <c r="A62" s="8">
        <v>61</v>
      </c>
      <c r="B62" s="6">
        <f>CF_Monthly!F62</f>
        <v>0</v>
      </c>
      <c r="C62" s="6">
        <f>IF(A62&lt;BuildMonths,0, IF(A62=BuildMonths,EPC, IF(IS_Monthly!$B62&gt;0, INDEX(City_Receivable!$F$2:$F$241, IS_Monthly!$B62), 0)))</f>
        <v>0</v>
      </c>
      <c r="D62" s="6">
        <f>B62+C62</f>
        <v>0</v>
      </c>
      <c r="E62" s="6">
        <f>IF(A62&lt;BuildMonths,0, IF(A62=BuildMonths,EPC*DebtFrac, IF(IS_Monthly!$B62&gt;0, INDEX(Debt_Schedule!$F$2:$F$241, IS_Monthly!$B62), 0)))</f>
        <v>0</v>
      </c>
      <c r="F62" s="6">
        <f>IF(A62&lt;BuildMonths,0, EPC*EquityFrac)</f>
        <v>0</v>
      </c>
      <c r="G62" s="6">
        <f>IF(ROW()=2,IS_Monthly!K62, OFFSET(G1,ROW()-3,0)+IS_Monthly!K62)</f>
        <v>0</v>
      </c>
      <c r="H62" s="6">
        <f>F62+G62</f>
        <v>0</v>
      </c>
      <c r="I62" s="6">
        <f>E62+H62</f>
        <v>0</v>
      </c>
      <c r="J62" s="6">
        <f>D62-I62</f>
        <v>0</v>
      </c>
    </row>
    <row r="63" spans="1:10">
      <c r="A63" s="8">
        <v>62</v>
      </c>
      <c r="B63" s="6">
        <f>CF_Monthly!F63</f>
        <v>0</v>
      </c>
      <c r="C63" s="6">
        <f>IF(A63&lt;BuildMonths,0, IF(A63=BuildMonths,EPC, IF(IS_Monthly!$B63&gt;0, INDEX(City_Receivable!$F$2:$F$241, IS_Monthly!$B63), 0)))</f>
        <v>0</v>
      </c>
      <c r="D63" s="6">
        <f>B63+C63</f>
        <v>0</v>
      </c>
      <c r="E63" s="6">
        <f>IF(A63&lt;BuildMonths,0, IF(A63=BuildMonths,EPC*DebtFrac, IF(IS_Monthly!$B63&gt;0, INDEX(Debt_Schedule!$F$2:$F$241, IS_Monthly!$B63), 0)))</f>
        <v>0</v>
      </c>
      <c r="F63" s="6">
        <f>IF(A63&lt;BuildMonths,0, EPC*EquityFrac)</f>
        <v>0</v>
      </c>
      <c r="G63" s="6">
        <f>IF(ROW()=2,IS_Monthly!K63, OFFSET(G1,ROW()-3,0)+IS_Monthly!K63)</f>
        <v>0</v>
      </c>
      <c r="H63" s="6">
        <f>F63+G63</f>
        <v>0</v>
      </c>
      <c r="I63" s="6">
        <f>E63+H63</f>
        <v>0</v>
      </c>
      <c r="J63" s="6">
        <f>D63-I63</f>
        <v>0</v>
      </c>
    </row>
    <row r="64" spans="1:10">
      <c r="A64" s="8">
        <v>63</v>
      </c>
      <c r="B64" s="6">
        <f>CF_Monthly!F64</f>
        <v>0</v>
      </c>
      <c r="C64" s="6">
        <f>IF(A64&lt;BuildMonths,0, IF(A64=BuildMonths,EPC, IF(IS_Monthly!$B64&gt;0, INDEX(City_Receivable!$F$2:$F$241, IS_Monthly!$B64), 0)))</f>
        <v>0</v>
      </c>
      <c r="D64" s="6">
        <f>B64+C64</f>
        <v>0</v>
      </c>
      <c r="E64" s="6">
        <f>IF(A64&lt;BuildMonths,0, IF(A64=BuildMonths,EPC*DebtFrac, IF(IS_Monthly!$B64&gt;0, INDEX(Debt_Schedule!$F$2:$F$241, IS_Monthly!$B64), 0)))</f>
        <v>0</v>
      </c>
      <c r="F64" s="6">
        <f>IF(A64&lt;BuildMonths,0, EPC*EquityFrac)</f>
        <v>0</v>
      </c>
      <c r="G64" s="6">
        <f>IF(ROW()=2,IS_Monthly!K64, OFFSET(G1,ROW()-3,0)+IS_Monthly!K64)</f>
        <v>0</v>
      </c>
      <c r="H64" s="6">
        <f>F64+G64</f>
        <v>0</v>
      </c>
      <c r="I64" s="6">
        <f>E64+H64</f>
        <v>0</v>
      </c>
      <c r="J64" s="6">
        <f>D64-I64</f>
        <v>0</v>
      </c>
    </row>
    <row r="65" spans="1:10">
      <c r="A65" s="8">
        <v>64</v>
      </c>
      <c r="B65" s="6">
        <f>CF_Monthly!F65</f>
        <v>0</v>
      </c>
      <c r="C65" s="6">
        <f>IF(A65&lt;BuildMonths,0, IF(A65=BuildMonths,EPC, IF(IS_Monthly!$B65&gt;0, INDEX(City_Receivable!$F$2:$F$241, IS_Monthly!$B65), 0)))</f>
        <v>0</v>
      </c>
      <c r="D65" s="6">
        <f>B65+C65</f>
        <v>0</v>
      </c>
      <c r="E65" s="6">
        <f>IF(A65&lt;BuildMonths,0, IF(A65=BuildMonths,EPC*DebtFrac, IF(IS_Monthly!$B65&gt;0, INDEX(Debt_Schedule!$F$2:$F$241, IS_Monthly!$B65), 0)))</f>
        <v>0</v>
      </c>
      <c r="F65" s="6">
        <f>IF(A65&lt;BuildMonths,0, EPC*EquityFrac)</f>
        <v>0</v>
      </c>
      <c r="G65" s="6">
        <f>IF(ROW()=2,IS_Monthly!K65, OFFSET(G1,ROW()-3,0)+IS_Monthly!K65)</f>
        <v>0</v>
      </c>
      <c r="H65" s="6">
        <f>F65+G65</f>
        <v>0</v>
      </c>
      <c r="I65" s="6">
        <f>E65+H65</f>
        <v>0</v>
      </c>
      <c r="J65" s="6">
        <f>D65-I65</f>
        <v>0</v>
      </c>
    </row>
    <row r="66" spans="1:10">
      <c r="A66" s="8">
        <v>65</v>
      </c>
      <c r="B66" s="6">
        <f>CF_Monthly!F66</f>
        <v>0</v>
      </c>
      <c r="C66" s="6">
        <f>IF(A66&lt;BuildMonths,0, IF(A66=BuildMonths,EPC, IF(IS_Monthly!$B66&gt;0, INDEX(City_Receivable!$F$2:$F$241, IS_Monthly!$B66), 0)))</f>
        <v>0</v>
      </c>
      <c r="D66" s="6">
        <f>B66+C66</f>
        <v>0</v>
      </c>
      <c r="E66" s="6">
        <f>IF(A66&lt;BuildMonths,0, IF(A66=BuildMonths,EPC*DebtFrac, IF(IS_Monthly!$B66&gt;0, INDEX(Debt_Schedule!$F$2:$F$241, IS_Monthly!$B66), 0)))</f>
        <v>0</v>
      </c>
      <c r="F66" s="6">
        <f>IF(A66&lt;BuildMonths,0, EPC*EquityFrac)</f>
        <v>0</v>
      </c>
      <c r="G66" s="6">
        <f>IF(ROW()=2,IS_Monthly!K66, OFFSET(G1,ROW()-3,0)+IS_Monthly!K66)</f>
        <v>0</v>
      </c>
      <c r="H66" s="6">
        <f>F66+G66</f>
        <v>0</v>
      </c>
      <c r="I66" s="6">
        <f>E66+H66</f>
        <v>0</v>
      </c>
      <c r="J66" s="6">
        <f>D66-I66</f>
        <v>0</v>
      </c>
    </row>
    <row r="67" spans="1:10">
      <c r="A67" s="8">
        <v>66</v>
      </c>
      <c r="B67" s="6">
        <f>CF_Monthly!F67</f>
        <v>0</v>
      </c>
      <c r="C67" s="6">
        <f>IF(A67&lt;BuildMonths,0, IF(A67=BuildMonths,EPC, IF(IS_Monthly!$B67&gt;0, INDEX(City_Receivable!$F$2:$F$241, IS_Monthly!$B67), 0)))</f>
        <v>0</v>
      </c>
      <c r="D67" s="6">
        <f>B67+C67</f>
        <v>0</v>
      </c>
      <c r="E67" s="6">
        <f>IF(A67&lt;BuildMonths,0, IF(A67=BuildMonths,EPC*DebtFrac, IF(IS_Monthly!$B67&gt;0, INDEX(Debt_Schedule!$F$2:$F$241, IS_Monthly!$B67), 0)))</f>
        <v>0</v>
      </c>
      <c r="F67" s="6">
        <f>IF(A67&lt;BuildMonths,0, EPC*EquityFrac)</f>
        <v>0</v>
      </c>
      <c r="G67" s="6">
        <f>IF(ROW()=2,IS_Monthly!K67, OFFSET(G1,ROW()-3,0)+IS_Monthly!K67)</f>
        <v>0</v>
      </c>
      <c r="H67" s="6">
        <f>F67+G67</f>
        <v>0</v>
      </c>
      <c r="I67" s="6">
        <f>E67+H67</f>
        <v>0</v>
      </c>
      <c r="J67" s="6">
        <f>D67-I67</f>
        <v>0</v>
      </c>
    </row>
    <row r="68" spans="1:10">
      <c r="A68" s="8">
        <v>67</v>
      </c>
      <c r="B68" s="6">
        <f>CF_Monthly!F68</f>
        <v>0</v>
      </c>
      <c r="C68" s="6">
        <f>IF(A68&lt;BuildMonths,0, IF(A68=BuildMonths,EPC, IF(IS_Monthly!$B68&gt;0, INDEX(City_Receivable!$F$2:$F$241, IS_Monthly!$B68), 0)))</f>
        <v>0</v>
      </c>
      <c r="D68" s="6">
        <f>B68+C68</f>
        <v>0</v>
      </c>
      <c r="E68" s="6">
        <f>IF(A68&lt;BuildMonths,0, IF(A68=BuildMonths,EPC*DebtFrac, IF(IS_Monthly!$B68&gt;0, INDEX(Debt_Schedule!$F$2:$F$241, IS_Monthly!$B68), 0)))</f>
        <v>0</v>
      </c>
      <c r="F68" s="6">
        <f>IF(A68&lt;BuildMonths,0, EPC*EquityFrac)</f>
        <v>0</v>
      </c>
      <c r="G68" s="6">
        <f>IF(ROW()=2,IS_Monthly!K68, OFFSET(G1,ROW()-3,0)+IS_Monthly!K68)</f>
        <v>0</v>
      </c>
      <c r="H68" s="6">
        <f>F68+G68</f>
        <v>0</v>
      </c>
      <c r="I68" s="6">
        <f>E68+H68</f>
        <v>0</v>
      </c>
      <c r="J68" s="6">
        <f>D68-I68</f>
        <v>0</v>
      </c>
    </row>
    <row r="69" spans="1:10">
      <c r="A69" s="8">
        <v>68</v>
      </c>
      <c r="B69" s="6">
        <f>CF_Monthly!F69</f>
        <v>0</v>
      </c>
      <c r="C69" s="6">
        <f>IF(A69&lt;BuildMonths,0, IF(A69=BuildMonths,EPC, IF(IS_Monthly!$B69&gt;0, INDEX(City_Receivable!$F$2:$F$241, IS_Monthly!$B69), 0)))</f>
        <v>0</v>
      </c>
      <c r="D69" s="6">
        <f>B69+C69</f>
        <v>0</v>
      </c>
      <c r="E69" s="6">
        <f>IF(A69&lt;BuildMonths,0, IF(A69=BuildMonths,EPC*DebtFrac, IF(IS_Monthly!$B69&gt;0, INDEX(Debt_Schedule!$F$2:$F$241, IS_Monthly!$B69), 0)))</f>
        <v>0</v>
      </c>
      <c r="F69" s="6">
        <f>IF(A69&lt;BuildMonths,0, EPC*EquityFrac)</f>
        <v>0</v>
      </c>
      <c r="G69" s="6">
        <f>IF(ROW()=2,IS_Monthly!K69, OFFSET(G1,ROW()-3,0)+IS_Monthly!K69)</f>
        <v>0</v>
      </c>
      <c r="H69" s="6">
        <f>F69+G69</f>
        <v>0</v>
      </c>
      <c r="I69" s="6">
        <f>E69+H69</f>
        <v>0</v>
      </c>
      <c r="J69" s="6">
        <f>D69-I69</f>
        <v>0</v>
      </c>
    </row>
    <row r="70" spans="1:10">
      <c r="A70" s="8">
        <v>69</v>
      </c>
      <c r="B70" s="6">
        <f>CF_Monthly!F70</f>
        <v>0</v>
      </c>
      <c r="C70" s="6">
        <f>IF(A70&lt;BuildMonths,0, IF(A70=BuildMonths,EPC, IF(IS_Monthly!$B70&gt;0, INDEX(City_Receivable!$F$2:$F$241, IS_Monthly!$B70), 0)))</f>
        <v>0</v>
      </c>
      <c r="D70" s="6">
        <f>B70+C70</f>
        <v>0</v>
      </c>
      <c r="E70" s="6">
        <f>IF(A70&lt;BuildMonths,0, IF(A70=BuildMonths,EPC*DebtFrac, IF(IS_Monthly!$B70&gt;0, INDEX(Debt_Schedule!$F$2:$F$241, IS_Monthly!$B70), 0)))</f>
        <v>0</v>
      </c>
      <c r="F70" s="6">
        <f>IF(A70&lt;BuildMonths,0, EPC*EquityFrac)</f>
        <v>0</v>
      </c>
      <c r="G70" s="6">
        <f>IF(ROW()=2,IS_Monthly!K70, OFFSET(G1,ROW()-3,0)+IS_Monthly!K70)</f>
        <v>0</v>
      </c>
      <c r="H70" s="6">
        <f>F70+G70</f>
        <v>0</v>
      </c>
      <c r="I70" s="6">
        <f>E70+H70</f>
        <v>0</v>
      </c>
      <c r="J70" s="6">
        <f>D70-I70</f>
        <v>0</v>
      </c>
    </row>
    <row r="71" spans="1:10">
      <c r="A71" s="8">
        <v>70</v>
      </c>
      <c r="B71" s="6">
        <f>CF_Monthly!F71</f>
        <v>0</v>
      </c>
      <c r="C71" s="6">
        <f>IF(A71&lt;BuildMonths,0, IF(A71=BuildMonths,EPC, IF(IS_Monthly!$B71&gt;0, INDEX(City_Receivable!$F$2:$F$241, IS_Monthly!$B71), 0)))</f>
        <v>0</v>
      </c>
      <c r="D71" s="6">
        <f>B71+C71</f>
        <v>0</v>
      </c>
      <c r="E71" s="6">
        <f>IF(A71&lt;BuildMonths,0, IF(A71=BuildMonths,EPC*DebtFrac, IF(IS_Monthly!$B71&gt;0, INDEX(Debt_Schedule!$F$2:$F$241, IS_Monthly!$B71), 0)))</f>
        <v>0</v>
      </c>
      <c r="F71" s="6">
        <f>IF(A71&lt;BuildMonths,0, EPC*EquityFrac)</f>
        <v>0</v>
      </c>
      <c r="G71" s="6">
        <f>IF(ROW()=2,IS_Monthly!K71, OFFSET(G1,ROW()-3,0)+IS_Monthly!K71)</f>
        <v>0</v>
      </c>
      <c r="H71" s="6">
        <f>F71+G71</f>
        <v>0</v>
      </c>
      <c r="I71" s="6">
        <f>E71+H71</f>
        <v>0</v>
      </c>
      <c r="J71" s="6">
        <f>D71-I71</f>
        <v>0</v>
      </c>
    </row>
    <row r="72" spans="1:10">
      <c r="A72" s="8">
        <v>71</v>
      </c>
      <c r="B72" s="6">
        <f>CF_Monthly!F72</f>
        <v>0</v>
      </c>
      <c r="C72" s="6">
        <f>IF(A72&lt;BuildMonths,0, IF(A72=BuildMonths,EPC, IF(IS_Monthly!$B72&gt;0, INDEX(City_Receivable!$F$2:$F$241, IS_Monthly!$B72), 0)))</f>
        <v>0</v>
      </c>
      <c r="D72" s="6">
        <f>B72+C72</f>
        <v>0</v>
      </c>
      <c r="E72" s="6">
        <f>IF(A72&lt;BuildMonths,0, IF(A72=BuildMonths,EPC*DebtFrac, IF(IS_Monthly!$B72&gt;0, INDEX(Debt_Schedule!$F$2:$F$241, IS_Monthly!$B72), 0)))</f>
        <v>0</v>
      </c>
      <c r="F72" s="6">
        <f>IF(A72&lt;BuildMonths,0, EPC*EquityFrac)</f>
        <v>0</v>
      </c>
      <c r="G72" s="6">
        <f>IF(ROW()=2,IS_Monthly!K72, OFFSET(G1,ROW()-3,0)+IS_Monthly!K72)</f>
        <v>0</v>
      </c>
      <c r="H72" s="6">
        <f>F72+G72</f>
        <v>0</v>
      </c>
      <c r="I72" s="6">
        <f>E72+H72</f>
        <v>0</v>
      </c>
      <c r="J72" s="6">
        <f>D72-I72</f>
        <v>0</v>
      </c>
    </row>
    <row r="73" spans="1:10">
      <c r="A73" s="8">
        <v>72</v>
      </c>
      <c r="B73" s="6">
        <f>CF_Monthly!F73</f>
        <v>0</v>
      </c>
      <c r="C73" s="6">
        <f>IF(A73&lt;BuildMonths,0, IF(A73=BuildMonths,EPC, IF(IS_Monthly!$B73&gt;0, INDEX(City_Receivable!$F$2:$F$241, IS_Monthly!$B73), 0)))</f>
        <v>0</v>
      </c>
      <c r="D73" s="6">
        <f>B73+C73</f>
        <v>0</v>
      </c>
      <c r="E73" s="6">
        <f>IF(A73&lt;BuildMonths,0, IF(A73=BuildMonths,EPC*DebtFrac, IF(IS_Monthly!$B73&gt;0, INDEX(Debt_Schedule!$F$2:$F$241, IS_Monthly!$B73), 0)))</f>
        <v>0</v>
      </c>
      <c r="F73" s="6">
        <f>IF(A73&lt;BuildMonths,0, EPC*EquityFrac)</f>
        <v>0</v>
      </c>
      <c r="G73" s="6">
        <f>IF(ROW()=2,IS_Monthly!K73, OFFSET(G1,ROW()-3,0)+IS_Monthly!K73)</f>
        <v>0</v>
      </c>
      <c r="H73" s="6">
        <f>F73+G73</f>
        <v>0</v>
      </c>
      <c r="I73" s="6">
        <f>E73+H73</f>
        <v>0</v>
      </c>
      <c r="J73" s="6">
        <f>D73-I73</f>
        <v>0</v>
      </c>
    </row>
    <row r="74" spans="1:10">
      <c r="A74" s="8">
        <v>73</v>
      </c>
      <c r="B74" s="6">
        <f>CF_Monthly!F74</f>
        <v>0</v>
      </c>
      <c r="C74" s="6">
        <f>IF(A74&lt;BuildMonths,0, IF(A74=BuildMonths,EPC, IF(IS_Monthly!$B74&gt;0, INDEX(City_Receivable!$F$2:$F$241, IS_Monthly!$B74), 0)))</f>
        <v>0</v>
      </c>
      <c r="D74" s="6">
        <f>B74+C74</f>
        <v>0</v>
      </c>
      <c r="E74" s="6">
        <f>IF(A74&lt;BuildMonths,0, IF(A74=BuildMonths,EPC*DebtFrac, IF(IS_Monthly!$B74&gt;0, INDEX(Debt_Schedule!$F$2:$F$241, IS_Monthly!$B74), 0)))</f>
        <v>0</v>
      </c>
      <c r="F74" s="6">
        <f>IF(A74&lt;BuildMonths,0, EPC*EquityFrac)</f>
        <v>0</v>
      </c>
      <c r="G74" s="6">
        <f>IF(ROW()=2,IS_Monthly!K74, OFFSET(G1,ROW()-3,0)+IS_Monthly!K74)</f>
        <v>0</v>
      </c>
      <c r="H74" s="6">
        <f>F74+G74</f>
        <v>0</v>
      </c>
      <c r="I74" s="6">
        <f>E74+H74</f>
        <v>0</v>
      </c>
      <c r="J74" s="6">
        <f>D74-I74</f>
        <v>0</v>
      </c>
    </row>
    <row r="75" spans="1:10">
      <c r="A75" s="8">
        <v>74</v>
      </c>
      <c r="B75" s="6">
        <f>CF_Monthly!F75</f>
        <v>0</v>
      </c>
      <c r="C75" s="6">
        <f>IF(A75&lt;BuildMonths,0, IF(A75=BuildMonths,EPC, IF(IS_Monthly!$B75&gt;0, INDEX(City_Receivable!$F$2:$F$241, IS_Monthly!$B75), 0)))</f>
        <v>0</v>
      </c>
      <c r="D75" s="6">
        <f>B75+C75</f>
        <v>0</v>
      </c>
      <c r="E75" s="6">
        <f>IF(A75&lt;BuildMonths,0, IF(A75=BuildMonths,EPC*DebtFrac, IF(IS_Monthly!$B75&gt;0, INDEX(Debt_Schedule!$F$2:$F$241, IS_Monthly!$B75), 0)))</f>
        <v>0</v>
      </c>
      <c r="F75" s="6">
        <f>IF(A75&lt;BuildMonths,0, EPC*EquityFrac)</f>
        <v>0</v>
      </c>
      <c r="G75" s="6">
        <f>IF(ROW()=2,IS_Monthly!K75, OFFSET(G1,ROW()-3,0)+IS_Monthly!K75)</f>
        <v>0</v>
      </c>
      <c r="H75" s="6">
        <f>F75+G75</f>
        <v>0</v>
      </c>
      <c r="I75" s="6">
        <f>E75+H75</f>
        <v>0</v>
      </c>
      <c r="J75" s="6">
        <f>D75-I75</f>
        <v>0</v>
      </c>
    </row>
    <row r="76" spans="1:10">
      <c r="A76" s="8">
        <v>75</v>
      </c>
      <c r="B76" s="6">
        <f>CF_Monthly!F76</f>
        <v>0</v>
      </c>
      <c r="C76" s="6">
        <f>IF(A76&lt;BuildMonths,0, IF(A76=BuildMonths,EPC, IF(IS_Monthly!$B76&gt;0, INDEX(City_Receivable!$F$2:$F$241, IS_Monthly!$B76), 0)))</f>
        <v>0</v>
      </c>
      <c r="D76" s="6">
        <f>B76+C76</f>
        <v>0</v>
      </c>
      <c r="E76" s="6">
        <f>IF(A76&lt;BuildMonths,0, IF(A76=BuildMonths,EPC*DebtFrac, IF(IS_Monthly!$B76&gt;0, INDEX(Debt_Schedule!$F$2:$F$241, IS_Monthly!$B76), 0)))</f>
        <v>0</v>
      </c>
      <c r="F76" s="6">
        <f>IF(A76&lt;BuildMonths,0, EPC*EquityFrac)</f>
        <v>0</v>
      </c>
      <c r="G76" s="6">
        <f>IF(ROW()=2,IS_Monthly!K76, OFFSET(G1,ROW()-3,0)+IS_Monthly!K76)</f>
        <v>0</v>
      </c>
      <c r="H76" s="6">
        <f>F76+G76</f>
        <v>0</v>
      </c>
      <c r="I76" s="6">
        <f>E76+H76</f>
        <v>0</v>
      </c>
      <c r="J76" s="6">
        <f>D76-I76</f>
        <v>0</v>
      </c>
    </row>
    <row r="77" spans="1:10">
      <c r="A77" s="8">
        <v>76</v>
      </c>
      <c r="B77" s="6">
        <f>CF_Monthly!F77</f>
        <v>0</v>
      </c>
      <c r="C77" s="6">
        <f>IF(A77&lt;BuildMonths,0, IF(A77=BuildMonths,EPC, IF(IS_Monthly!$B77&gt;0, INDEX(City_Receivable!$F$2:$F$241, IS_Monthly!$B77), 0)))</f>
        <v>0</v>
      </c>
      <c r="D77" s="6">
        <f>B77+C77</f>
        <v>0</v>
      </c>
      <c r="E77" s="6">
        <f>IF(A77&lt;BuildMonths,0, IF(A77=BuildMonths,EPC*DebtFrac, IF(IS_Monthly!$B77&gt;0, INDEX(Debt_Schedule!$F$2:$F$241, IS_Monthly!$B77), 0)))</f>
        <v>0</v>
      </c>
      <c r="F77" s="6">
        <f>IF(A77&lt;BuildMonths,0, EPC*EquityFrac)</f>
        <v>0</v>
      </c>
      <c r="G77" s="6">
        <f>IF(ROW()=2,IS_Monthly!K77, OFFSET(G1,ROW()-3,0)+IS_Monthly!K77)</f>
        <v>0</v>
      </c>
      <c r="H77" s="6">
        <f>F77+G77</f>
        <v>0</v>
      </c>
      <c r="I77" s="6">
        <f>E77+H77</f>
        <v>0</v>
      </c>
      <c r="J77" s="6">
        <f>D77-I77</f>
        <v>0</v>
      </c>
    </row>
    <row r="78" spans="1:10">
      <c r="A78" s="8">
        <v>77</v>
      </c>
      <c r="B78" s="6">
        <f>CF_Monthly!F78</f>
        <v>0</v>
      </c>
      <c r="C78" s="6">
        <f>IF(A78&lt;BuildMonths,0, IF(A78=BuildMonths,EPC, IF(IS_Monthly!$B78&gt;0, INDEX(City_Receivable!$F$2:$F$241, IS_Monthly!$B78), 0)))</f>
        <v>0</v>
      </c>
      <c r="D78" s="6">
        <f>B78+C78</f>
        <v>0</v>
      </c>
      <c r="E78" s="6">
        <f>IF(A78&lt;BuildMonths,0, IF(A78=BuildMonths,EPC*DebtFrac, IF(IS_Monthly!$B78&gt;0, INDEX(Debt_Schedule!$F$2:$F$241, IS_Monthly!$B78), 0)))</f>
        <v>0</v>
      </c>
      <c r="F78" s="6">
        <f>IF(A78&lt;BuildMonths,0, EPC*EquityFrac)</f>
        <v>0</v>
      </c>
      <c r="G78" s="6">
        <f>IF(ROW()=2,IS_Monthly!K78, OFFSET(G1,ROW()-3,0)+IS_Monthly!K78)</f>
        <v>0</v>
      </c>
      <c r="H78" s="6">
        <f>F78+G78</f>
        <v>0</v>
      </c>
      <c r="I78" s="6">
        <f>E78+H78</f>
        <v>0</v>
      </c>
      <c r="J78" s="6">
        <f>D78-I78</f>
        <v>0</v>
      </c>
    </row>
    <row r="79" spans="1:10">
      <c r="A79" s="8">
        <v>78</v>
      </c>
      <c r="B79" s="6">
        <f>CF_Monthly!F79</f>
        <v>0</v>
      </c>
      <c r="C79" s="6">
        <f>IF(A79&lt;BuildMonths,0, IF(A79=BuildMonths,EPC, IF(IS_Monthly!$B79&gt;0, INDEX(City_Receivable!$F$2:$F$241, IS_Monthly!$B79), 0)))</f>
        <v>0</v>
      </c>
      <c r="D79" s="6">
        <f>B79+C79</f>
        <v>0</v>
      </c>
      <c r="E79" s="6">
        <f>IF(A79&lt;BuildMonths,0, IF(A79=BuildMonths,EPC*DebtFrac, IF(IS_Monthly!$B79&gt;0, INDEX(Debt_Schedule!$F$2:$F$241, IS_Monthly!$B79), 0)))</f>
        <v>0</v>
      </c>
      <c r="F79" s="6">
        <f>IF(A79&lt;BuildMonths,0, EPC*EquityFrac)</f>
        <v>0</v>
      </c>
      <c r="G79" s="6">
        <f>IF(ROW()=2,IS_Monthly!K79, OFFSET(G1,ROW()-3,0)+IS_Monthly!K79)</f>
        <v>0</v>
      </c>
      <c r="H79" s="6">
        <f>F79+G79</f>
        <v>0</v>
      </c>
      <c r="I79" s="6">
        <f>E79+H79</f>
        <v>0</v>
      </c>
      <c r="J79" s="6">
        <f>D79-I79</f>
        <v>0</v>
      </c>
    </row>
    <row r="80" spans="1:10">
      <c r="A80" s="8">
        <v>79</v>
      </c>
      <c r="B80" s="6">
        <f>CF_Monthly!F80</f>
        <v>0</v>
      </c>
      <c r="C80" s="6">
        <f>IF(A80&lt;BuildMonths,0, IF(A80=BuildMonths,EPC, IF(IS_Monthly!$B80&gt;0, INDEX(City_Receivable!$F$2:$F$241, IS_Monthly!$B80), 0)))</f>
        <v>0</v>
      </c>
      <c r="D80" s="6">
        <f>B80+C80</f>
        <v>0</v>
      </c>
      <c r="E80" s="6">
        <f>IF(A80&lt;BuildMonths,0, IF(A80=BuildMonths,EPC*DebtFrac, IF(IS_Monthly!$B80&gt;0, INDEX(Debt_Schedule!$F$2:$F$241, IS_Monthly!$B80), 0)))</f>
        <v>0</v>
      </c>
      <c r="F80" s="6">
        <f>IF(A80&lt;BuildMonths,0, EPC*EquityFrac)</f>
        <v>0</v>
      </c>
      <c r="G80" s="6">
        <f>IF(ROW()=2,IS_Monthly!K80, OFFSET(G1,ROW()-3,0)+IS_Monthly!K80)</f>
        <v>0</v>
      </c>
      <c r="H80" s="6">
        <f>F80+G80</f>
        <v>0</v>
      </c>
      <c r="I80" s="6">
        <f>E80+H80</f>
        <v>0</v>
      </c>
      <c r="J80" s="6">
        <f>D80-I80</f>
        <v>0</v>
      </c>
    </row>
    <row r="81" spans="1:10">
      <c r="A81" s="8">
        <v>80</v>
      </c>
      <c r="B81" s="6">
        <f>CF_Monthly!F81</f>
        <v>0</v>
      </c>
      <c r="C81" s="6">
        <f>IF(A81&lt;BuildMonths,0, IF(A81=BuildMonths,EPC, IF(IS_Monthly!$B81&gt;0, INDEX(City_Receivable!$F$2:$F$241, IS_Monthly!$B81), 0)))</f>
        <v>0</v>
      </c>
      <c r="D81" s="6">
        <f>B81+C81</f>
        <v>0</v>
      </c>
      <c r="E81" s="6">
        <f>IF(A81&lt;BuildMonths,0, IF(A81=BuildMonths,EPC*DebtFrac, IF(IS_Monthly!$B81&gt;0, INDEX(Debt_Schedule!$F$2:$F$241, IS_Monthly!$B81), 0)))</f>
        <v>0</v>
      </c>
      <c r="F81" s="6">
        <f>IF(A81&lt;BuildMonths,0, EPC*EquityFrac)</f>
        <v>0</v>
      </c>
      <c r="G81" s="6">
        <f>IF(ROW()=2,IS_Monthly!K81, OFFSET(G1,ROW()-3,0)+IS_Monthly!K81)</f>
        <v>0</v>
      </c>
      <c r="H81" s="6">
        <f>F81+G81</f>
        <v>0</v>
      </c>
      <c r="I81" s="6">
        <f>E81+H81</f>
        <v>0</v>
      </c>
      <c r="J81" s="6">
        <f>D81-I81</f>
        <v>0</v>
      </c>
    </row>
    <row r="82" spans="1:10">
      <c r="A82" s="8">
        <v>81</v>
      </c>
      <c r="B82" s="6">
        <f>CF_Monthly!F82</f>
        <v>0</v>
      </c>
      <c r="C82" s="6">
        <f>IF(A82&lt;BuildMonths,0, IF(A82=BuildMonths,EPC, IF(IS_Monthly!$B82&gt;0, INDEX(City_Receivable!$F$2:$F$241, IS_Monthly!$B82), 0)))</f>
        <v>0</v>
      </c>
      <c r="D82" s="6">
        <f>B82+C82</f>
        <v>0</v>
      </c>
      <c r="E82" s="6">
        <f>IF(A82&lt;BuildMonths,0, IF(A82=BuildMonths,EPC*DebtFrac, IF(IS_Monthly!$B82&gt;0, INDEX(Debt_Schedule!$F$2:$F$241, IS_Monthly!$B82), 0)))</f>
        <v>0</v>
      </c>
      <c r="F82" s="6">
        <f>IF(A82&lt;BuildMonths,0, EPC*EquityFrac)</f>
        <v>0</v>
      </c>
      <c r="G82" s="6">
        <f>IF(ROW()=2,IS_Monthly!K82, OFFSET(G1,ROW()-3,0)+IS_Monthly!K82)</f>
        <v>0</v>
      </c>
      <c r="H82" s="6">
        <f>F82+G82</f>
        <v>0</v>
      </c>
      <c r="I82" s="6">
        <f>E82+H82</f>
        <v>0</v>
      </c>
      <c r="J82" s="6">
        <f>D82-I82</f>
        <v>0</v>
      </c>
    </row>
    <row r="83" spans="1:10">
      <c r="A83" s="8">
        <v>82</v>
      </c>
      <c r="B83" s="6">
        <f>CF_Monthly!F83</f>
        <v>0</v>
      </c>
      <c r="C83" s="6">
        <f>IF(A83&lt;BuildMonths,0, IF(A83=BuildMonths,EPC, IF(IS_Monthly!$B83&gt;0, INDEX(City_Receivable!$F$2:$F$241, IS_Monthly!$B83), 0)))</f>
        <v>0</v>
      </c>
      <c r="D83" s="6">
        <f>B83+C83</f>
        <v>0</v>
      </c>
      <c r="E83" s="6">
        <f>IF(A83&lt;BuildMonths,0, IF(A83=BuildMonths,EPC*DebtFrac, IF(IS_Monthly!$B83&gt;0, INDEX(Debt_Schedule!$F$2:$F$241, IS_Monthly!$B83), 0)))</f>
        <v>0</v>
      </c>
      <c r="F83" s="6">
        <f>IF(A83&lt;BuildMonths,0, EPC*EquityFrac)</f>
        <v>0</v>
      </c>
      <c r="G83" s="6">
        <f>IF(ROW()=2,IS_Monthly!K83, OFFSET(G1,ROW()-3,0)+IS_Monthly!K83)</f>
        <v>0</v>
      </c>
      <c r="H83" s="6">
        <f>F83+G83</f>
        <v>0</v>
      </c>
      <c r="I83" s="6">
        <f>E83+H83</f>
        <v>0</v>
      </c>
      <c r="J83" s="6">
        <f>D83-I83</f>
        <v>0</v>
      </c>
    </row>
    <row r="84" spans="1:10">
      <c r="A84" s="8">
        <v>83</v>
      </c>
      <c r="B84" s="6">
        <f>CF_Monthly!F84</f>
        <v>0</v>
      </c>
      <c r="C84" s="6">
        <f>IF(A84&lt;BuildMonths,0, IF(A84=BuildMonths,EPC, IF(IS_Monthly!$B84&gt;0, INDEX(City_Receivable!$F$2:$F$241, IS_Monthly!$B84), 0)))</f>
        <v>0</v>
      </c>
      <c r="D84" s="6">
        <f>B84+C84</f>
        <v>0</v>
      </c>
      <c r="E84" s="6">
        <f>IF(A84&lt;BuildMonths,0, IF(A84=BuildMonths,EPC*DebtFrac, IF(IS_Monthly!$B84&gt;0, INDEX(Debt_Schedule!$F$2:$F$241, IS_Monthly!$B84), 0)))</f>
        <v>0</v>
      </c>
      <c r="F84" s="6">
        <f>IF(A84&lt;BuildMonths,0, EPC*EquityFrac)</f>
        <v>0</v>
      </c>
      <c r="G84" s="6">
        <f>IF(ROW()=2,IS_Monthly!K84, OFFSET(G1,ROW()-3,0)+IS_Monthly!K84)</f>
        <v>0</v>
      </c>
      <c r="H84" s="6">
        <f>F84+G84</f>
        <v>0</v>
      </c>
      <c r="I84" s="6">
        <f>E84+H84</f>
        <v>0</v>
      </c>
      <c r="J84" s="6">
        <f>D84-I84</f>
        <v>0</v>
      </c>
    </row>
    <row r="85" spans="1:10">
      <c r="A85" s="8">
        <v>84</v>
      </c>
      <c r="B85" s="6">
        <f>CF_Monthly!F85</f>
        <v>0</v>
      </c>
      <c r="C85" s="6">
        <f>IF(A85&lt;BuildMonths,0, IF(A85=BuildMonths,EPC, IF(IS_Monthly!$B85&gt;0, INDEX(City_Receivable!$F$2:$F$241, IS_Monthly!$B85), 0)))</f>
        <v>0</v>
      </c>
      <c r="D85" s="6">
        <f>B85+C85</f>
        <v>0</v>
      </c>
      <c r="E85" s="6">
        <f>IF(A85&lt;BuildMonths,0, IF(A85=BuildMonths,EPC*DebtFrac, IF(IS_Monthly!$B85&gt;0, INDEX(Debt_Schedule!$F$2:$F$241, IS_Monthly!$B85), 0)))</f>
        <v>0</v>
      </c>
      <c r="F85" s="6">
        <f>IF(A85&lt;BuildMonths,0, EPC*EquityFrac)</f>
        <v>0</v>
      </c>
      <c r="G85" s="6">
        <f>IF(ROW()=2,IS_Monthly!K85, OFFSET(G1,ROW()-3,0)+IS_Monthly!K85)</f>
        <v>0</v>
      </c>
      <c r="H85" s="6">
        <f>F85+G85</f>
        <v>0</v>
      </c>
      <c r="I85" s="6">
        <f>E85+H85</f>
        <v>0</v>
      </c>
      <c r="J85" s="6">
        <f>D85-I85</f>
        <v>0</v>
      </c>
    </row>
    <row r="86" spans="1:10">
      <c r="A86" s="8">
        <v>85</v>
      </c>
      <c r="B86" s="6">
        <f>CF_Monthly!F86</f>
        <v>0</v>
      </c>
      <c r="C86" s="6">
        <f>IF(A86&lt;BuildMonths,0, IF(A86=BuildMonths,EPC, IF(IS_Monthly!$B86&gt;0, INDEX(City_Receivable!$F$2:$F$241, IS_Monthly!$B86), 0)))</f>
        <v>0</v>
      </c>
      <c r="D86" s="6">
        <f>B86+C86</f>
        <v>0</v>
      </c>
      <c r="E86" s="6">
        <f>IF(A86&lt;BuildMonths,0, IF(A86=BuildMonths,EPC*DebtFrac, IF(IS_Monthly!$B86&gt;0, INDEX(Debt_Schedule!$F$2:$F$241, IS_Monthly!$B86), 0)))</f>
        <v>0</v>
      </c>
      <c r="F86" s="6">
        <f>IF(A86&lt;BuildMonths,0, EPC*EquityFrac)</f>
        <v>0</v>
      </c>
      <c r="G86" s="6">
        <f>IF(ROW()=2,IS_Monthly!K86, OFFSET(G1,ROW()-3,0)+IS_Monthly!K86)</f>
        <v>0</v>
      </c>
      <c r="H86" s="6">
        <f>F86+G86</f>
        <v>0</v>
      </c>
      <c r="I86" s="6">
        <f>E86+H86</f>
        <v>0</v>
      </c>
      <c r="J86" s="6">
        <f>D86-I86</f>
        <v>0</v>
      </c>
    </row>
    <row r="87" spans="1:10">
      <c r="A87" s="8">
        <v>86</v>
      </c>
      <c r="B87" s="6">
        <f>CF_Monthly!F87</f>
        <v>0</v>
      </c>
      <c r="C87" s="6">
        <f>IF(A87&lt;BuildMonths,0, IF(A87=BuildMonths,EPC, IF(IS_Monthly!$B87&gt;0, INDEX(City_Receivable!$F$2:$F$241, IS_Monthly!$B87), 0)))</f>
        <v>0</v>
      </c>
      <c r="D87" s="6">
        <f>B87+C87</f>
        <v>0</v>
      </c>
      <c r="E87" s="6">
        <f>IF(A87&lt;BuildMonths,0, IF(A87=BuildMonths,EPC*DebtFrac, IF(IS_Monthly!$B87&gt;0, INDEX(Debt_Schedule!$F$2:$F$241, IS_Monthly!$B87), 0)))</f>
        <v>0</v>
      </c>
      <c r="F87" s="6">
        <f>IF(A87&lt;BuildMonths,0, EPC*EquityFrac)</f>
        <v>0</v>
      </c>
      <c r="G87" s="6">
        <f>IF(ROW()=2,IS_Monthly!K87, OFFSET(G1,ROW()-3,0)+IS_Monthly!K87)</f>
        <v>0</v>
      </c>
      <c r="H87" s="6">
        <f>F87+G87</f>
        <v>0</v>
      </c>
      <c r="I87" s="6">
        <f>E87+H87</f>
        <v>0</v>
      </c>
      <c r="J87" s="6">
        <f>D87-I87</f>
        <v>0</v>
      </c>
    </row>
    <row r="88" spans="1:10">
      <c r="A88" s="8">
        <v>87</v>
      </c>
      <c r="B88" s="6">
        <f>CF_Monthly!F88</f>
        <v>0</v>
      </c>
      <c r="C88" s="6">
        <f>IF(A88&lt;BuildMonths,0, IF(A88=BuildMonths,EPC, IF(IS_Monthly!$B88&gt;0, INDEX(City_Receivable!$F$2:$F$241, IS_Monthly!$B88), 0)))</f>
        <v>0</v>
      </c>
      <c r="D88" s="6">
        <f>B88+C88</f>
        <v>0</v>
      </c>
      <c r="E88" s="6">
        <f>IF(A88&lt;BuildMonths,0, IF(A88=BuildMonths,EPC*DebtFrac, IF(IS_Monthly!$B88&gt;0, INDEX(Debt_Schedule!$F$2:$F$241, IS_Monthly!$B88), 0)))</f>
        <v>0</v>
      </c>
      <c r="F88" s="6">
        <f>IF(A88&lt;BuildMonths,0, EPC*EquityFrac)</f>
        <v>0</v>
      </c>
      <c r="G88" s="6">
        <f>IF(ROW()=2,IS_Monthly!K88, OFFSET(G1,ROW()-3,0)+IS_Monthly!K88)</f>
        <v>0</v>
      </c>
      <c r="H88" s="6">
        <f>F88+G88</f>
        <v>0</v>
      </c>
      <c r="I88" s="6">
        <f>E88+H88</f>
        <v>0</v>
      </c>
      <c r="J88" s="6">
        <f>D88-I88</f>
        <v>0</v>
      </c>
    </row>
    <row r="89" spans="1:10">
      <c r="A89" s="8">
        <v>88</v>
      </c>
      <c r="B89" s="6">
        <f>CF_Monthly!F89</f>
        <v>0</v>
      </c>
      <c r="C89" s="6">
        <f>IF(A89&lt;BuildMonths,0, IF(A89=BuildMonths,EPC, IF(IS_Monthly!$B89&gt;0, INDEX(City_Receivable!$F$2:$F$241, IS_Monthly!$B89), 0)))</f>
        <v>0</v>
      </c>
      <c r="D89" s="6">
        <f>B89+C89</f>
        <v>0</v>
      </c>
      <c r="E89" s="6">
        <f>IF(A89&lt;BuildMonths,0, IF(A89=BuildMonths,EPC*DebtFrac, IF(IS_Monthly!$B89&gt;0, INDEX(Debt_Schedule!$F$2:$F$241, IS_Monthly!$B89), 0)))</f>
        <v>0</v>
      </c>
      <c r="F89" s="6">
        <f>IF(A89&lt;BuildMonths,0, EPC*EquityFrac)</f>
        <v>0</v>
      </c>
      <c r="G89" s="6">
        <f>IF(ROW()=2,IS_Monthly!K89, OFFSET(G1,ROW()-3,0)+IS_Monthly!K89)</f>
        <v>0</v>
      </c>
      <c r="H89" s="6">
        <f>F89+G89</f>
        <v>0</v>
      </c>
      <c r="I89" s="6">
        <f>E89+H89</f>
        <v>0</v>
      </c>
      <c r="J89" s="6">
        <f>D89-I89</f>
        <v>0</v>
      </c>
    </row>
    <row r="90" spans="1:10">
      <c r="A90" s="8">
        <v>89</v>
      </c>
      <c r="B90" s="6">
        <f>CF_Monthly!F90</f>
        <v>0</v>
      </c>
      <c r="C90" s="6">
        <f>IF(A90&lt;BuildMonths,0, IF(A90=BuildMonths,EPC, IF(IS_Monthly!$B90&gt;0, INDEX(City_Receivable!$F$2:$F$241, IS_Monthly!$B90), 0)))</f>
        <v>0</v>
      </c>
      <c r="D90" s="6">
        <f>B90+C90</f>
        <v>0</v>
      </c>
      <c r="E90" s="6">
        <f>IF(A90&lt;BuildMonths,0, IF(A90=BuildMonths,EPC*DebtFrac, IF(IS_Monthly!$B90&gt;0, INDEX(Debt_Schedule!$F$2:$F$241, IS_Monthly!$B90), 0)))</f>
        <v>0</v>
      </c>
      <c r="F90" s="6">
        <f>IF(A90&lt;BuildMonths,0, EPC*EquityFrac)</f>
        <v>0</v>
      </c>
      <c r="G90" s="6">
        <f>IF(ROW()=2,IS_Monthly!K90, OFFSET(G1,ROW()-3,0)+IS_Monthly!K90)</f>
        <v>0</v>
      </c>
      <c r="H90" s="6">
        <f>F90+G90</f>
        <v>0</v>
      </c>
      <c r="I90" s="6">
        <f>E90+H90</f>
        <v>0</v>
      </c>
      <c r="J90" s="6">
        <f>D90-I90</f>
        <v>0</v>
      </c>
    </row>
    <row r="91" spans="1:10">
      <c r="A91" s="8">
        <v>90</v>
      </c>
      <c r="B91" s="6">
        <f>CF_Monthly!F91</f>
        <v>0</v>
      </c>
      <c r="C91" s="6">
        <f>IF(A91&lt;BuildMonths,0, IF(A91=BuildMonths,EPC, IF(IS_Monthly!$B91&gt;0, INDEX(City_Receivable!$F$2:$F$241, IS_Monthly!$B91), 0)))</f>
        <v>0</v>
      </c>
      <c r="D91" s="6">
        <f>B91+C91</f>
        <v>0</v>
      </c>
      <c r="E91" s="6">
        <f>IF(A91&lt;BuildMonths,0, IF(A91=BuildMonths,EPC*DebtFrac, IF(IS_Monthly!$B91&gt;0, INDEX(Debt_Schedule!$F$2:$F$241, IS_Monthly!$B91), 0)))</f>
        <v>0</v>
      </c>
      <c r="F91" s="6">
        <f>IF(A91&lt;BuildMonths,0, EPC*EquityFrac)</f>
        <v>0</v>
      </c>
      <c r="G91" s="6">
        <f>IF(ROW()=2,IS_Monthly!K91, OFFSET(G1,ROW()-3,0)+IS_Monthly!K91)</f>
        <v>0</v>
      </c>
      <c r="H91" s="6">
        <f>F91+G91</f>
        <v>0</v>
      </c>
      <c r="I91" s="6">
        <f>E91+H91</f>
        <v>0</v>
      </c>
      <c r="J91" s="6">
        <f>D91-I91</f>
        <v>0</v>
      </c>
    </row>
    <row r="92" spans="1:10">
      <c r="A92" s="8">
        <v>91</v>
      </c>
      <c r="B92" s="6">
        <f>CF_Monthly!F92</f>
        <v>0</v>
      </c>
      <c r="C92" s="6">
        <f>IF(A92&lt;BuildMonths,0, IF(A92=BuildMonths,EPC, IF(IS_Monthly!$B92&gt;0, INDEX(City_Receivable!$F$2:$F$241, IS_Monthly!$B92), 0)))</f>
        <v>0</v>
      </c>
      <c r="D92" s="6">
        <f>B92+C92</f>
        <v>0</v>
      </c>
      <c r="E92" s="6">
        <f>IF(A92&lt;BuildMonths,0, IF(A92=BuildMonths,EPC*DebtFrac, IF(IS_Monthly!$B92&gt;0, INDEX(Debt_Schedule!$F$2:$F$241, IS_Monthly!$B92), 0)))</f>
        <v>0</v>
      </c>
      <c r="F92" s="6">
        <f>IF(A92&lt;BuildMonths,0, EPC*EquityFrac)</f>
        <v>0</v>
      </c>
      <c r="G92" s="6">
        <f>IF(ROW()=2,IS_Monthly!K92, OFFSET(G1,ROW()-3,0)+IS_Monthly!K92)</f>
        <v>0</v>
      </c>
      <c r="H92" s="6">
        <f>F92+G92</f>
        <v>0</v>
      </c>
      <c r="I92" s="6">
        <f>E92+H92</f>
        <v>0</v>
      </c>
      <c r="J92" s="6">
        <f>D92-I92</f>
        <v>0</v>
      </c>
    </row>
    <row r="93" spans="1:10">
      <c r="A93" s="8">
        <v>92</v>
      </c>
      <c r="B93" s="6">
        <f>CF_Monthly!F93</f>
        <v>0</v>
      </c>
      <c r="C93" s="6">
        <f>IF(A93&lt;BuildMonths,0, IF(A93=BuildMonths,EPC, IF(IS_Monthly!$B93&gt;0, INDEX(City_Receivable!$F$2:$F$241, IS_Monthly!$B93), 0)))</f>
        <v>0</v>
      </c>
      <c r="D93" s="6">
        <f>B93+C93</f>
        <v>0</v>
      </c>
      <c r="E93" s="6">
        <f>IF(A93&lt;BuildMonths,0, IF(A93=BuildMonths,EPC*DebtFrac, IF(IS_Monthly!$B93&gt;0, INDEX(Debt_Schedule!$F$2:$F$241, IS_Monthly!$B93), 0)))</f>
        <v>0</v>
      </c>
      <c r="F93" s="6">
        <f>IF(A93&lt;BuildMonths,0, EPC*EquityFrac)</f>
        <v>0</v>
      </c>
      <c r="G93" s="6">
        <f>IF(ROW()=2,IS_Monthly!K93, OFFSET(G1,ROW()-3,0)+IS_Monthly!K93)</f>
        <v>0</v>
      </c>
      <c r="H93" s="6">
        <f>F93+G93</f>
        <v>0</v>
      </c>
      <c r="I93" s="6">
        <f>E93+H93</f>
        <v>0</v>
      </c>
      <c r="J93" s="6">
        <f>D93-I93</f>
        <v>0</v>
      </c>
    </row>
    <row r="94" spans="1:10">
      <c r="A94" s="8">
        <v>93</v>
      </c>
      <c r="B94" s="6">
        <f>CF_Monthly!F94</f>
        <v>0</v>
      </c>
      <c r="C94" s="6">
        <f>IF(A94&lt;BuildMonths,0, IF(A94=BuildMonths,EPC, IF(IS_Monthly!$B94&gt;0, INDEX(City_Receivable!$F$2:$F$241, IS_Monthly!$B94), 0)))</f>
        <v>0</v>
      </c>
      <c r="D94" s="6">
        <f>B94+C94</f>
        <v>0</v>
      </c>
      <c r="E94" s="6">
        <f>IF(A94&lt;BuildMonths,0, IF(A94=BuildMonths,EPC*DebtFrac, IF(IS_Monthly!$B94&gt;0, INDEX(Debt_Schedule!$F$2:$F$241, IS_Monthly!$B94), 0)))</f>
        <v>0</v>
      </c>
      <c r="F94" s="6">
        <f>IF(A94&lt;BuildMonths,0, EPC*EquityFrac)</f>
        <v>0</v>
      </c>
      <c r="G94" s="6">
        <f>IF(ROW()=2,IS_Monthly!K94, OFFSET(G1,ROW()-3,0)+IS_Monthly!K94)</f>
        <v>0</v>
      </c>
      <c r="H94" s="6">
        <f>F94+G94</f>
        <v>0</v>
      </c>
      <c r="I94" s="6">
        <f>E94+H94</f>
        <v>0</v>
      </c>
      <c r="J94" s="6">
        <f>D94-I94</f>
        <v>0</v>
      </c>
    </row>
    <row r="95" spans="1:10">
      <c r="A95" s="8">
        <v>94</v>
      </c>
      <c r="B95" s="6">
        <f>CF_Monthly!F95</f>
        <v>0</v>
      </c>
      <c r="C95" s="6">
        <f>IF(A95&lt;BuildMonths,0, IF(A95=BuildMonths,EPC, IF(IS_Monthly!$B95&gt;0, INDEX(City_Receivable!$F$2:$F$241, IS_Monthly!$B95), 0)))</f>
        <v>0</v>
      </c>
      <c r="D95" s="6">
        <f>B95+C95</f>
        <v>0</v>
      </c>
      <c r="E95" s="6">
        <f>IF(A95&lt;BuildMonths,0, IF(A95=BuildMonths,EPC*DebtFrac, IF(IS_Monthly!$B95&gt;0, INDEX(Debt_Schedule!$F$2:$F$241, IS_Monthly!$B95), 0)))</f>
        <v>0</v>
      </c>
      <c r="F95" s="6">
        <f>IF(A95&lt;BuildMonths,0, EPC*EquityFrac)</f>
        <v>0</v>
      </c>
      <c r="G95" s="6">
        <f>IF(ROW()=2,IS_Monthly!K95, OFFSET(G1,ROW()-3,0)+IS_Monthly!K95)</f>
        <v>0</v>
      </c>
      <c r="H95" s="6">
        <f>F95+G95</f>
        <v>0</v>
      </c>
      <c r="I95" s="6">
        <f>E95+H95</f>
        <v>0</v>
      </c>
      <c r="J95" s="6">
        <f>D95-I95</f>
        <v>0</v>
      </c>
    </row>
    <row r="96" spans="1:10">
      <c r="A96" s="8">
        <v>95</v>
      </c>
      <c r="B96" s="6">
        <f>CF_Monthly!F96</f>
        <v>0</v>
      </c>
      <c r="C96" s="6">
        <f>IF(A96&lt;BuildMonths,0, IF(A96=BuildMonths,EPC, IF(IS_Monthly!$B96&gt;0, INDEX(City_Receivable!$F$2:$F$241, IS_Monthly!$B96), 0)))</f>
        <v>0</v>
      </c>
      <c r="D96" s="6">
        <f>B96+C96</f>
        <v>0</v>
      </c>
      <c r="E96" s="6">
        <f>IF(A96&lt;BuildMonths,0, IF(A96=BuildMonths,EPC*DebtFrac, IF(IS_Monthly!$B96&gt;0, INDEX(Debt_Schedule!$F$2:$F$241, IS_Monthly!$B96), 0)))</f>
        <v>0</v>
      </c>
      <c r="F96" s="6">
        <f>IF(A96&lt;BuildMonths,0, EPC*EquityFrac)</f>
        <v>0</v>
      </c>
      <c r="G96" s="6">
        <f>IF(ROW()=2,IS_Monthly!K96, OFFSET(G1,ROW()-3,0)+IS_Monthly!K96)</f>
        <v>0</v>
      </c>
      <c r="H96" s="6">
        <f>F96+G96</f>
        <v>0</v>
      </c>
      <c r="I96" s="6">
        <f>E96+H96</f>
        <v>0</v>
      </c>
      <c r="J96" s="6">
        <f>D96-I96</f>
        <v>0</v>
      </c>
    </row>
    <row r="97" spans="1:10">
      <c r="A97" s="8">
        <v>96</v>
      </c>
      <c r="B97" s="6">
        <f>CF_Monthly!F97</f>
        <v>0</v>
      </c>
      <c r="C97" s="6">
        <f>IF(A97&lt;BuildMonths,0, IF(A97=BuildMonths,EPC, IF(IS_Monthly!$B97&gt;0, INDEX(City_Receivable!$F$2:$F$241, IS_Monthly!$B97), 0)))</f>
        <v>0</v>
      </c>
      <c r="D97" s="6">
        <f>B97+C97</f>
        <v>0</v>
      </c>
      <c r="E97" s="6">
        <f>IF(A97&lt;BuildMonths,0, IF(A97=BuildMonths,EPC*DebtFrac, IF(IS_Monthly!$B97&gt;0, INDEX(Debt_Schedule!$F$2:$F$241, IS_Monthly!$B97), 0)))</f>
        <v>0</v>
      </c>
      <c r="F97" s="6">
        <f>IF(A97&lt;BuildMonths,0, EPC*EquityFrac)</f>
        <v>0</v>
      </c>
      <c r="G97" s="6">
        <f>IF(ROW()=2,IS_Monthly!K97, OFFSET(G1,ROW()-3,0)+IS_Monthly!K97)</f>
        <v>0</v>
      </c>
      <c r="H97" s="6">
        <f>F97+G97</f>
        <v>0</v>
      </c>
      <c r="I97" s="6">
        <f>E97+H97</f>
        <v>0</v>
      </c>
      <c r="J97" s="6">
        <f>D97-I97</f>
        <v>0</v>
      </c>
    </row>
    <row r="98" spans="1:10">
      <c r="A98" s="8">
        <v>97</v>
      </c>
      <c r="B98" s="6">
        <f>CF_Monthly!F98</f>
        <v>0</v>
      </c>
      <c r="C98" s="6">
        <f>IF(A98&lt;BuildMonths,0, IF(A98=BuildMonths,EPC, IF(IS_Monthly!$B98&gt;0, INDEX(City_Receivable!$F$2:$F$241, IS_Monthly!$B98), 0)))</f>
        <v>0</v>
      </c>
      <c r="D98" s="6">
        <f>B98+C98</f>
        <v>0</v>
      </c>
      <c r="E98" s="6">
        <f>IF(A98&lt;BuildMonths,0, IF(A98=BuildMonths,EPC*DebtFrac, IF(IS_Monthly!$B98&gt;0, INDEX(Debt_Schedule!$F$2:$F$241, IS_Monthly!$B98), 0)))</f>
        <v>0</v>
      </c>
      <c r="F98" s="6">
        <f>IF(A98&lt;BuildMonths,0, EPC*EquityFrac)</f>
        <v>0</v>
      </c>
      <c r="G98" s="6">
        <f>IF(ROW()=2,IS_Monthly!K98, OFFSET(G1,ROW()-3,0)+IS_Monthly!K98)</f>
        <v>0</v>
      </c>
      <c r="H98" s="6">
        <f>F98+G98</f>
        <v>0</v>
      </c>
      <c r="I98" s="6">
        <f>E98+H98</f>
        <v>0</v>
      </c>
      <c r="J98" s="6">
        <f>D98-I98</f>
        <v>0</v>
      </c>
    </row>
    <row r="99" spans="1:10">
      <c r="A99" s="8">
        <v>98</v>
      </c>
      <c r="B99" s="6">
        <f>CF_Monthly!F99</f>
        <v>0</v>
      </c>
      <c r="C99" s="6">
        <f>IF(A99&lt;BuildMonths,0, IF(A99=BuildMonths,EPC, IF(IS_Monthly!$B99&gt;0, INDEX(City_Receivable!$F$2:$F$241, IS_Monthly!$B99), 0)))</f>
        <v>0</v>
      </c>
      <c r="D99" s="6">
        <f>B99+C99</f>
        <v>0</v>
      </c>
      <c r="E99" s="6">
        <f>IF(A99&lt;BuildMonths,0, IF(A99=BuildMonths,EPC*DebtFrac, IF(IS_Monthly!$B99&gt;0, INDEX(Debt_Schedule!$F$2:$F$241, IS_Monthly!$B99), 0)))</f>
        <v>0</v>
      </c>
      <c r="F99" s="6">
        <f>IF(A99&lt;BuildMonths,0, EPC*EquityFrac)</f>
        <v>0</v>
      </c>
      <c r="G99" s="6">
        <f>IF(ROW()=2,IS_Monthly!K99, OFFSET(G1,ROW()-3,0)+IS_Monthly!K99)</f>
        <v>0</v>
      </c>
      <c r="H99" s="6">
        <f>F99+G99</f>
        <v>0</v>
      </c>
      <c r="I99" s="6">
        <f>E99+H99</f>
        <v>0</v>
      </c>
      <c r="J99" s="6">
        <f>D99-I99</f>
        <v>0</v>
      </c>
    </row>
    <row r="100" spans="1:10">
      <c r="A100" s="8">
        <v>99</v>
      </c>
      <c r="B100" s="6">
        <f>CF_Monthly!F100</f>
        <v>0</v>
      </c>
      <c r="C100" s="6">
        <f>IF(A100&lt;BuildMonths,0, IF(A100=BuildMonths,EPC, IF(IS_Monthly!$B100&gt;0, INDEX(City_Receivable!$F$2:$F$241, IS_Monthly!$B100), 0)))</f>
        <v>0</v>
      </c>
      <c r="D100" s="6">
        <f>B100+C100</f>
        <v>0</v>
      </c>
      <c r="E100" s="6">
        <f>IF(A100&lt;BuildMonths,0, IF(A100=BuildMonths,EPC*DebtFrac, IF(IS_Monthly!$B100&gt;0, INDEX(Debt_Schedule!$F$2:$F$241, IS_Monthly!$B100), 0)))</f>
        <v>0</v>
      </c>
      <c r="F100" s="6">
        <f>IF(A100&lt;BuildMonths,0, EPC*EquityFrac)</f>
        <v>0</v>
      </c>
      <c r="G100" s="6">
        <f>IF(ROW()=2,IS_Monthly!K100, OFFSET(G1,ROW()-3,0)+IS_Monthly!K100)</f>
        <v>0</v>
      </c>
      <c r="H100" s="6">
        <f>F100+G100</f>
        <v>0</v>
      </c>
      <c r="I100" s="6">
        <f>E100+H100</f>
        <v>0</v>
      </c>
      <c r="J100" s="6">
        <f>D100-I100</f>
        <v>0</v>
      </c>
    </row>
    <row r="101" spans="1:10">
      <c r="A101" s="8">
        <v>100</v>
      </c>
      <c r="B101" s="6">
        <f>CF_Monthly!F101</f>
        <v>0</v>
      </c>
      <c r="C101" s="6">
        <f>IF(A101&lt;BuildMonths,0, IF(A101=BuildMonths,EPC, IF(IS_Monthly!$B101&gt;0, INDEX(City_Receivable!$F$2:$F$241, IS_Monthly!$B101), 0)))</f>
        <v>0</v>
      </c>
      <c r="D101" s="6">
        <f>B101+C101</f>
        <v>0</v>
      </c>
      <c r="E101" s="6">
        <f>IF(A101&lt;BuildMonths,0, IF(A101=BuildMonths,EPC*DebtFrac, IF(IS_Monthly!$B101&gt;0, INDEX(Debt_Schedule!$F$2:$F$241, IS_Monthly!$B101), 0)))</f>
        <v>0</v>
      </c>
      <c r="F101" s="6">
        <f>IF(A101&lt;BuildMonths,0, EPC*EquityFrac)</f>
        <v>0</v>
      </c>
      <c r="G101" s="6">
        <f>IF(ROW()=2,IS_Monthly!K101, OFFSET(G1,ROW()-3,0)+IS_Monthly!K101)</f>
        <v>0</v>
      </c>
      <c r="H101" s="6">
        <f>F101+G101</f>
        <v>0</v>
      </c>
      <c r="I101" s="6">
        <f>E101+H101</f>
        <v>0</v>
      </c>
      <c r="J101" s="6">
        <f>D101-I101</f>
        <v>0</v>
      </c>
    </row>
    <row r="102" spans="1:10">
      <c r="A102" s="8">
        <v>101</v>
      </c>
      <c r="B102" s="6">
        <f>CF_Monthly!F102</f>
        <v>0</v>
      </c>
      <c r="C102" s="6">
        <f>IF(A102&lt;BuildMonths,0, IF(A102=BuildMonths,EPC, IF(IS_Monthly!$B102&gt;0, INDEX(City_Receivable!$F$2:$F$241, IS_Monthly!$B102), 0)))</f>
        <v>0</v>
      </c>
      <c r="D102" s="6">
        <f>B102+C102</f>
        <v>0</v>
      </c>
      <c r="E102" s="6">
        <f>IF(A102&lt;BuildMonths,0, IF(A102=BuildMonths,EPC*DebtFrac, IF(IS_Monthly!$B102&gt;0, INDEX(Debt_Schedule!$F$2:$F$241, IS_Monthly!$B102), 0)))</f>
        <v>0</v>
      </c>
      <c r="F102" s="6">
        <f>IF(A102&lt;BuildMonths,0, EPC*EquityFrac)</f>
        <v>0</v>
      </c>
      <c r="G102" s="6">
        <f>IF(ROW()=2,IS_Monthly!K102, OFFSET(G1,ROW()-3,0)+IS_Monthly!K102)</f>
        <v>0</v>
      </c>
      <c r="H102" s="6">
        <f>F102+G102</f>
        <v>0</v>
      </c>
      <c r="I102" s="6">
        <f>E102+H102</f>
        <v>0</v>
      </c>
      <c r="J102" s="6">
        <f>D102-I102</f>
        <v>0</v>
      </c>
    </row>
    <row r="103" spans="1:10">
      <c r="A103" s="8">
        <v>102</v>
      </c>
      <c r="B103" s="6">
        <f>CF_Monthly!F103</f>
        <v>0</v>
      </c>
      <c r="C103" s="6">
        <f>IF(A103&lt;BuildMonths,0, IF(A103=BuildMonths,EPC, IF(IS_Monthly!$B103&gt;0, INDEX(City_Receivable!$F$2:$F$241, IS_Monthly!$B103), 0)))</f>
        <v>0</v>
      </c>
      <c r="D103" s="6">
        <f>B103+C103</f>
        <v>0</v>
      </c>
      <c r="E103" s="6">
        <f>IF(A103&lt;BuildMonths,0, IF(A103=BuildMonths,EPC*DebtFrac, IF(IS_Monthly!$B103&gt;0, INDEX(Debt_Schedule!$F$2:$F$241, IS_Monthly!$B103), 0)))</f>
        <v>0</v>
      </c>
      <c r="F103" s="6">
        <f>IF(A103&lt;BuildMonths,0, EPC*EquityFrac)</f>
        <v>0</v>
      </c>
      <c r="G103" s="6">
        <f>IF(ROW()=2,IS_Monthly!K103, OFFSET(G1,ROW()-3,0)+IS_Monthly!K103)</f>
        <v>0</v>
      </c>
      <c r="H103" s="6">
        <f>F103+G103</f>
        <v>0</v>
      </c>
      <c r="I103" s="6">
        <f>E103+H103</f>
        <v>0</v>
      </c>
      <c r="J103" s="6">
        <f>D103-I103</f>
        <v>0</v>
      </c>
    </row>
    <row r="104" spans="1:10">
      <c r="A104" s="8">
        <v>103</v>
      </c>
      <c r="B104" s="6">
        <f>CF_Monthly!F104</f>
        <v>0</v>
      </c>
      <c r="C104" s="6">
        <f>IF(A104&lt;BuildMonths,0, IF(A104=BuildMonths,EPC, IF(IS_Monthly!$B104&gt;0, INDEX(City_Receivable!$F$2:$F$241, IS_Monthly!$B104), 0)))</f>
        <v>0</v>
      </c>
      <c r="D104" s="6">
        <f>B104+C104</f>
        <v>0</v>
      </c>
      <c r="E104" s="6">
        <f>IF(A104&lt;BuildMonths,0, IF(A104=BuildMonths,EPC*DebtFrac, IF(IS_Monthly!$B104&gt;0, INDEX(Debt_Schedule!$F$2:$F$241, IS_Monthly!$B104), 0)))</f>
        <v>0</v>
      </c>
      <c r="F104" s="6">
        <f>IF(A104&lt;BuildMonths,0, EPC*EquityFrac)</f>
        <v>0</v>
      </c>
      <c r="G104" s="6">
        <f>IF(ROW()=2,IS_Monthly!K104, OFFSET(G1,ROW()-3,0)+IS_Monthly!K104)</f>
        <v>0</v>
      </c>
      <c r="H104" s="6">
        <f>F104+G104</f>
        <v>0</v>
      </c>
      <c r="I104" s="6">
        <f>E104+H104</f>
        <v>0</v>
      </c>
      <c r="J104" s="6">
        <f>D104-I104</f>
        <v>0</v>
      </c>
    </row>
    <row r="105" spans="1:10">
      <c r="A105" s="8">
        <v>104</v>
      </c>
      <c r="B105" s="6">
        <f>CF_Monthly!F105</f>
        <v>0</v>
      </c>
      <c r="C105" s="6">
        <f>IF(A105&lt;BuildMonths,0, IF(A105=BuildMonths,EPC, IF(IS_Monthly!$B105&gt;0, INDEX(City_Receivable!$F$2:$F$241, IS_Monthly!$B105), 0)))</f>
        <v>0</v>
      </c>
      <c r="D105" s="6">
        <f>B105+C105</f>
        <v>0</v>
      </c>
      <c r="E105" s="6">
        <f>IF(A105&lt;BuildMonths,0, IF(A105=BuildMonths,EPC*DebtFrac, IF(IS_Monthly!$B105&gt;0, INDEX(Debt_Schedule!$F$2:$F$241, IS_Monthly!$B105), 0)))</f>
        <v>0</v>
      </c>
      <c r="F105" s="6">
        <f>IF(A105&lt;BuildMonths,0, EPC*EquityFrac)</f>
        <v>0</v>
      </c>
      <c r="G105" s="6">
        <f>IF(ROW()=2,IS_Monthly!K105, OFFSET(G1,ROW()-3,0)+IS_Monthly!K105)</f>
        <v>0</v>
      </c>
      <c r="H105" s="6">
        <f>F105+G105</f>
        <v>0</v>
      </c>
      <c r="I105" s="6">
        <f>E105+H105</f>
        <v>0</v>
      </c>
      <c r="J105" s="6">
        <f>D105-I105</f>
        <v>0</v>
      </c>
    </row>
    <row r="106" spans="1:10">
      <c r="A106" s="8">
        <v>105</v>
      </c>
      <c r="B106" s="6">
        <f>CF_Monthly!F106</f>
        <v>0</v>
      </c>
      <c r="C106" s="6">
        <f>IF(A106&lt;BuildMonths,0, IF(A106=BuildMonths,EPC, IF(IS_Monthly!$B106&gt;0, INDEX(City_Receivable!$F$2:$F$241, IS_Monthly!$B106), 0)))</f>
        <v>0</v>
      </c>
      <c r="D106" s="6">
        <f>B106+C106</f>
        <v>0</v>
      </c>
      <c r="E106" s="6">
        <f>IF(A106&lt;BuildMonths,0, IF(A106=BuildMonths,EPC*DebtFrac, IF(IS_Monthly!$B106&gt;0, INDEX(Debt_Schedule!$F$2:$F$241, IS_Monthly!$B106), 0)))</f>
        <v>0</v>
      </c>
      <c r="F106" s="6">
        <f>IF(A106&lt;BuildMonths,0, EPC*EquityFrac)</f>
        <v>0</v>
      </c>
      <c r="G106" s="6">
        <f>IF(ROW()=2,IS_Monthly!K106, OFFSET(G1,ROW()-3,0)+IS_Monthly!K106)</f>
        <v>0</v>
      </c>
      <c r="H106" s="6">
        <f>F106+G106</f>
        <v>0</v>
      </c>
      <c r="I106" s="6">
        <f>E106+H106</f>
        <v>0</v>
      </c>
      <c r="J106" s="6">
        <f>D106-I106</f>
        <v>0</v>
      </c>
    </row>
    <row r="107" spans="1:10">
      <c r="A107" s="8">
        <v>106</v>
      </c>
      <c r="B107" s="6">
        <f>CF_Monthly!F107</f>
        <v>0</v>
      </c>
      <c r="C107" s="6">
        <f>IF(A107&lt;BuildMonths,0, IF(A107=BuildMonths,EPC, IF(IS_Monthly!$B107&gt;0, INDEX(City_Receivable!$F$2:$F$241, IS_Monthly!$B107), 0)))</f>
        <v>0</v>
      </c>
      <c r="D107" s="6">
        <f>B107+C107</f>
        <v>0</v>
      </c>
      <c r="E107" s="6">
        <f>IF(A107&lt;BuildMonths,0, IF(A107=BuildMonths,EPC*DebtFrac, IF(IS_Monthly!$B107&gt;0, INDEX(Debt_Schedule!$F$2:$F$241, IS_Monthly!$B107), 0)))</f>
        <v>0</v>
      </c>
      <c r="F107" s="6">
        <f>IF(A107&lt;BuildMonths,0, EPC*EquityFrac)</f>
        <v>0</v>
      </c>
      <c r="G107" s="6">
        <f>IF(ROW()=2,IS_Monthly!K107, OFFSET(G1,ROW()-3,0)+IS_Monthly!K107)</f>
        <v>0</v>
      </c>
      <c r="H107" s="6">
        <f>F107+G107</f>
        <v>0</v>
      </c>
      <c r="I107" s="6">
        <f>E107+H107</f>
        <v>0</v>
      </c>
      <c r="J107" s="6">
        <f>D107-I107</f>
        <v>0</v>
      </c>
    </row>
    <row r="108" spans="1:10">
      <c r="A108" s="8">
        <v>107</v>
      </c>
      <c r="B108" s="6">
        <f>CF_Monthly!F108</f>
        <v>0</v>
      </c>
      <c r="C108" s="6">
        <f>IF(A108&lt;BuildMonths,0, IF(A108=BuildMonths,EPC, IF(IS_Monthly!$B108&gt;0, INDEX(City_Receivable!$F$2:$F$241, IS_Monthly!$B108), 0)))</f>
        <v>0</v>
      </c>
      <c r="D108" s="6">
        <f>B108+C108</f>
        <v>0</v>
      </c>
      <c r="E108" s="6">
        <f>IF(A108&lt;BuildMonths,0, IF(A108=BuildMonths,EPC*DebtFrac, IF(IS_Monthly!$B108&gt;0, INDEX(Debt_Schedule!$F$2:$F$241, IS_Monthly!$B108), 0)))</f>
        <v>0</v>
      </c>
      <c r="F108" s="6">
        <f>IF(A108&lt;BuildMonths,0, EPC*EquityFrac)</f>
        <v>0</v>
      </c>
      <c r="G108" s="6">
        <f>IF(ROW()=2,IS_Monthly!K108, OFFSET(G1,ROW()-3,0)+IS_Monthly!K108)</f>
        <v>0</v>
      </c>
      <c r="H108" s="6">
        <f>F108+G108</f>
        <v>0</v>
      </c>
      <c r="I108" s="6">
        <f>E108+H108</f>
        <v>0</v>
      </c>
      <c r="J108" s="6">
        <f>D108-I108</f>
        <v>0</v>
      </c>
    </row>
    <row r="109" spans="1:10">
      <c r="A109" s="8">
        <v>108</v>
      </c>
      <c r="B109" s="6">
        <f>CF_Monthly!F109</f>
        <v>0</v>
      </c>
      <c r="C109" s="6">
        <f>IF(A109&lt;BuildMonths,0, IF(A109=BuildMonths,EPC, IF(IS_Monthly!$B109&gt;0, INDEX(City_Receivable!$F$2:$F$241, IS_Monthly!$B109), 0)))</f>
        <v>0</v>
      </c>
      <c r="D109" s="6">
        <f>B109+C109</f>
        <v>0</v>
      </c>
      <c r="E109" s="6">
        <f>IF(A109&lt;BuildMonths,0, IF(A109=BuildMonths,EPC*DebtFrac, IF(IS_Monthly!$B109&gt;0, INDEX(Debt_Schedule!$F$2:$F$241, IS_Monthly!$B109), 0)))</f>
        <v>0</v>
      </c>
      <c r="F109" s="6">
        <f>IF(A109&lt;BuildMonths,0, EPC*EquityFrac)</f>
        <v>0</v>
      </c>
      <c r="G109" s="6">
        <f>IF(ROW()=2,IS_Monthly!K109, OFFSET(G1,ROW()-3,0)+IS_Monthly!K109)</f>
        <v>0</v>
      </c>
      <c r="H109" s="6">
        <f>F109+G109</f>
        <v>0</v>
      </c>
      <c r="I109" s="6">
        <f>E109+H109</f>
        <v>0</v>
      </c>
      <c r="J109" s="6">
        <f>D109-I109</f>
        <v>0</v>
      </c>
    </row>
    <row r="110" spans="1:10">
      <c r="A110" s="8">
        <v>109</v>
      </c>
      <c r="B110" s="6">
        <f>CF_Monthly!F110</f>
        <v>0</v>
      </c>
      <c r="C110" s="6">
        <f>IF(A110&lt;BuildMonths,0, IF(A110=BuildMonths,EPC, IF(IS_Monthly!$B110&gt;0, INDEX(City_Receivable!$F$2:$F$241, IS_Monthly!$B110), 0)))</f>
        <v>0</v>
      </c>
      <c r="D110" s="6">
        <f>B110+C110</f>
        <v>0</v>
      </c>
      <c r="E110" s="6">
        <f>IF(A110&lt;BuildMonths,0, IF(A110=BuildMonths,EPC*DebtFrac, IF(IS_Monthly!$B110&gt;0, INDEX(Debt_Schedule!$F$2:$F$241, IS_Monthly!$B110), 0)))</f>
        <v>0</v>
      </c>
      <c r="F110" s="6">
        <f>IF(A110&lt;BuildMonths,0, EPC*EquityFrac)</f>
        <v>0</v>
      </c>
      <c r="G110" s="6">
        <f>IF(ROW()=2,IS_Monthly!K110, OFFSET(G1,ROW()-3,0)+IS_Monthly!K110)</f>
        <v>0</v>
      </c>
      <c r="H110" s="6">
        <f>F110+G110</f>
        <v>0</v>
      </c>
      <c r="I110" s="6">
        <f>E110+H110</f>
        <v>0</v>
      </c>
      <c r="J110" s="6">
        <f>D110-I110</f>
        <v>0</v>
      </c>
    </row>
    <row r="111" spans="1:10">
      <c r="A111" s="8">
        <v>110</v>
      </c>
      <c r="B111" s="6">
        <f>CF_Monthly!F111</f>
        <v>0</v>
      </c>
      <c r="C111" s="6">
        <f>IF(A111&lt;BuildMonths,0, IF(A111=BuildMonths,EPC, IF(IS_Monthly!$B111&gt;0, INDEX(City_Receivable!$F$2:$F$241, IS_Monthly!$B111), 0)))</f>
        <v>0</v>
      </c>
      <c r="D111" s="6">
        <f>B111+C111</f>
        <v>0</v>
      </c>
      <c r="E111" s="6">
        <f>IF(A111&lt;BuildMonths,0, IF(A111=BuildMonths,EPC*DebtFrac, IF(IS_Monthly!$B111&gt;0, INDEX(Debt_Schedule!$F$2:$F$241, IS_Monthly!$B111), 0)))</f>
        <v>0</v>
      </c>
      <c r="F111" s="6">
        <f>IF(A111&lt;BuildMonths,0, EPC*EquityFrac)</f>
        <v>0</v>
      </c>
      <c r="G111" s="6">
        <f>IF(ROW()=2,IS_Monthly!K111, OFFSET(G1,ROW()-3,0)+IS_Monthly!K111)</f>
        <v>0</v>
      </c>
      <c r="H111" s="6">
        <f>F111+G111</f>
        <v>0</v>
      </c>
      <c r="I111" s="6">
        <f>E111+H111</f>
        <v>0</v>
      </c>
      <c r="J111" s="6">
        <f>D111-I111</f>
        <v>0</v>
      </c>
    </row>
    <row r="112" spans="1:10">
      <c r="A112" s="8">
        <v>111</v>
      </c>
      <c r="B112" s="6">
        <f>CF_Monthly!F112</f>
        <v>0</v>
      </c>
      <c r="C112" s="6">
        <f>IF(A112&lt;BuildMonths,0, IF(A112=BuildMonths,EPC, IF(IS_Monthly!$B112&gt;0, INDEX(City_Receivable!$F$2:$F$241, IS_Monthly!$B112), 0)))</f>
        <v>0</v>
      </c>
      <c r="D112" s="6">
        <f>B112+C112</f>
        <v>0</v>
      </c>
      <c r="E112" s="6">
        <f>IF(A112&lt;BuildMonths,0, IF(A112=BuildMonths,EPC*DebtFrac, IF(IS_Monthly!$B112&gt;0, INDEX(Debt_Schedule!$F$2:$F$241, IS_Monthly!$B112), 0)))</f>
        <v>0</v>
      </c>
      <c r="F112" s="6">
        <f>IF(A112&lt;BuildMonths,0, EPC*EquityFrac)</f>
        <v>0</v>
      </c>
      <c r="G112" s="6">
        <f>IF(ROW()=2,IS_Monthly!K112, OFFSET(G1,ROW()-3,0)+IS_Monthly!K112)</f>
        <v>0</v>
      </c>
      <c r="H112" s="6">
        <f>F112+G112</f>
        <v>0</v>
      </c>
      <c r="I112" s="6">
        <f>E112+H112</f>
        <v>0</v>
      </c>
      <c r="J112" s="6">
        <f>D112-I112</f>
        <v>0</v>
      </c>
    </row>
    <row r="113" spans="1:10">
      <c r="A113" s="8">
        <v>112</v>
      </c>
      <c r="B113" s="6">
        <f>CF_Monthly!F113</f>
        <v>0</v>
      </c>
      <c r="C113" s="6">
        <f>IF(A113&lt;BuildMonths,0, IF(A113=BuildMonths,EPC, IF(IS_Monthly!$B113&gt;0, INDEX(City_Receivable!$F$2:$F$241, IS_Monthly!$B113), 0)))</f>
        <v>0</v>
      </c>
      <c r="D113" s="6">
        <f>B113+C113</f>
        <v>0</v>
      </c>
      <c r="E113" s="6">
        <f>IF(A113&lt;BuildMonths,0, IF(A113=BuildMonths,EPC*DebtFrac, IF(IS_Monthly!$B113&gt;0, INDEX(Debt_Schedule!$F$2:$F$241, IS_Monthly!$B113), 0)))</f>
        <v>0</v>
      </c>
      <c r="F113" s="6">
        <f>IF(A113&lt;BuildMonths,0, EPC*EquityFrac)</f>
        <v>0</v>
      </c>
      <c r="G113" s="6">
        <f>IF(ROW()=2,IS_Monthly!K113, OFFSET(G1,ROW()-3,0)+IS_Monthly!K113)</f>
        <v>0</v>
      </c>
      <c r="H113" s="6">
        <f>F113+G113</f>
        <v>0</v>
      </c>
      <c r="I113" s="6">
        <f>E113+H113</f>
        <v>0</v>
      </c>
      <c r="J113" s="6">
        <f>D113-I113</f>
        <v>0</v>
      </c>
    </row>
    <row r="114" spans="1:10">
      <c r="A114" s="8">
        <v>113</v>
      </c>
      <c r="B114" s="6">
        <f>CF_Monthly!F114</f>
        <v>0</v>
      </c>
      <c r="C114" s="6">
        <f>IF(A114&lt;BuildMonths,0, IF(A114=BuildMonths,EPC, IF(IS_Monthly!$B114&gt;0, INDEX(City_Receivable!$F$2:$F$241, IS_Monthly!$B114), 0)))</f>
        <v>0</v>
      </c>
      <c r="D114" s="6">
        <f>B114+C114</f>
        <v>0</v>
      </c>
      <c r="E114" s="6">
        <f>IF(A114&lt;BuildMonths,0, IF(A114=BuildMonths,EPC*DebtFrac, IF(IS_Monthly!$B114&gt;0, INDEX(Debt_Schedule!$F$2:$F$241, IS_Monthly!$B114), 0)))</f>
        <v>0</v>
      </c>
      <c r="F114" s="6">
        <f>IF(A114&lt;BuildMonths,0, EPC*EquityFrac)</f>
        <v>0</v>
      </c>
      <c r="G114" s="6">
        <f>IF(ROW()=2,IS_Monthly!K114, OFFSET(G1,ROW()-3,0)+IS_Monthly!K114)</f>
        <v>0</v>
      </c>
      <c r="H114" s="6">
        <f>F114+G114</f>
        <v>0</v>
      </c>
      <c r="I114" s="6">
        <f>E114+H114</f>
        <v>0</v>
      </c>
      <c r="J114" s="6">
        <f>D114-I114</f>
        <v>0</v>
      </c>
    </row>
    <row r="115" spans="1:10">
      <c r="A115" s="8">
        <v>114</v>
      </c>
      <c r="B115" s="6">
        <f>CF_Monthly!F115</f>
        <v>0</v>
      </c>
      <c r="C115" s="6">
        <f>IF(A115&lt;BuildMonths,0, IF(A115=BuildMonths,EPC, IF(IS_Monthly!$B115&gt;0, INDEX(City_Receivable!$F$2:$F$241, IS_Monthly!$B115), 0)))</f>
        <v>0</v>
      </c>
      <c r="D115" s="6">
        <f>B115+C115</f>
        <v>0</v>
      </c>
      <c r="E115" s="6">
        <f>IF(A115&lt;BuildMonths,0, IF(A115=BuildMonths,EPC*DebtFrac, IF(IS_Monthly!$B115&gt;0, INDEX(Debt_Schedule!$F$2:$F$241, IS_Monthly!$B115), 0)))</f>
        <v>0</v>
      </c>
      <c r="F115" s="6">
        <f>IF(A115&lt;BuildMonths,0, EPC*EquityFrac)</f>
        <v>0</v>
      </c>
      <c r="G115" s="6">
        <f>IF(ROW()=2,IS_Monthly!K115, OFFSET(G1,ROW()-3,0)+IS_Monthly!K115)</f>
        <v>0</v>
      </c>
      <c r="H115" s="6">
        <f>F115+G115</f>
        <v>0</v>
      </c>
      <c r="I115" s="6">
        <f>E115+H115</f>
        <v>0</v>
      </c>
      <c r="J115" s="6">
        <f>D115-I115</f>
        <v>0</v>
      </c>
    </row>
    <row r="116" spans="1:10">
      <c r="A116" s="8">
        <v>115</v>
      </c>
      <c r="B116" s="6">
        <f>CF_Monthly!F116</f>
        <v>0</v>
      </c>
      <c r="C116" s="6">
        <f>IF(A116&lt;BuildMonths,0, IF(A116=BuildMonths,EPC, IF(IS_Monthly!$B116&gt;0, INDEX(City_Receivable!$F$2:$F$241, IS_Monthly!$B116), 0)))</f>
        <v>0</v>
      </c>
      <c r="D116" s="6">
        <f>B116+C116</f>
        <v>0</v>
      </c>
      <c r="E116" s="6">
        <f>IF(A116&lt;BuildMonths,0, IF(A116=BuildMonths,EPC*DebtFrac, IF(IS_Monthly!$B116&gt;0, INDEX(Debt_Schedule!$F$2:$F$241, IS_Monthly!$B116), 0)))</f>
        <v>0</v>
      </c>
      <c r="F116" s="6">
        <f>IF(A116&lt;BuildMonths,0, EPC*EquityFrac)</f>
        <v>0</v>
      </c>
      <c r="G116" s="6">
        <f>IF(ROW()=2,IS_Monthly!K116, OFFSET(G1,ROW()-3,0)+IS_Monthly!K116)</f>
        <v>0</v>
      </c>
      <c r="H116" s="6">
        <f>F116+G116</f>
        <v>0</v>
      </c>
      <c r="I116" s="6">
        <f>E116+H116</f>
        <v>0</v>
      </c>
      <c r="J116" s="6">
        <f>D116-I116</f>
        <v>0</v>
      </c>
    </row>
    <row r="117" spans="1:10">
      <c r="A117" s="8">
        <v>116</v>
      </c>
      <c r="B117" s="6">
        <f>CF_Monthly!F117</f>
        <v>0</v>
      </c>
      <c r="C117" s="6">
        <f>IF(A117&lt;BuildMonths,0, IF(A117=BuildMonths,EPC, IF(IS_Monthly!$B117&gt;0, INDEX(City_Receivable!$F$2:$F$241, IS_Monthly!$B117), 0)))</f>
        <v>0</v>
      </c>
      <c r="D117" s="6">
        <f>B117+C117</f>
        <v>0</v>
      </c>
      <c r="E117" s="6">
        <f>IF(A117&lt;BuildMonths,0, IF(A117=BuildMonths,EPC*DebtFrac, IF(IS_Monthly!$B117&gt;0, INDEX(Debt_Schedule!$F$2:$F$241, IS_Monthly!$B117), 0)))</f>
        <v>0</v>
      </c>
      <c r="F117" s="6">
        <f>IF(A117&lt;BuildMonths,0, EPC*EquityFrac)</f>
        <v>0</v>
      </c>
      <c r="G117" s="6">
        <f>IF(ROW()=2,IS_Monthly!K117, OFFSET(G1,ROW()-3,0)+IS_Monthly!K117)</f>
        <v>0</v>
      </c>
      <c r="H117" s="6">
        <f>F117+G117</f>
        <v>0</v>
      </c>
      <c r="I117" s="6">
        <f>E117+H117</f>
        <v>0</v>
      </c>
      <c r="J117" s="6">
        <f>D117-I117</f>
        <v>0</v>
      </c>
    </row>
    <row r="118" spans="1:10">
      <c r="A118" s="8">
        <v>117</v>
      </c>
      <c r="B118" s="6">
        <f>CF_Monthly!F118</f>
        <v>0</v>
      </c>
      <c r="C118" s="6">
        <f>IF(A118&lt;BuildMonths,0, IF(A118=BuildMonths,EPC, IF(IS_Monthly!$B118&gt;0, INDEX(City_Receivable!$F$2:$F$241, IS_Monthly!$B118), 0)))</f>
        <v>0</v>
      </c>
      <c r="D118" s="6">
        <f>B118+C118</f>
        <v>0</v>
      </c>
      <c r="E118" s="6">
        <f>IF(A118&lt;BuildMonths,0, IF(A118=BuildMonths,EPC*DebtFrac, IF(IS_Monthly!$B118&gt;0, INDEX(Debt_Schedule!$F$2:$F$241, IS_Monthly!$B118), 0)))</f>
        <v>0</v>
      </c>
      <c r="F118" s="6">
        <f>IF(A118&lt;BuildMonths,0, EPC*EquityFrac)</f>
        <v>0</v>
      </c>
      <c r="G118" s="6">
        <f>IF(ROW()=2,IS_Monthly!K118, OFFSET(G1,ROW()-3,0)+IS_Monthly!K118)</f>
        <v>0</v>
      </c>
      <c r="H118" s="6">
        <f>F118+G118</f>
        <v>0</v>
      </c>
      <c r="I118" s="6">
        <f>E118+H118</f>
        <v>0</v>
      </c>
      <c r="J118" s="6">
        <f>D118-I118</f>
        <v>0</v>
      </c>
    </row>
    <row r="119" spans="1:10">
      <c r="A119" s="8">
        <v>118</v>
      </c>
      <c r="B119" s="6">
        <f>CF_Monthly!F119</f>
        <v>0</v>
      </c>
      <c r="C119" s="6">
        <f>IF(A119&lt;BuildMonths,0, IF(A119=BuildMonths,EPC, IF(IS_Monthly!$B119&gt;0, INDEX(City_Receivable!$F$2:$F$241, IS_Monthly!$B119), 0)))</f>
        <v>0</v>
      </c>
      <c r="D119" s="6">
        <f>B119+C119</f>
        <v>0</v>
      </c>
      <c r="E119" s="6">
        <f>IF(A119&lt;BuildMonths,0, IF(A119=BuildMonths,EPC*DebtFrac, IF(IS_Monthly!$B119&gt;0, INDEX(Debt_Schedule!$F$2:$F$241, IS_Monthly!$B119), 0)))</f>
        <v>0</v>
      </c>
      <c r="F119" s="6">
        <f>IF(A119&lt;BuildMonths,0, EPC*EquityFrac)</f>
        <v>0</v>
      </c>
      <c r="G119" s="6">
        <f>IF(ROW()=2,IS_Monthly!K119, OFFSET(G1,ROW()-3,0)+IS_Monthly!K119)</f>
        <v>0</v>
      </c>
      <c r="H119" s="6">
        <f>F119+G119</f>
        <v>0</v>
      </c>
      <c r="I119" s="6">
        <f>E119+H119</f>
        <v>0</v>
      </c>
      <c r="J119" s="6">
        <f>D119-I119</f>
        <v>0</v>
      </c>
    </row>
    <row r="120" spans="1:10">
      <c r="A120" s="8">
        <v>119</v>
      </c>
      <c r="B120" s="6">
        <f>CF_Monthly!F120</f>
        <v>0</v>
      </c>
      <c r="C120" s="6">
        <f>IF(A120&lt;BuildMonths,0, IF(A120=BuildMonths,EPC, IF(IS_Monthly!$B120&gt;0, INDEX(City_Receivable!$F$2:$F$241, IS_Monthly!$B120), 0)))</f>
        <v>0</v>
      </c>
      <c r="D120" s="6">
        <f>B120+C120</f>
        <v>0</v>
      </c>
      <c r="E120" s="6">
        <f>IF(A120&lt;BuildMonths,0, IF(A120=BuildMonths,EPC*DebtFrac, IF(IS_Monthly!$B120&gt;0, INDEX(Debt_Schedule!$F$2:$F$241, IS_Monthly!$B120), 0)))</f>
        <v>0</v>
      </c>
      <c r="F120" s="6">
        <f>IF(A120&lt;BuildMonths,0, EPC*EquityFrac)</f>
        <v>0</v>
      </c>
      <c r="G120" s="6">
        <f>IF(ROW()=2,IS_Monthly!K120, OFFSET(G1,ROW()-3,0)+IS_Monthly!K120)</f>
        <v>0</v>
      </c>
      <c r="H120" s="6">
        <f>F120+G120</f>
        <v>0</v>
      </c>
      <c r="I120" s="6">
        <f>E120+H120</f>
        <v>0</v>
      </c>
      <c r="J120" s="6">
        <f>D120-I120</f>
        <v>0</v>
      </c>
    </row>
    <row r="121" spans="1:10">
      <c r="A121" s="8">
        <v>120</v>
      </c>
      <c r="B121" s="6">
        <f>CF_Monthly!F121</f>
        <v>0</v>
      </c>
      <c r="C121" s="6">
        <f>IF(A121&lt;BuildMonths,0, IF(A121=BuildMonths,EPC, IF(IS_Monthly!$B121&gt;0, INDEX(City_Receivable!$F$2:$F$241, IS_Monthly!$B121), 0)))</f>
        <v>0</v>
      </c>
      <c r="D121" s="6">
        <f>B121+C121</f>
        <v>0</v>
      </c>
      <c r="E121" s="6">
        <f>IF(A121&lt;BuildMonths,0, IF(A121=BuildMonths,EPC*DebtFrac, IF(IS_Monthly!$B121&gt;0, INDEX(Debt_Schedule!$F$2:$F$241, IS_Monthly!$B121), 0)))</f>
        <v>0</v>
      </c>
      <c r="F121" s="6">
        <f>IF(A121&lt;BuildMonths,0, EPC*EquityFrac)</f>
        <v>0</v>
      </c>
      <c r="G121" s="6">
        <f>IF(ROW()=2,IS_Monthly!K121, OFFSET(G1,ROW()-3,0)+IS_Monthly!K121)</f>
        <v>0</v>
      </c>
      <c r="H121" s="6">
        <f>F121+G121</f>
        <v>0</v>
      </c>
      <c r="I121" s="6">
        <f>E121+H121</f>
        <v>0</v>
      </c>
      <c r="J121" s="6">
        <f>D121-I121</f>
        <v>0</v>
      </c>
    </row>
    <row r="122" spans="1:10">
      <c r="A122" s="8">
        <v>121</v>
      </c>
      <c r="B122" s="6">
        <f>CF_Monthly!F122</f>
        <v>0</v>
      </c>
      <c r="C122" s="6">
        <f>IF(A122&lt;BuildMonths,0, IF(A122=BuildMonths,EPC, IF(IS_Monthly!$B122&gt;0, INDEX(City_Receivable!$F$2:$F$241, IS_Monthly!$B122), 0)))</f>
        <v>0</v>
      </c>
      <c r="D122" s="6">
        <f>B122+C122</f>
        <v>0</v>
      </c>
      <c r="E122" s="6">
        <f>IF(A122&lt;BuildMonths,0, IF(A122=BuildMonths,EPC*DebtFrac, IF(IS_Monthly!$B122&gt;0, INDEX(Debt_Schedule!$F$2:$F$241, IS_Monthly!$B122), 0)))</f>
        <v>0</v>
      </c>
      <c r="F122" s="6">
        <f>IF(A122&lt;BuildMonths,0, EPC*EquityFrac)</f>
        <v>0</v>
      </c>
      <c r="G122" s="6">
        <f>IF(ROW()=2,IS_Monthly!K122, OFFSET(G1,ROW()-3,0)+IS_Monthly!K122)</f>
        <v>0</v>
      </c>
      <c r="H122" s="6">
        <f>F122+G122</f>
        <v>0</v>
      </c>
      <c r="I122" s="6">
        <f>E122+H122</f>
        <v>0</v>
      </c>
      <c r="J122" s="6">
        <f>D122-I122</f>
        <v>0</v>
      </c>
    </row>
    <row r="123" spans="1:10">
      <c r="A123" s="8">
        <v>122</v>
      </c>
      <c r="B123" s="6">
        <f>CF_Monthly!F123</f>
        <v>0</v>
      </c>
      <c r="C123" s="6">
        <f>IF(A123&lt;BuildMonths,0, IF(A123=BuildMonths,EPC, IF(IS_Monthly!$B123&gt;0, INDEX(City_Receivable!$F$2:$F$241, IS_Monthly!$B123), 0)))</f>
        <v>0</v>
      </c>
      <c r="D123" s="6">
        <f>B123+C123</f>
        <v>0</v>
      </c>
      <c r="E123" s="6">
        <f>IF(A123&lt;BuildMonths,0, IF(A123=BuildMonths,EPC*DebtFrac, IF(IS_Monthly!$B123&gt;0, INDEX(Debt_Schedule!$F$2:$F$241, IS_Monthly!$B123), 0)))</f>
        <v>0</v>
      </c>
      <c r="F123" s="6">
        <f>IF(A123&lt;BuildMonths,0, EPC*EquityFrac)</f>
        <v>0</v>
      </c>
      <c r="G123" s="6">
        <f>IF(ROW()=2,IS_Monthly!K123, OFFSET(G1,ROW()-3,0)+IS_Monthly!K123)</f>
        <v>0</v>
      </c>
      <c r="H123" s="6">
        <f>F123+G123</f>
        <v>0</v>
      </c>
      <c r="I123" s="6">
        <f>E123+H123</f>
        <v>0</v>
      </c>
      <c r="J123" s="6">
        <f>D123-I123</f>
        <v>0</v>
      </c>
    </row>
    <row r="124" spans="1:10">
      <c r="A124" s="8">
        <v>123</v>
      </c>
      <c r="B124" s="6">
        <f>CF_Monthly!F124</f>
        <v>0</v>
      </c>
      <c r="C124" s="6">
        <f>IF(A124&lt;BuildMonths,0, IF(A124=BuildMonths,EPC, IF(IS_Monthly!$B124&gt;0, INDEX(City_Receivable!$F$2:$F$241, IS_Monthly!$B124), 0)))</f>
        <v>0</v>
      </c>
      <c r="D124" s="6">
        <f>B124+C124</f>
        <v>0</v>
      </c>
      <c r="E124" s="6">
        <f>IF(A124&lt;BuildMonths,0, IF(A124=BuildMonths,EPC*DebtFrac, IF(IS_Monthly!$B124&gt;0, INDEX(Debt_Schedule!$F$2:$F$241, IS_Monthly!$B124), 0)))</f>
        <v>0</v>
      </c>
      <c r="F124" s="6">
        <f>IF(A124&lt;BuildMonths,0, EPC*EquityFrac)</f>
        <v>0</v>
      </c>
      <c r="G124" s="6">
        <f>IF(ROW()=2,IS_Monthly!K124, OFFSET(G1,ROW()-3,0)+IS_Monthly!K124)</f>
        <v>0</v>
      </c>
      <c r="H124" s="6">
        <f>F124+G124</f>
        <v>0</v>
      </c>
      <c r="I124" s="6">
        <f>E124+H124</f>
        <v>0</v>
      </c>
      <c r="J124" s="6">
        <f>D124-I124</f>
        <v>0</v>
      </c>
    </row>
    <row r="125" spans="1:10">
      <c r="A125" s="8">
        <v>124</v>
      </c>
      <c r="B125" s="6">
        <f>CF_Monthly!F125</f>
        <v>0</v>
      </c>
      <c r="C125" s="6">
        <f>IF(A125&lt;BuildMonths,0, IF(A125=BuildMonths,EPC, IF(IS_Monthly!$B125&gt;0, INDEX(City_Receivable!$F$2:$F$241, IS_Monthly!$B125), 0)))</f>
        <v>0</v>
      </c>
      <c r="D125" s="6">
        <f>B125+C125</f>
        <v>0</v>
      </c>
      <c r="E125" s="6">
        <f>IF(A125&lt;BuildMonths,0, IF(A125=BuildMonths,EPC*DebtFrac, IF(IS_Monthly!$B125&gt;0, INDEX(Debt_Schedule!$F$2:$F$241, IS_Monthly!$B125), 0)))</f>
        <v>0</v>
      </c>
      <c r="F125" s="6">
        <f>IF(A125&lt;BuildMonths,0, EPC*EquityFrac)</f>
        <v>0</v>
      </c>
      <c r="G125" s="6">
        <f>IF(ROW()=2,IS_Monthly!K125, OFFSET(G1,ROW()-3,0)+IS_Monthly!K125)</f>
        <v>0</v>
      </c>
      <c r="H125" s="6">
        <f>F125+G125</f>
        <v>0</v>
      </c>
      <c r="I125" s="6">
        <f>E125+H125</f>
        <v>0</v>
      </c>
      <c r="J125" s="6">
        <f>D125-I125</f>
        <v>0</v>
      </c>
    </row>
    <row r="126" spans="1:10">
      <c r="A126" s="8">
        <v>125</v>
      </c>
      <c r="B126" s="6">
        <f>CF_Monthly!F126</f>
        <v>0</v>
      </c>
      <c r="C126" s="6">
        <f>IF(A126&lt;BuildMonths,0, IF(A126=BuildMonths,EPC, IF(IS_Monthly!$B126&gt;0, INDEX(City_Receivable!$F$2:$F$241, IS_Monthly!$B126), 0)))</f>
        <v>0</v>
      </c>
      <c r="D126" s="6">
        <f>B126+C126</f>
        <v>0</v>
      </c>
      <c r="E126" s="6">
        <f>IF(A126&lt;BuildMonths,0, IF(A126=BuildMonths,EPC*DebtFrac, IF(IS_Monthly!$B126&gt;0, INDEX(Debt_Schedule!$F$2:$F$241, IS_Monthly!$B126), 0)))</f>
        <v>0</v>
      </c>
      <c r="F126" s="6">
        <f>IF(A126&lt;BuildMonths,0, EPC*EquityFrac)</f>
        <v>0</v>
      </c>
      <c r="G126" s="6">
        <f>IF(ROW()=2,IS_Monthly!K126, OFFSET(G1,ROW()-3,0)+IS_Monthly!K126)</f>
        <v>0</v>
      </c>
      <c r="H126" s="6">
        <f>F126+G126</f>
        <v>0</v>
      </c>
      <c r="I126" s="6">
        <f>E126+H126</f>
        <v>0</v>
      </c>
      <c r="J126" s="6">
        <f>D126-I126</f>
        <v>0</v>
      </c>
    </row>
    <row r="127" spans="1:10">
      <c r="A127" s="8">
        <v>126</v>
      </c>
      <c r="B127" s="6">
        <f>CF_Monthly!F127</f>
        <v>0</v>
      </c>
      <c r="C127" s="6">
        <f>IF(A127&lt;BuildMonths,0, IF(A127=BuildMonths,EPC, IF(IS_Monthly!$B127&gt;0, INDEX(City_Receivable!$F$2:$F$241, IS_Monthly!$B127), 0)))</f>
        <v>0</v>
      </c>
      <c r="D127" s="6">
        <f>B127+C127</f>
        <v>0</v>
      </c>
      <c r="E127" s="6">
        <f>IF(A127&lt;BuildMonths,0, IF(A127=BuildMonths,EPC*DebtFrac, IF(IS_Monthly!$B127&gt;0, INDEX(Debt_Schedule!$F$2:$F$241, IS_Monthly!$B127), 0)))</f>
        <v>0</v>
      </c>
      <c r="F127" s="6">
        <f>IF(A127&lt;BuildMonths,0, EPC*EquityFrac)</f>
        <v>0</v>
      </c>
      <c r="G127" s="6">
        <f>IF(ROW()=2,IS_Monthly!K127, OFFSET(G1,ROW()-3,0)+IS_Monthly!K127)</f>
        <v>0</v>
      </c>
      <c r="H127" s="6">
        <f>F127+G127</f>
        <v>0</v>
      </c>
      <c r="I127" s="6">
        <f>E127+H127</f>
        <v>0</v>
      </c>
      <c r="J127" s="6">
        <f>D127-I127</f>
        <v>0</v>
      </c>
    </row>
    <row r="128" spans="1:10">
      <c r="A128" s="8">
        <v>127</v>
      </c>
      <c r="B128" s="6">
        <f>CF_Monthly!F128</f>
        <v>0</v>
      </c>
      <c r="C128" s="6">
        <f>IF(A128&lt;BuildMonths,0, IF(A128=BuildMonths,EPC, IF(IS_Monthly!$B128&gt;0, INDEX(City_Receivable!$F$2:$F$241, IS_Monthly!$B128), 0)))</f>
        <v>0</v>
      </c>
      <c r="D128" s="6">
        <f>B128+C128</f>
        <v>0</v>
      </c>
      <c r="E128" s="6">
        <f>IF(A128&lt;BuildMonths,0, IF(A128=BuildMonths,EPC*DebtFrac, IF(IS_Monthly!$B128&gt;0, INDEX(Debt_Schedule!$F$2:$F$241, IS_Monthly!$B128), 0)))</f>
        <v>0</v>
      </c>
      <c r="F128" s="6">
        <f>IF(A128&lt;BuildMonths,0, EPC*EquityFrac)</f>
        <v>0</v>
      </c>
      <c r="G128" s="6">
        <f>IF(ROW()=2,IS_Monthly!K128, OFFSET(G1,ROW()-3,0)+IS_Monthly!K128)</f>
        <v>0</v>
      </c>
      <c r="H128" s="6">
        <f>F128+G128</f>
        <v>0</v>
      </c>
      <c r="I128" s="6">
        <f>E128+H128</f>
        <v>0</v>
      </c>
      <c r="J128" s="6">
        <f>D128-I128</f>
        <v>0</v>
      </c>
    </row>
    <row r="129" spans="1:10">
      <c r="A129" s="8">
        <v>128</v>
      </c>
      <c r="B129" s="6">
        <f>CF_Monthly!F129</f>
        <v>0</v>
      </c>
      <c r="C129" s="6">
        <f>IF(A129&lt;BuildMonths,0, IF(A129=BuildMonths,EPC, IF(IS_Monthly!$B129&gt;0, INDEX(City_Receivable!$F$2:$F$241, IS_Monthly!$B129), 0)))</f>
        <v>0</v>
      </c>
      <c r="D129" s="6">
        <f>B129+C129</f>
        <v>0</v>
      </c>
      <c r="E129" s="6">
        <f>IF(A129&lt;BuildMonths,0, IF(A129=BuildMonths,EPC*DebtFrac, IF(IS_Monthly!$B129&gt;0, INDEX(Debt_Schedule!$F$2:$F$241, IS_Monthly!$B129), 0)))</f>
        <v>0</v>
      </c>
      <c r="F129" s="6">
        <f>IF(A129&lt;BuildMonths,0, EPC*EquityFrac)</f>
        <v>0</v>
      </c>
      <c r="G129" s="6">
        <f>IF(ROW()=2,IS_Monthly!K129, OFFSET(G1,ROW()-3,0)+IS_Monthly!K129)</f>
        <v>0</v>
      </c>
      <c r="H129" s="6">
        <f>F129+G129</f>
        <v>0</v>
      </c>
      <c r="I129" s="6">
        <f>E129+H129</f>
        <v>0</v>
      </c>
      <c r="J129" s="6">
        <f>D129-I129</f>
        <v>0</v>
      </c>
    </row>
    <row r="130" spans="1:10">
      <c r="A130" s="8">
        <v>129</v>
      </c>
      <c r="B130" s="6">
        <f>CF_Monthly!F130</f>
        <v>0</v>
      </c>
      <c r="C130" s="6">
        <f>IF(A130&lt;BuildMonths,0, IF(A130=BuildMonths,EPC, IF(IS_Monthly!$B130&gt;0, INDEX(City_Receivable!$F$2:$F$241, IS_Monthly!$B130), 0)))</f>
        <v>0</v>
      </c>
      <c r="D130" s="6">
        <f>B130+C130</f>
        <v>0</v>
      </c>
      <c r="E130" s="6">
        <f>IF(A130&lt;BuildMonths,0, IF(A130=BuildMonths,EPC*DebtFrac, IF(IS_Monthly!$B130&gt;0, INDEX(Debt_Schedule!$F$2:$F$241, IS_Monthly!$B130), 0)))</f>
        <v>0</v>
      </c>
      <c r="F130" s="6">
        <f>IF(A130&lt;BuildMonths,0, EPC*EquityFrac)</f>
        <v>0</v>
      </c>
      <c r="G130" s="6">
        <f>IF(ROW()=2,IS_Monthly!K130, OFFSET(G1,ROW()-3,0)+IS_Monthly!K130)</f>
        <v>0</v>
      </c>
      <c r="H130" s="6">
        <f>F130+G130</f>
        <v>0</v>
      </c>
      <c r="I130" s="6">
        <f>E130+H130</f>
        <v>0</v>
      </c>
      <c r="J130" s="6">
        <f>D130-I130</f>
        <v>0</v>
      </c>
    </row>
    <row r="131" spans="1:10">
      <c r="A131" s="8">
        <v>130</v>
      </c>
      <c r="B131" s="6">
        <f>CF_Monthly!F131</f>
        <v>0</v>
      </c>
      <c r="C131" s="6">
        <f>IF(A131&lt;BuildMonths,0, IF(A131=BuildMonths,EPC, IF(IS_Monthly!$B131&gt;0, INDEX(City_Receivable!$F$2:$F$241, IS_Monthly!$B131), 0)))</f>
        <v>0</v>
      </c>
      <c r="D131" s="6">
        <f>B131+C131</f>
        <v>0</v>
      </c>
      <c r="E131" s="6">
        <f>IF(A131&lt;BuildMonths,0, IF(A131=BuildMonths,EPC*DebtFrac, IF(IS_Monthly!$B131&gt;0, INDEX(Debt_Schedule!$F$2:$F$241, IS_Monthly!$B131), 0)))</f>
        <v>0</v>
      </c>
      <c r="F131" s="6">
        <f>IF(A131&lt;BuildMonths,0, EPC*EquityFrac)</f>
        <v>0</v>
      </c>
      <c r="G131" s="6">
        <f>IF(ROW()=2,IS_Monthly!K131, OFFSET(G1,ROW()-3,0)+IS_Monthly!K131)</f>
        <v>0</v>
      </c>
      <c r="H131" s="6">
        <f>F131+G131</f>
        <v>0</v>
      </c>
      <c r="I131" s="6">
        <f>E131+H131</f>
        <v>0</v>
      </c>
      <c r="J131" s="6">
        <f>D131-I131</f>
        <v>0</v>
      </c>
    </row>
    <row r="132" spans="1:10">
      <c r="A132" s="8">
        <v>131</v>
      </c>
      <c r="B132" s="6">
        <f>CF_Monthly!F132</f>
        <v>0</v>
      </c>
      <c r="C132" s="6">
        <f>IF(A132&lt;BuildMonths,0, IF(A132=BuildMonths,EPC, IF(IS_Monthly!$B132&gt;0, INDEX(City_Receivable!$F$2:$F$241, IS_Monthly!$B132), 0)))</f>
        <v>0</v>
      </c>
      <c r="D132" s="6">
        <f>B132+C132</f>
        <v>0</v>
      </c>
      <c r="E132" s="6">
        <f>IF(A132&lt;BuildMonths,0, IF(A132=BuildMonths,EPC*DebtFrac, IF(IS_Monthly!$B132&gt;0, INDEX(Debt_Schedule!$F$2:$F$241, IS_Monthly!$B132), 0)))</f>
        <v>0</v>
      </c>
      <c r="F132" s="6">
        <f>IF(A132&lt;BuildMonths,0, EPC*EquityFrac)</f>
        <v>0</v>
      </c>
      <c r="G132" s="6">
        <f>IF(ROW()=2,IS_Monthly!K132, OFFSET(G1,ROW()-3,0)+IS_Monthly!K132)</f>
        <v>0</v>
      </c>
      <c r="H132" s="6">
        <f>F132+G132</f>
        <v>0</v>
      </c>
      <c r="I132" s="6">
        <f>E132+H132</f>
        <v>0</v>
      </c>
      <c r="J132" s="6">
        <f>D132-I132</f>
        <v>0</v>
      </c>
    </row>
    <row r="133" spans="1:10">
      <c r="A133" s="8">
        <v>132</v>
      </c>
      <c r="B133" s="6">
        <f>CF_Monthly!F133</f>
        <v>0</v>
      </c>
      <c r="C133" s="6">
        <f>IF(A133&lt;BuildMonths,0, IF(A133=BuildMonths,EPC, IF(IS_Monthly!$B133&gt;0, INDEX(City_Receivable!$F$2:$F$241, IS_Monthly!$B133), 0)))</f>
        <v>0</v>
      </c>
      <c r="D133" s="6">
        <f>B133+C133</f>
        <v>0</v>
      </c>
      <c r="E133" s="6">
        <f>IF(A133&lt;BuildMonths,0, IF(A133=BuildMonths,EPC*DebtFrac, IF(IS_Monthly!$B133&gt;0, INDEX(Debt_Schedule!$F$2:$F$241, IS_Monthly!$B133), 0)))</f>
        <v>0</v>
      </c>
      <c r="F133" s="6">
        <f>IF(A133&lt;BuildMonths,0, EPC*EquityFrac)</f>
        <v>0</v>
      </c>
      <c r="G133" s="6">
        <f>IF(ROW()=2,IS_Monthly!K133, OFFSET(G1,ROW()-3,0)+IS_Monthly!K133)</f>
        <v>0</v>
      </c>
      <c r="H133" s="6">
        <f>F133+G133</f>
        <v>0</v>
      </c>
      <c r="I133" s="6">
        <f>E133+H133</f>
        <v>0</v>
      </c>
      <c r="J133" s="6">
        <f>D133-I133</f>
        <v>0</v>
      </c>
    </row>
    <row r="134" spans="1:10">
      <c r="A134" s="8">
        <v>133</v>
      </c>
      <c r="B134" s="6">
        <f>CF_Monthly!F134</f>
        <v>0</v>
      </c>
      <c r="C134" s="6">
        <f>IF(A134&lt;BuildMonths,0, IF(A134=BuildMonths,EPC, IF(IS_Monthly!$B134&gt;0, INDEX(City_Receivable!$F$2:$F$241, IS_Monthly!$B134), 0)))</f>
        <v>0</v>
      </c>
      <c r="D134" s="6">
        <f>B134+C134</f>
        <v>0</v>
      </c>
      <c r="E134" s="6">
        <f>IF(A134&lt;BuildMonths,0, IF(A134=BuildMonths,EPC*DebtFrac, IF(IS_Monthly!$B134&gt;0, INDEX(Debt_Schedule!$F$2:$F$241, IS_Monthly!$B134), 0)))</f>
        <v>0</v>
      </c>
      <c r="F134" s="6">
        <f>IF(A134&lt;BuildMonths,0, EPC*EquityFrac)</f>
        <v>0</v>
      </c>
      <c r="G134" s="6">
        <f>IF(ROW()=2,IS_Monthly!K134, OFFSET(G1,ROW()-3,0)+IS_Monthly!K134)</f>
        <v>0</v>
      </c>
      <c r="H134" s="6">
        <f>F134+G134</f>
        <v>0</v>
      </c>
      <c r="I134" s="6">
        <f>E134+H134</f>
        <v>0</v>
      </c>
      <c r="J134" s="6">
        <f>D134-I134</f>
        <v>0</v>
      </c>
    </row>
    <row r="135" spans="1:10">
      <c r="A135" s="8">
        <v>134</v>
      </c>
      <c r="B135" s="6">
        <f>CF_Monthly!F135</f>
        <v>0</v>
      </c>
      <c r="C135" s="6">
        <f>IF(A135&lt;BuildMonths,0, IF(A135=BuildMonths,EPC, IF(IS_Monthly!$B135&gt;0, INDEX(City_Receivable!$F$2:$F$241, IS_Monthly!$B135), 0)))</f>
        <v>0</v>
      </c>
      <c r="D135" s="6">
        <f>B135+C135</f>
        <v>0</v>
      </c>
      <c r="E135" s="6">
        <f>IF(A135&lt;BuildMonths,0, IF(A135=BuildMonths,EPC*DebtFrac, IF(IS_Monthly!$B135&gt;0, INDEX(Debt_Schedule!$F$2:$F$241, IS_Monthly!$B135), 0)))</f>
        <v>0</v>
      </c>
      <c r="F135" s="6">
        <f>IF(A135&lt;BuildMonths,0, EPC*EquityFrac)</f>
        <v>0</v>
      </c>
      <c r="G135" s="6">
        <f>IF(ROW()=2,IS_Monthly!K135, OFFSET(G1,ROW()-3,0)+IS_Monthly!K135)</f>
        <v>0</v>
      </c>
      <c r="H135" s="6">
        <f>F135+G135</f>
        <v>0</v>
      </c>
      <c r="I135" s="6">
        <f>E135+H135</f>
        <v>0</v>
      </c>
      <c r="J135" s="6">
        <f>D135-I135</f>
        <v>0</v>
      </c>
    </row>
    <row r="136" spans="1:10">
      <c r="A136" s="8">
        <v>135</v>
      </c>
      <c r="B136" s="6">
        <f>CF_Monthly!F136</f>
        <v>0</v>
      </c>
      <c r="C136" s="6">
        <f>IF(A136&lt;BuildMonths,0, IF(A136=BuildMonths,EPC, IF(IS_Monthly!$B136&gt;0, INDEX(City_Receivable!$F$2:$F$241, IS_Monthly!$B136), 0)))</f>
        <v>0</v>
      </c>
      <c r="D136" s="6">
        <f>B136+C136</f>
        <v>0</v>
      </c>
      <c r="E136" s="6">
        <f>IF(A136&lt;BuildMonths,0, IF(A136=BuildMonths,EPC*DebtFrac, IF(IS_Monthly!$B136&gt;0, INDEX(Debt_Schedule!$F$2:$F$241, IS_Monthly!$B136), 0)))</f>
        <v>0</v>
      </c>
      <c r="F136" s="6">
        <f>IF(A136&lt;BuildMonths,0, EPC*EquityFrac)</f>
        <v>0</v>
      </c>
      <c r="G136" s="6">
        <f>IF(ROW()=2,IS_Monthly!K136, OFFSET(G1,ROW()-3,0)+IS_Monthly!K136)</f>
        <v>0</v>
      </c>
      <c r="H136" s="6">
        <f>F136+G136</f>
        <v>0</v>
      </c>
      <c r="I136" s="6">
        <f>E136+H136</f>
        <v>0</v>
      </c>
      <c r="J136" s="6">
        <f>D136-I136</f>
        <v>0</v>
      </c>
    </row>
    <row r="137" spans="1:10">
      <c r="A137" s="8">
        <v>136</v>
      </c>
      <c r="B137" s="6">
        <f>CF_Monthly!F137</f>
        <v>0</v>
      </c>
      <c r="C137" s="6">
        <f>IF(A137&lt;BuildMonths,0, IF(A137=BuildMonths,EPC, IF(IS_Monthly!$B137&gt;0, INDEX(City_Receivable!$F$2:$F$241, IS_Monthly!$B137), 0)))</f>
        <v>0</v>
      </c>
      <c r="D137" s="6">
        <f>B137+C137</f>
        <v>0</v>
      </c>
      <c r="E137" s="6">
        <f>IF(A137&lt;BuildMonths,0, IF(A137=BuildMonths,EPC*DebtFrac, IF(IS_Monthly!$B137&gt;0, INDEX(Debt_Schedule!$F$2:$F$241, IS_Monthly!$B137), 0)))</f>
        <v>0</v>
      </c>
      <c r="F137" s="6">
        <f>IF(A137&lt;BuildMonths,0, EPC*EquityFrac)</f>
        <v>0</v>
      </c>
      <c r="G137" s="6">
        <f>IF(ROW()=2,IS_Monthly!K137, OFFSET(G1,ROW()-3,0)+IS_Monthly!K137)</f>
        <v>0</v>
      </c>
      <c r="H137" s="6">
        <f>F137+G137</f>
        <v>0</v>
      </c>
      <c r="I137" s="6">
        <f>E137+H137</f>
        <v>0</v>
      </c>
      <c r="J137" s="6">
        <f>D137-I137</f>
        <v>0</v>
      </c>
    </row>
    <row r="138" spans="1:10">
      <c r="A138" s="8">
        <v>137</v>
      </c>
      <c r="B138" s="6">
        <f>CF_Monthly!F138</f>
        <v>0</v>
      </c>
      <c r="C138" s="6">
        <f>IF(A138&lt;BuildMonths,0, IF(A138=BuildMonths,EPC, IF(IS_Monthly!$B138&gt;0, INDEX(City_Receivable!$F$2:$F$241, IS_Monthly!$B138), 0)))</f>
        <v>0</v>
      </c>
      <c r="D138" s="6">
        <f>B138+C138</f>
        <v>0</v>
      </c>
      <c r="E138" s="6">
        <f>IF(A138&lt;BuildMonths,0, IF(A138=BuildMonths,EPC*DebtFrac, IF(IS_Monthly!$B138&gt;0, INDEX(Debt_Schedule!$F$2:$F$241, IS_Monthly!$B138), 0)))</f>
        <v>0</v>
      </c>
      <c r="F138" s="6">
        <f>IF(A138&lt;BuildMonths,0, EPC*EquityFrac)</f>
        <v>0</v>
      </c>
      <c r="G138" s="6">
        <f>IF(ROW()=2,IS_Monthly!K138, OFFSET(G1,ROW()-3,0)+IS_Monthly!K138)</f>
        <v>0</v>
      </c>
      <c r="H138" s="6">
        <f>F138+G138</f>
        <v>0</v>
      </c>
      <c r="I138" s="6">
        <f>E138+H138</f>
        <v>0</v>
      </c>
      <c r="J138" s="6">
        <f>D138-I138</f>
        <v>0</v>
      </c>
    </row>
    <row r="139" spans="1:10">
      <c r="A139" s="8">
        <v>138</v>
      </c>
      <c r="B139" s="6">
        <f>CF_Monthly!F139</f>
        <v>0</v>
      </c>
      <c r="C139" s="6">
        <f>IF(A139&lt;BuildMonths,0, IF(A139=BuildMonths,EPC, IF(IS_Monthly!$B139&gt;0, INDEX(City_Receivable!$F$2:$F$241, IS_Monthly!$B139), 0)))</f>
        <v>0</v>
      </c>
      <c r="D139" s="6">
        <f>B139+C139</f>
        <v>0</v>
      </c>
      <c r="E139" s="6">
        <f>IF(A139&lt;BuildMonths,0, IF(A139=BuildMonths,EPC*DebtFrac, IF(IS_Monthly!$B139&gt;0, INDEX(Debt_Schedule!$F$2:$F$241, IS_Monthly!$B139), 0)))</f>
        <v>0</v>
      </c>
      <c r="F139" s="6">
        <f>IF(A139&lt;BuildMonths,0, EPC*EquityFrac)</f>
        <v>0</v>
      </c>
      <c r="G139" s="6">
        <f>IF(ROW()=2,IS_Monthly!K139, OFFSET(G1,ROW()-3,0)+IS_Monthly!K139)</f>
        <v>0</v>
      </c>
      <c r="H139" s="6">
        <f>F139+G139</f>
        <v>0</v>
      </c>
      <c r="I139" s="6">
        <f>E139+H139</f>
        <v>0</v>
      </c>
      <c r="J139" s="6">
        <f>D139-I139</f>
        <v>0</v>
      </c>
    </row>
    <row r="140" spans="1:10">
      <c r="A140" s="8">
        <v>139</v>
      </c>
      <c r="B140" s="6">
        <f>CF_Monthly!F140</f>
        <v>0</v>
      </c>
      <c r="C140" s="6">
        <f>IF(A140&lt;BuildMonths,0, IF(A140=BuildMonths,EPC, IF(IS_Monthly!$B140&gt;0, INDEX(City_Receivable!$F$2:$F$241, IS_Monthly!$B140), 0)))</f>
        <v>0</v>
      </c>
      <c r="D140" s="6">
        <f>B140+C140</f>
        <v>0</v>
      </c>
      <c r="E140" s="6">
        <f>IF(A140&lt;BuildMonths,0, IF(A140=BuildMonths,EPC*DebtFrac, IF(IS_Monthly!$B140&gt;0, INDEX(Debt_Schedule!$F$2:$F$241, IS_Monthly!$B140), 0)))</f>
        <v>0</v>
      </c>
      <c r="F140" s="6">
        <f>IF(A140&lt;BuildMonths,0, EPC*EquityFrac)</f>
        <v>0</v>
      </c>
      <c r="G140" s="6">
        <f>IF(ROW()=2,IS_Monthly!K140, OFFSET(G1,ROW()-3,0)+IS_Monthly!K140)</f>
        <v>0</v>
      </c>
      <c r="H140" s="6">
        <f>F140+G140</f>
        <v>0</v>
      </c>
      <c r="I140" s="6">
        <f>E140+H140</f>
        <v>0</v>
      </c>
      <c r="J140" s="6">
        <f>D140-I140</f>
        <v>0</v>
      </c>
    </row>
    <row r="141" spans="1:10">
      <c r="A141" s="8">
        <v>140</v>
      </c>
      <c r="B141" s="6">
        <f>CF_Monthly!F141</f>
        <v>0</v>
      </c>
      <c r="C141" s="6">
        <f>IF(A141&lt;BuildMonths,0, IF(A141=BuildMonths,EPC, IF(IS_Monthly!$B141&gt;0, INDEX(City_Receivable!$F$2:$F$241, IS_Monthly!$B141), 0)))</f>
        <v>0</v>
      </c>
      <c r="D141" s="6">
        <f>B141+C141</f>
        <v>0</v>
      </c>
      <c r="E141" s="6">
        <f>IF(A141&lt;BuildMonths,0, IF(A141=BuildMonths,EPC*DebtFrac, IF(IS_Monthly!$B141&gt;0, INDEX(Debt_Schedule!$F$2:$F$241, IS_Monthly!$B141), 0)))</f>
        <v>0</v>
      </c>
      <c r="F141" s="6">
        <f>IF(A141&lt;BuildMonths,0, EPC*EquityFrac)</f>
        <v>0</v>
      </c>
      <c r="G141" s="6">
        <f>IF(ROW()=2,IS_Monthly!K141, OFFSET(G1,ROW()-3,0)+IS_Monthly!K141)</f>
        <v>0</v>
      </c>
      <c r="H141" s="6">
        <f>F141+G141</f>
        <v>0</v>
      </c>
      <c r="I141" s="6">
        <f>E141+H141</f>
        <v>0</v>
      </c>
      <c r="J141" s="6">
        <f>D141-I141</f>
        <v>0</v>
      </c>
    </row>
    <row r="142" spans="1:10">
      <c r="A142" s="8">
        <v>141</v>
      </c>
      <c r="B142" s="6">
        <f>CF_Monthly!F142</f>
        <v>0</v>
      </c>
      <c r="C142" s="6">
        <f>IF(A142&lt;BuildMonths,0, IF(A142=BuildMonths,EPC, IF(IS_Monthly!$B142&gt;0, INDEX(City_Receivable!$F$2:$F$241, IS_Monthly!$B142), 0)))</f>
        <v>0</v>
      </c>
      <c r="D142" s="6">
        <f>B142+C142</f>
        <v>0</v>
      </c>
      <c r="E142" s="6">
        <f>IF(A142&lt;BuildMonths,0, IF(A142=BuildMonths,EPC*DebtFrac, IF(IS_Monthly!$B142&gt;0, INDEX(Debt_Schedule!$F$2:$F$241, IS_Monthly!$B142), 0)))</f>
        <v>0</v>
      </c>
      <c r="F142" s="6">
        <f>IF(A142&lt;BuildMonths,0, EPC*EquityFrac)</f>
        <v>0</v>
      </c>
      <c r="G142" s="6">
        <f>IF(ROW()=2,IS_Monthly!K142, OFFSET(G1,ROW()-3,0)+IS_Monthly!K142)</f>
        <v>0</v>
      </c>
      <c r="H142" s="6">
        <f>F142+G142</f>
        <v>0</v>
      </c>
      <c r="I142" s="6">
        <f>E142+H142</f>
        <v>0</v>
      </c>
      <c r="J142" s="6">
        <f>D142-I142</f>
        <v>0</v>
      </c>
    </row>
    <row r="143" spans="1:10">
      <c r="A143" s="8">
        <v>142</v>
      </c>
      <c r="B143" s="6">
        <f>CF_Monthly!F143</f>
        <v>0</v>
      </c>
      <c r="C143" s="6">
        <f>IF(A143&lt;BuildMonths,0, IF(A143=BuildMonths,EPC, IF(IS_Monthly!$B143&gt;0, INDEX(City_Receivable!$F$2:$F$241, IS_Monthly!$B143), 0)))</f>
        <v>0</v>
      </c>
      <c r="D143" s="6">
        <f>B143+C143</f>
        <v>0</v>
      </c>
      <c r="E143" s="6">
        <f>IF(A143&lt;BuildMonths,0, IF(A143=BuildMonths,EPC*DebtFrac, IF(IS_Monthly!$B143&gt;0, INDEX(Debt_Schedule!$F$2:$F$241, IS_Monthly!$B143), 0)))</f>
        <v>0</v>
      </c>
      <c r="F143" s="6">
        <f>IF(A143&lt;BuildMonths,0, EPC*EquityFrac)</f>
        <v>0</v>
      </c>
      <c r="G143" s="6">
        <f>IF(ROW()=2,IS_Monthly!K143, OFFSET(G1,ROW()-3,0)+IS_Monthly!K143)</f>
        <v>0</v>
      </c>
      <c r="H143" s="6">
        <f>F143+G143</f>
        <v>0</v>
      </c>
      <c r="I143" s="6">
        <f>E143+H143</f>
        <v>0</v>
      </c>
      <c r="J143" s="6">
        <f>D143-I143</f>
        <v>0</v>
      </c>
    </row>
    <row r="144" spans="1:10">
      <c r="A144" s="8">
        <v>143</v>
      </c>
      <c r="B144" s="6">
        <f>CF_Monthly!F144</f>
        <v>0</v>
      </c>
      <c r="C144" s="6">
        <f>IF(A144&lt;BuildMonths,0, IF(A144=BuildMonths,EPC, IF(IS_Monthly!$B144&gt;0, INDEX(City_Receivable!$F$2:$F$241, IS_Monthly!$B144), 0)))</f>
        <v>0</v>
      </c>
      <c r="D144" s="6">
        <f>B144+C144</f>
        <v>0</v>
      </c>
      <c r="E144" s="6">
        <f>IF(A144&lt;BuildMonths,0, IF(A144=BuildMonths,EPC*DebtFrac, IF(IS_Monthly!$B144&gt;0, INDEX(Debt_Schedule!$F$2:$F$241, IS_Monthly!$B144), 0)))</f>
        <v>0</v>
      </c>
      <c r="F144" s="6">
        <f>IF(A144&lt;BuildMonths,0, EPC*EquityFrac)</f>
        <v>0</v>
      </c>
      <c r="G144" s="6">
        <f>IF(ROW()=2,IS_Monthly!K144, OFFSET(G1,ROW()-3,0)+IS_Monthly!K144)</f>
        <v>0</v>
      </c>
      <c r="H144" s="6">
        <f>F144+G144</f>
        <v>0</v>
      </c>
      <c r="I144" s="6">
        <f>E144+H144</f>
        <v>0</v>
      </c>
      <c r="J144" s="6">
        <f>D144-I144</f>
        <v>0</v>
      </c>
    </row>
    <row r="145" spans="1:10">
      <c r="A145" s="8">
        <v>144</v>
      </c>
      <c r="B145" s="6">
        <f>CF_Monthly!F145</f>
        <v>0</v>
      </c>
      <c r="C145" s="6">
        <f>IF(A145&lt;BuildMonths,0, IF(A145=BuildMonths,EPC, IF(IS_Monthly!$B145&gt;0, INDEX(City_Receivable!$F$2:$F$241, IS_Monthly!$B145), 0)))</f>
        <v>0</v>
      </c>
      <c r="D145" s="6">
        <f>B145+C145</f>
        <v>0</v>
      </c>
      <c r="E145" s="6">
        <f>IF(A145&lt;BuildMonths,0, IF(A145=BuildMonths,EPC*DebtFrac, IF(IS_Monthly!$B145&gt;0, INDEX(Debt_Schedule!$F$2:$F$241, IS_Monthly!$B145), 0)))</f>
        <v>0</v>
      </c>
      <c r="F145" s="6">
        <f>IF(A145&lt;BuildMonths,0, EPC*EquityFrac)</f>
        <v>0</v>
      </c>
      <c r="G145" s="6">
        <f>IF(ROW()=2,IS_Monthly!K145, OFFSET(G1,ROW()-3,0)+IS_Monthly!K145)</f>
        <v>0</v>
      </c>
      <c r="H145" s="6">
        <f>F145+G145</f>
        <v>0</v>
      </c>
      <c r="I145" s="6">
        <f>E145+H145</f>
        <v>0</v>
      </c>
      <c r="J145" s="6">
        <f>D145-I145</f>
        <v>0</v>
      </c>
    </row>
    <row r="146" spans="1:10">
      <c r="A146" s="8">
        <v>145</v>
      </c>
      <c r="B146" s="6">
        <f>CF_Monthly!F146</f>
        <v>0</v>
      </c>
      <c r="C146" s="6">
        <f>IF(A146&lt;BuildMonths,0, IF(A146=BuildMonths,EPC, IF(IS_Monthly!$B146&gt;0, INDEX(City_Receivable!$F$2:$F$241, IS_Monthly!$B146), 0)))</f>
        <v>0</v>
      </c>
      <c r="D146" s="6">
        <f>B146+C146</f>
        <v>0</v>
      </c>
      <c r="E146" s="6">
        <f>IF(A146&lt;BuildMonths,0, IF(A146=BuildMonths,EPC*DebtFrac, IF(IS_Monthly!$B146&gt;0, INDEX(Debt_Schedule!$F$2:$F$241, IS_Monthly!$B146), 0)))</f>
        <v>0</v>
      </c>
      <c r="F146" s="6">
        <f>IF(A146&lt;BuildMonths,0, EPC*EquityFrac)</f>
        <v>0</v>
      </c>
      <c r="G146" s="6">
        <f>IF(ROW()=2,IS_Monthly!K146, OFFSET(G1,ROW()-3,0)+IS_Monthly!K146)</f>
        <v>0</v>
      </c>
      <c r="H146" s="6">
        <f>F146+G146</f>
        <v>0</v>
      </c>
      <c r="I146" s="6">
        <f>E146+H146</f>
        <v>0</v>
      </c>
      <c r="J146" s="6">
        <f>D146-I146</f>
        <v>0</v>
      </c>
    </row>
    <row r="147" spans="1:10">
      <c r="A147" s="8">
        <v>146</v>
      </c>
      <c r="B147" s="6">
        <f>CF_Monthly!F147</f>
        <v>0</v>
      </c>
      <c r="C147" s="6">
        <f>IF(A147&lt;BuildMonths,0, IF(A147=BuildMonths,EPC, IF(IS_Monthly!$B147&gt;0, INDEX(City_Receivable!$F$2:$F$241, IS_Monthly!$B147), 0)))</f>
        <v>0</v>
      </c>
      <c r="D147" s="6">
        <f>B147+C147</f>
        <v>0</v>
      </c>
      <c r="E147" s="6">
        <f>IF(A147&lt;BuildMonths,0, IF(A147=BuildMonths,EPC*DebtFrac, IF(IS_Monthly!$B147&gt;0, INDEX(Debt_Schedule!$F$2:$F$241, IS_Monthly!$B147), 0)))</f>
        <v>0</v>
      </c>
      <c r="F147" s="6">
        <f>IF(A147&lt;BuildMonths,0, EPC*EquityFrac)</f>
        <v>0</v>
      </c>
      <c r="G147" s="6">
        <f>IF(ROW()=2,IS_Monthly!K147, OFFSET(G1,ROW()-3,0)+IS_Monthly!K147)</f>
        <v>0</v>
      </c>
      <c r="H147" s="6">
        <f>F147+G147</f>
        <v>0</v>
      </c>
      <c r="I147" s="6">
        <f>E147+H147</f>
        <v>0</v>
      </c>
      <c r="J147" s="6">
        <f>D147-I147</f>
        <v>0</v>
      </c>
    </row>
    <row r="148" spans="1:10">
      <c r="A148" s="8">
        <v>147</v>
      </c>
      <c r="B148" s="6">
        <f>CF_Monthly!F148</f>
        <v>0</v>
      </c>
      <c r="C148" s="6">
        <f>IF(A148&lt;BuildMonths,0, IF(A148=BuildMonths,EPC, IF(IS_Monthly!$B148&gt;0, INDEX(City_Receivable!$F$2:$F$241, IS_Monthly!$B148), 0)))</f>
        <v>0</v>
      </c>
      <c r="D148" s="6">
        <f>B148+C148</f>
        <v>0</v>
      </c>
      <c r="E148" s="6">
        <f>IF(A148&lt;BuildMonths,0, IF(A148=BuildMonths,EPC*DebtFrac, IF(IS_Monthly!$B148&gt;0, INDEX(Debt_Schedule!$F$2:$F$241, IS_Monthly!$B148), 0)))</f>
        <v>0</v>
      </c>
      <c r="F148" s="6">
        <f>IF(A148&lt;BuildMonths,0, EPC*EquityFrac)</f>
        <v>0</v>
      </c>
      <c r="G148" s="6">
        <f>IF(ROW()=2,IS_Monthly!K148, OFFSET(G1,ROW()-3,0)+IS_Monthly!K148)</f>
        <v>0</v>
      </c>
      <c r="H148" s="6">
        <f>F148+G148</f>
        <v>0</v>
      </c>
      <c r="I148" s="6">
        <f>E148+H148</f>
        <v>0</v>
      </c>
      <c r="J148" s="6">
        <f>D148-I148</f>
        <v>0</v>
      </c>
    </row>
    <row r="149" spans="1:10">
      <c r="A149" s="8">
        <v>148</v>
      </c>
      <c r="B149" s="6">
        <f>CF_Monthly!F149</f>
        <v>0</v>
      </c>
      <c r="C149" s="6">
        <f>IF(A149&lt;BuildMonths,0, IF(A149=BuildMonths,EPC, IF(IS_Monthly!$B149&gt;0, INDEX(City_Receivable!$F$2:$F$241, IS_Monthly!$B149), 0)))</f>
        <v>0</v>
      </c>
      <c r="D149" s="6">
        <f>B149+C149</f>
        <v>0</v>
      </c>
      <c r="E149" s="6">
        <f>IF(A149&lt;BuildMonths,0, IF(A149=BuildMonths,EPC*DebtFrac, IF(IS_Monthly!$B149&gt;0, INDEX(Debt_Schedule!$F$2:$F$241, IS_Monthly!$B149), 0)))</f>
        <v>0</v>
      </c>
      <c r="F149" s="6">
        <f>IF(A149&lt;BuildMonths,0, EPC*EquityFrac)</f>
        <v>0</v>
      </c>
      <c r="G149" s="6">
        <f>IF(ROW()=2,IS_Monthly!K149, OFFSET(G1,ROW()-3,0)+IS_Monthly!K149)</f>
        <v>0</v>
      </c>
      <c r="H149" s="6">
        <f>F149+G149</f>
        <v>0</v>
      </c>
      <c r="I149" s="6">
        <f>E149+H149</f>
        <v>0</v>
      </c>
      <c r="J149" s="6">
        <f>D149-I149</f>
        <v>0</v>
      </c>
    </row>
    <row r="150" spans="1:10">
      <c r="A150" s="8">
        <v>149</v>
      </c>
      <c r="B150" s="6">
        <f>CF_Monthly!F150</f>
        <v>0</v>
      </c>
      <c r="C150" s="6">
        <f>IF(A150&lt;BuildMonths,0, IF(A150=BuildMonths,EPC, IF(IS_Monthly!$B150&gt;0, INDEX(City_Receivable!$F$2:$F$241, IS_Monthly!$B150), 0)))</f>
        <v>0</v>
      </c>
      <c r="D150" s="6">
        <f>B150+C150</f>
        <v>0</v>
      </c>
      <c r="E150" s="6">
        <f>IF(A150&lt;BuildMonths,0, IF(A150=BuildMonths,EPC*DebtFrac, IF(IS_Monthly!$B150&gt;0, INDEX(Debt_Schedule!$F$2:$F$241, IS_Monthly!$B150), 0)))</f>
        <v>0</v>
      </c>
      <c r="F150" s="6">
        <f>IF(A150&lt;BuildMonths,0, EPC*EquityFrac)</f>
        <v>0</v>
      </c>
      <c r="G150" s="6">
        <f>IF(ROW()=2,IS_Monthly!K150, OFFSET(G1,ROW()-3,0)+IS_Monthly!K150)</f>
        <v>0</v>
      </c>
      <c r="H150" s="6">
        <f>F150+G150</f>
        <v>0</v>
      </c>
      <c r="I150" s="6">
        <f>E150+H150</f>
        <v>0</v>
      </c>
      <c r="J150" s="6">
        <f>D150-I150</f>
        <v>0</v>
      </c>
    </row>
    <row r="151" spans="1:10">
      <c r="A151" s="8">
        <v>150</v>
      </c>
      <c r="B151" s="6">
        <f>CF_Monthly!F151</f>
        <v>0</v>
      </c>
      <c r="C151" s="6">
        <f>IF(A151&lt;BuildMonths,0, IF(A151=BuildMonths,EPC, IF(IS_Monthly!$B151&gt;0, INDEX(City_Receivable!$F$2:$F$241, IS_Monthly!$B151), 0)))</f>
        <v>0</v>
      </c>
      <c r="D151" s="6">
        <f>B151+C151</f>
        <v>0</v>
      </c>
      <c r="E151" s="6">
        <f>IF(A151&lt;BuildMonths,0, IF(A151=BuildMonths,EPC*DebtFrac, IF(IS_Monthly!$B151&gt;0, INDEX(Debt_Schedule!$F$2:$F$241, IS_Monthly!$B151), 0)))</f>
        <v>0</v>
      </c>
      <c r="F151" s="6">
        <f>IF(A151&lt;BuildMonths,0, EPC*EquityFrac)</f>
        <v>0</v>
      </c>
      <c r="G151" s="6">
        <f>IF(ROW()=2,IS_Monthly!K151, OFFSET(G1,ROW()-3,0)+IS_Monthly!K151)</f>
        <v>0</v>
      </c>
      <c r="H151" s="6">
        <f>F151+G151</f>
        <v>0</v>
      </c>
      <c r="I151" s="6">
        <f>E151+H151</f>
        <v>0</v>
      </c>
      <c r="J151" s="6">
        <f>D151-I151</f>
        <v>0</v>
      </c>
    </row>
    <row r="152" spans="1:10">
      <c r="A152" s="8">
        <v>151</v>
      </c>
      <c r="B152" s="6">
        <f>CF_Monthly!F152</f>
        <v>0</v>
      </c>
      <c r="C152" s="6">
        <f>IF(A152&lt;BuildMonths,0, IF(A152=BuildMonths,EPC, IF(IS_Monthly!$B152&gt;0, INDEX(City_Receivable!$F$2:$F$241, IS_Monthly!$B152), 0)))</f>
        <v>0</v>
      </c>
      <c r="D152" s="6">
        <f>B152+C152</f>
        <v>0</v>
      </c>
      <c r="E152" s="6">
        <f>IF(A152&lt;BuildMonths,0, IF(A152=BuildMonths,EPC*DebtFrac, IF(IS_Monthly!$B152&gt;0, INDEX(Debt_Schedule!$F$2:$F$241, IS_Monthly!$B152), 0)))</f>
        <v>0</v>
      </c>
      <c r="F152" s="6">
        <f>IF(A152&lt;BuildMonths,0, EPC*EquityFrac)</f>
        <v>0</v>
      </c>
      <c r="G152" s="6">
        <f>IF(ROW()=2,IS_Monthly!K152, OFFSET(G1,ROW()-3,0)+IS_Monthly!K152)</f>
        <v>0</v>
      </c>
      <c r="H152" s="6">
        <f>F152+G152</f>
        <v>0</v>
      </c>
      <c r="I152" s="6">
        <f>E152+H152</f>
        <v>0</v>
      </c>
      <c r="J152" s="6">
        <f>D152-I152</f>
        <v>0</v>
      </c>
    </row>
    <row r="153" spans="1:10">
      <c r="A153" s="8">
        <v>152</v>
      </c>
      <c r="B153" s="6">
        <f>CF_Monthly!F153</f>
        <v>0</v>
      </c>
      <c r="C153" s="6">
        <f>IF(A153&lt;BuildMonths,0, IF(A153=BuildMonths,EPC, IF(IS_Monthly!$B153&gt;0, INDEX(City_Receivable!$F$2:$F$241, IS_Monthly!$B153), 0)))</f>
        <v>0</v>
      </c>
      <c r="D153" s="6">
        <f>B153+C153</f>
        <v>0</v>
      </c>
      <c r="E153" s="6">
        <f>IF(A153&lt;BuildMonths,0, IF(A153=BuildMonths,EPC*DebtFrac, IF(IS_Monthly!$B153&gt;0, INDEX(Debt_Schedule!$F$2:$F$241, IS_Monthly!$B153), 0)))</f>
        <v>0</v>
      </c>
      <c r="F153" s="6">
        <f>IF(A153&lt;BuildMonths,0, EPC*EquityFrac)</f>
        <v>0</v>
      </c>
      <c r="G153" s="6">
        <f>IF(ROW()=2,IS_Monthly!K153, OFFSET(G1,ROW()-3,0)+IS_Monthly!K153)</f>
        <v>0</v>
      </c>
      <c r="H153" s="6">
        <f>F153+G153</f>
        <v>0</v>
      </c>
      <c r="I153" s="6">
        <f>E153+H153</f>
        <v>0</v>
      </c>
      <c r="J153" s="6">
        <f>D153-I153</f>
        <v>0</v>
      </c>
    </row>
    <row r="154" spans="1:10">
      <c r="A154" s="8">
        <v>153</v>
      </c>
      <c r="B154" s="6">
        <f>CF_Monthly!F154</f>
        <v>0</v>
      </c>
      <c r="C154" s="6">
        <f>IF(A154&lt;BuildMonths,0, IF(A154=BuildMonths,EPC, IF(IS_Monthly!$B154&gt;0, INDEX(City_Receivable!$F$2:$F$241, IS_Monthly!$B154), 0)))</f>
        <v>0</v>
      </c>
      <c r="D154" s="6">
        <f>B154+C154</f>
        <v>0</v>
      </c>
      <c r="E154" s="6">
        <f>IF(A154&lt;BuildMonths,0, IF(A154=BuildMonths,EPC*DebtFrac, IF(IS_Monthly!$B154&gt;0, INDEX(Debt_Schedule!$F$2:$F$241, IS_Monthly!$B154), 0)))</f>
        <v>0</v>
      </c>
      <c r="F154" s="6">
        <f>IF(A154&lt;BuildMonths,0, EPC*EquityFrac)</f>
        <v>0</v>
      </c>
      <c r="G154" s="6">
        <f>IF(ROW()=2,IS_Monthly!K154, OFFSET(G1,ROW()-3,0)+IS_Monthly!K154)</f>
        <v>0</v>
      </c>
      <c r="H154" s="6">
        <f>F154+G154</f>
        <v>0</v>
      </c>
      <c r="I154" s="6">
        <f>E154+H154</f>
        <v>0</v>
      </c>
      <c r="J154" s="6">
        <f>D154-I154</f>
        <v>0</v>
      </c>
    </row>
    <row r="155" spans="1:10">
      <c r="A155" s="8">
        <v>154</v>
      </c>
      <c r="B155" s="6">
        <f>CF_Monthly!F155</f>
        <v>0</v>
      </c>
      <c r="C155" s="6">
        <f>IF(A155&lt;BuildMonths,0, IF(A155=BuildMonths,EPC, IF(IS_Monthly!$B155&gt;0, INDEX(City_Receivable!$F$2:$F$241, IS_Monthly!$B155), 0)))</f>
        <v>0</v>
      </c>
      <c r="D155" s="6">
        <f>B155+C155</f>
        <v>0</v>
      </c>
      <c r="E155" s="6">
        <f>IF(A155&lt;BuildMonths,0, IF(A155=BuildMonths,EPC*DebtFrac, IF(IS_Monthly!$B155&gt;0, INDEX(Debt_Schedule!$F$2:$F$241, IS_Monthly!$B155), 0)))</f>
        <v>0</v>
      </c>
      <c r="F155" s="6">
        <f>IF(A155&lt;BuildMonths,0, EPC*EquityFrac)</f>
        <v>0</v>
      </c>
      <c r="G155" s="6">
        <f>IF(ROW()=2,IS_Monthly!K155, OFFSET(G1,ROW()-3,0)+IS_Monthly!K155)</f>
        <v>0</v>
      </c>
      <c r="H155" s="6">
        <f>F155+G155</f>
        <v>0</v>
      </c>
      <c r="I155" s="6">
        <f>E155+H155</f>
        <v>0</v>
      </c>
      <c r="J155" s="6">
        <f>D155-I155</f>
        <v>0</v>
      </c>
    </row>
    <row r="156" spans="1:10">
      <c r="A156" s="8">
        <v>155</v>
      </c>
      <c r="B156" s="6">
        <f>CF_Monthly!F156</f>
        <v>0</v>
      </c>
      <c r="C156" s="6">
        <f>IF(A156&lt;BuildMonths,0, IF(A156=BuildMonths,EPC, IF(IS_Monthly!$B156&gt;0, INDEX(City_Receivable!$F$2:$F$241, IS_Monthly!$B156), 0)))</f>
        <v>0</v>
      </c>
      <c r="D156" s="6">
        <f>B156+C156</f>
        <v>0</v>
      </c>
      <c r="E156" s="6">
        <f>IF(A156&lt;BuildMonths,0, IF(A156=BuildMonths,EPC*DebtFrac, IF(IS_Monthly!$B156&gt;0, INDEX(Debt_Schedule!$F$2:$F$241, IS_Monthly!$B156), 0)))</f>
        <v>0</v>
      </c>
      <c r="F156" s="6">
        <f>IF(A156&lt;BuildMonths,0, EPC*EquityFrac)</f>
        <v>0</v>
      </c>
      <c r="G156" s="6">
        <f>IF(ROW()=2,IS_Monthly!K156, OFFSET(G1,ROW()-3,0)+IS_Monthly!K156)</f>
        <v>0</v>
      </c>
      <c r="H156" s="6">
        <f>F156+G156</f>
        <v>0</v>
      </c>
      <c r="I156" s="6">
        <f>E156+H156</f>
        <v>0</v>
      </c>
      <c r="J156" s="6">
        <f>D156-I156</f>
        <v>0</v>
      </c>
    </row>
    <row r="157" spans="1:10">
      <c r="A157" s="8">
        <v>156</v>
      </c>
      <c r="B157" s="6">
        <f>CF_Monthly!F157</f>
        <v>0</v>
      </c>
      <c r="C157" s="6">
        <f>IF(A157&lt;BuildMonths,0, IF(A157=BuildMonths,EPC, IF(IS_Monthly!$B157&gt;0, INDEX(City_Receivable!$F$2:$F$241, IS_Monthly!$B157), 0)))</f>
        <v>0</v>
      </c>
      <c r="D157" s="6">
        <f>B157+C157</f>
        <v>0</v>
      </c>
      <c r="E157" s="6">
        <f>IF(A157&lt;BuildMonths,0, IF(A157=BuildMonths,EPC*DebtFrac, IF(IS_Monthly!$B157&gt;0, INDEX(Debt_Schedule!$F$2:$F$241, IS_Monthly!$B157), 0)))</f>
        <v>0</v>
      </c>
      <c r="F157" s="6">
        <f>IF(A157&lt;BuildMonths,0, EPC*EquityFrac)</f>
        <v>0</v>
      </c>
      <c r="G157" s="6">
        <f>IF(ROW()=2,IS_Monthly!K157, OFFSET(G1,ROW()-3,0)+IS_Monthly!K157)</f>
        <v>0</v>
      </c>
      <c r="H157" s="6">
        <f>F157+G157</f>
        <v>0</v>
      </c>
      <c r="I157" s="6">
        <f>E157+H157</f>
        <v>0</v>
      </c>
      <c r="J157" s="6">
        <f>D157-I157</f>
        <v>0</v>
      </c>
    </row>
    <row r="158" spans="1:10">
      <c r="A158" s="8">
        <v>157</v>
      </c>
      <c r="B158" s="6">
        <f>CF_Monthly!F158</f>
        <v>0</v>
      </c>
      <c r="C158" s="6">
        <f>IF(A158&lt;BuildMonths,0, IF(A158=BuildMonths,EPC, IF(IS_Monthly!$B158&gt;0, INDEX(City_Receivable!$F$2:$F$241, IS_Monthly!$B158), 0)))</f>
        <v>0</v>
      </c>
      <c r="D158" s="6">
        <f>B158+C158</f>
        <v>0</v>
      </c>
      <c r="E158" s="6">
        <f>IF(A158&lt;BuildMonths,0, IF(A158=BuildMonths,EPC*DebtFrac, IF(IS_Monthly!$B158&gt;0, INDEX(Debt_Schedule!$F$2:$F$241, IS_Monthly!$B158), 0)))</f>
        <v>0</v>
      </c>
      <c r="F158" s="6">
        <f>IF(A158&lt;BuildMonths,0, EPC*EquityFrac)</f>
        <v>0</v>
      </c>
      <c r="G158" s="6">
        <f>IF(ROW()=2,IS_Monthly!K158, OFFSET(G1,ROW()-3,0)+IS_Monthly!K158)</f>
        <v>0</v>
      </c>
      <c r="H158" s="6">
        <f>F158+G158</f>
        <v>0</v>
      </c>
      <c r="I158" s="6">
        <f>E158+H158</f>
        <v>0</v>
      </c>
      <c r="J158" s="6">
        <f>D158-I158</f>
        <v>0</v>
      </c>
    </row>
    <row r="159" spans="1:10">
      <c r="A159" s="8">
        <v>158</v>
      </c>
      <c r="B159" s="6">
        <f>CF_Monthly!F159</f>
        <v>0</v>
      </c>
      <c r="C159" s="6">
        <f>IF(A159&lt;BuildMonths,0, IF(A159=BuildMonths,EPC, IF(IS_Monthly!$B159&gt;0, INDEX(City_Receivable!$F$2:$F$241, IS_Monthly!$B159), 0)))</f>
        <v>0</v>
      </c>
      <c r="D159" s="6">
        <f>B159+C159</f>
        <v>0</v>
      </c>
      <c r="E159" s="6">
        <f>IF(A159&lt;BuildMonths,0, IF(A159=BuildMonths,EPC*DebtFrac, IF(IS_Monthly!$B159&gt;0, INDEX(Debt_Schedule!$F$2:$F$241, IS_Monthly!$B159), 0)))</f>
        <v>0</v>
      </c>
      <c r="F159" s="6">
        <f>IF(A159&lt;BuildMonths,0, EPC*EquityFrac)</f>
        <v>0</v>
      </c>
      <c r="G159" s="6">
        <f>IF(ROW()=2,IS_Monthly!K159, OFFSET(G1,ROW()-3,0)+IS_Monthly!K159)</f>
        <v>0</v>
      </c>
      <c r="H159" s="6">
        <f>F159+G159</f>
        <v>0</v>
      </c>
      <c r="I159" s="6">
        <f>E159+H159</f>
        <v>0</v>
      </c>
      <c r="J159" s="6">
        <f>D159-I159</f>
        <v>0</v>
      </c>
    </row>
    <row r="160" spans="1:10">
      <c r="A160" s="8">
        <v>159</v>
      </c>
      <c r="B160" s="6">
        <f>CF_Monthly!F160</f>
        <v>0</v>
      </c>
      <c r="C160" s="6">
        <f>IF(A160&lt;BuildMonths,0, IF(A160=BuildMonths,EPC, IF(IS_Monthly!$B160&gt;0, INDEX(City_Receivable!$F$2:$F$241, IS_Monthly!$B160), 0)))</f>
        <v>0</v>
      </c>
      <c r="D160" s="6">
        <f>B160+C160</f>
        <v>0</v>
      </c>
      <c r="E160" s="6">
        <f>IF(A160&lt;BuildMonths,0, IF(A160=BuildMonths,EPC*DebtFrac, IF(IS_Monthly!$B160&gt;0, INDEX(Debt_Schedule!$F$2:$F$241, IS_Monthly!$B160), 0)))</f>
        <v>0</v>
      </c>
      <c r="F160" s="6">
        <f>IF(A160&lt;BuildMonths,0, EPC*EquityFrac)</f>
        <v>0</v>
      </c>
      <c r="G160" s="6">
        <f>IF(ROW()=2,IS_Monthly!K160, OFFSET(G1,ROW()-3,0)+IS_Monthly!K160)</f>
        <v>0</v>
      </c>
      <c r="H160" s="6">
        <f>F160+G160</f>
        <v>0</v>
      </c>
      <c r="I160" s="6">
        <f>E160+H160</f>
        <v>0</v>
      </c>
      <c r="J160" s="6">
        <f>D160-I160</f>
        <v>0</v>
      </c>
    </row>
    <row r="161" spans="1:10">
      <c r="A161" s="8">
        <v>160</v>
      </c>
      <c r="B161" s="6">
        <f>CF_Monthly!F161</f>
        <v>0</v>
      </c>
      <c r="C161" s="6">
        <f>IF(A161&lt;BuildMonths,0, IF(A161=BuildMonths,EPC, IF(IS_Monthly!$B161&gt;0, INDEX(City_Receivable!$F$2:$F$241, IS_Monthly!$B161), 0)))</f>
        <v>0</v>
      </c>
      <c r="D161" s="6">
        <f>B161+C161</f>
        <v>0</v>
      </c>
      <c r="E161" s="6">
        <f>IF(A161&lt;BuildMonths,0, IF(A161=BuildMonths,EPC*DebtFrac, IF(IS_Monthly!$B161&gt;0, INDEX(Debt_Schedule!$F$2:$F$241, IS_Monthly!$B161), 0)))</f>
        <v>0</v>
      </c>
      <c r="F161" s="6">
        <f>IF(A161&lt;BuildMonths,0, EPC*EquityFrac)</f>
        <v>0</v>
      </c>
      <c r="G161" s="6">
        <f>IF(ROW()=2,IS_Monthly!K161, OFFSET(G1,ROW()-3,0)+IS_Monthly!K161)</f>
        <v>0</v>
      </c>
      <c r="H161" s="6">
        <f>F161+G161</f>
        <v>0</v>
      </c>
      <c r="I161" s="6">
        <f>E161+H161</f>
        <v>0</v>
      </c>
      <c r="J161" s="6">
        <f>D161-I161</f>
        <v>0</v>
      </c>
    </row>
    <row r="162" spans="1:10">
      <c r="A162" s="8">
        <v>161</v>
      </c>
      <c r="B162" s="6">
        <f>CF_Monthly!F162</f>
        <v>0</v>
      </c>
      <c r="C162" s="6">
        <f>IF(A162&lt;BuildMonths,0, IF(A162=BuildMonths,EPC, IF(IS_Monthly!$B162&gt;0, INDEX(City_Receivable!$F$2:$F$241, IS_Monthly!$B162), 0)))</f>
        <v>0</v>
      </c>
      <c r="D162" s="6">
        <f>B162+C162</f>
        <v>0</v>
      </c>
      <c r="E162" s="6">
        <f>IF(A162&lt;BuildMonths,0, IF(A162=BuildMonths,EPC*DebtFrac, IF(IS_Monthly!$B162&gt;0, INDEX(Debt_Schedule!$F$2:$F$241, IS_Monthly!$B162), 0)))</f>
        <v>0</v>
      </c>
      <c r="F162" s="6">
        <f>IF(A162&lt;BuildMonths,0, EPC*EquityFrac)</f>
        <v>0</v>
      </c>
      <c r="G162" s="6">
        <f>IF(ROW()=2,IS_Monthly!K162, OFFSET(G1,ROW()-3,0)+IS_Monthly!K162)</f>
        <v>0</v>
      </c>
      <c r="H162" s="6">
        <f>F162+G162</f>
        <v>0</v>
      </c>
      <c r="I162" s="6">
        <f>E162+H162</f>
        <v>0</v>
      </c>
      <c r="J162" s="6">
        <f>D162-I162</f>
        <v>0</v>
      </c>
    </row>
    <row r="163" spans="1:10">
      <c r="A163" s="8">
        <v>162</v>
      </c>
      <c r="B163" s="6">
        <f>CF_Monthly!F163</f>
        <v>0</v>
      </c>
      <c r="C163" s="6">
        <f>IF(A163&lt;BuildMonths,0, IF(A163=BuildMonths,EPC, IF(IS_Monthly!$B163&gt;0, INDEX(City_Receivable!$F$2:$F$241, IS_Monthly!$B163), 0)))</f>
        <v>0</v>
      </c>
      <c r="D163" s="6">
        <f>B163+C163</f>
        <v>0</v>
      </c>
      <c r="E163" s="6">
        <f>IF(A163&lt;BuildMonths,0, IF(A163=BuildMonths,EPC*DebtFrac, IF(IS_Monthly!$B163&gt;0, INDEX(Debt_Schedule!$F$2:$F$241, IS_Monthly!$B163), 0)))</f>
        <v>0</v>
      </c>
      <c r="F163" s="6">
        <f>IF(A163&lt;BuildMonths,0, EPC*EquityFrac)</f>
        <v>0</v>
      </c>
      <c r="G163" s="6">
        <f>IF(ROW()=2,IS_Monthly!K163, OFFSET(G1,ROW()-3,0)+IS_Monthly!K163)</f>
        <v>0</v>
      </c>
      <c r="H163" s="6">
        <f>F163+G163</f>
        <v>0</v>
      </c>
      <c r="I163" s="6">
        <f>E163+H163</f>
        <v>0</v>
      </c>
      <c r="J163" s="6">
        <f>D163-I163</f>
        <v>0</v>
      </c>
    </row>
    <row r="164" spans="1:10">
      <c r="A164" s="8">
        <v>163</v>
      </c>
      <c r="B164" s="6">
        <f>CF_Monthly!F164</f>
        <v>0</v>
      </c>
      <c r="C164" s="6">
        <f>IF(A164&lt;BuildMonths,0, IF(A164=BuildMonths,EPC, IF(IS_Monthly!$B164&gt;0, INDEX(City_Receivable!$F$2:$F$241, IS_Monthly!$B164), 0)))</f>
        <v>0</v>
      </c>
      <c r="D164" s="6">
        <f>B164+C164</f>
        <v>0</v>
      </c>
      <c r="E164" s="6">
        <f>IF(A164&lt;BuildMonths,0, IF(A164=BuildMonths,EPC*DebtFrac, IF(IS_Monthly!$B164&gt;0, INDEX(Debt_Schedule!$F$2:$F$241, IS_Monthly!$B164), 0)))</f>
        <v>0</v>
      </c>
      <c r="F164" s="6">
        <f>IF(A164&lt;BuildMonths,0, EPC*EquityFrac)</f>
        <v>0</v>
      </c>
      <c r="G164" s="6">
        <f>IF(ROW()=2,IS_Monthly!K164, OFFSET(G1,ROW()-3,0)+IS_Monthly!K164)</f>
        <v>0</v>
      </c>
      <c r="H164" s="6">
        <f>F164+G164</f>
        <v>0</v>
      </c>
      <c r="I164" s="6">
        <f>E164+H164</f>
        <v>0</v>
      </c>
      <c r="J164" s="6">
        <f>D164-I164</f>
        <v>0</v>
      </c>
    </row>
    <row r="165" spans="1:10">
      <c r="A165" s="8">
        <v>164</v>
      </c>
      <c r="B165" s="6">
        <f>CF_Monthly!F165</f>
        <v>0</v>
      </c>
      <c r="C165" s="6">
        <f>IF(A165&lt;BuildMonths,0, IF(A165=BuildMonths,EPC, IF(IS_Monthly!$B165&gt;0, INDEX(City_Receivable!$F$2:$F$241, IS_Monthly!$B165), 0)))</f>
        <v>0</v>
      </c>
      <c r="D165" s="6">
        <f>B165+C165</f>
        <v>0</v>
      </c>
      <c r="E165" s="6">
        <f>IF(A165&lt;BuildMonths,0, IF(A165=BuildMonths,EPC*DebtFrac, IF(IS_Monthly!$B165&gt;0, INDEX(Debt_Schedule!$F$2:$F$241, IS_Monthly!$B165), 0)))</f>
        <v>0</v>
      </c>
      <c r="F165" s="6">
        <f>IF(A165&lt;BuildMonths,0, EPC*EquityFrac)</f>
        <v>0</v>
      </c>
      <c r="G165" s="6">
        <f>IF(ROW()=2,IS_Monthly!K165, OFFSET(G1,ROW()-3,0)+IS_Monthly!K165)</f>
        <v>0</v>
      </c>
      <c r="H165" s="6">
        <f>F165+G165</f>
        <v>0</v>
      </c>
      <c r="I165" s="6">
        <f>E165+H165</f>
        <v>0</v>
      </c>
      <c r="J165" s="6">
        <f>D165-I165</f>
        <v>0</v>
      </c>
    </row>
    <row r="166" spans="1:10">
      <c r="A166" s="8">
        <v>165</v>
      </c>
      <c r="B166" s="6">
        <f>CF_Monthly!F166</f>
        <v>0</v>
      </c>
      <c r="C166" s="6">
        <f>IF(A166&lt;BuildMonths,0, IF(A166=BuildMonths,EPC, IF(IS_Monthly!$B166&gt;0, INDEX(City_Receivable!$F$2:$F$241, IS_Monthly!$B166), 0)))</f>
        <v>0</v>
      </c>
      <c r="D166" s="6">
        <f>B166+C166</f>
        <v>0</v>
      </c>
      <c r="E166" s="6">
        <f>IF(A166&lt;BuildMonths,0, IF(A166=BuildMonths,EPC*DebtFrac, IF(IS_Monthly!$B166&gt;0, INDEX(Debt_Schedule!$F$2:$F$241, IS_Monthly!$B166), 0)))</f>
        <v>0</v>
      </c>
      <c r="F166" s="6">
        <f>IF(A166&lt;BuildMonths,0, EPC*EquityFrac)</f>
        <v>0</v>
      </c>
      <c r="G166" s="6">
        <f>IF(ROW()=2,IS_Monthly!K166, OFFSET(G1,ROW()-3,0)+IS_Monthly!K166)</f>
        <v>0</v>
      </c>
      <c r="H166" s="6">
        <f>F166+G166</f>
        <v>0</v>
      </c>
      <c r="I166" s="6">
        <f>E166+H166</f>
        <v>0</v>
      </c>
      <c r="J166" s="6">
        <f>D166-I166</f>
        <v>0</v>
      </c>
    </row>
    <row r="167" spans="1:10">
      <c r="A167" s="8">
        <v>166</v>
      </c>
      <c r="B167" s="6">
        <f>CF_Monthly!F167</f>
        <v>0</v>
      </c>
      <c r="C167" s="6">
        <f>IF(A167&lt;BuildMonths,0, IF(A167=BuildMonths,EPC, IF(IS_Monthly!$B167&gt;0, INDEX(City_Receivable!$F$2:$F$241, IS_Monthly!$B167), 0)))</f>
        <v>0</v>
      </c>
      <c r="D167" s="6">
        <f>B167+C167</f>
        <v>0</v>
      </c>
      <c r="E167" s="6">
        <f>IF(A167&lt;BuildMonths,0, IF(A167=BuildMonths,EPC*DebtFrac, IF(IS_Monthly!$B167&gt;0, INDEX(Debt_Schedule!$F$2:$F$241, IS_Monthly!$B167), 0)))</f>
        <v>0</v>
      </c>
      <c r="F167" s="6">
        <f>IF(A167&lt;BuildMonths,0, EPC*EquityFrac)</f>
        <v>0</v>
      </c>
      <c r="G167" s="6">
        <f>IF(ROW()=2,IS_Monthly!K167, OFFSET(G1,ROW()-3,0)+IS_Monthly!K167)</f>
        <v>0</v>
      </c>
      <c r="H167" s="6">
        <f>F167+G167</f>
        <v>0</v>
      </c>
      <c r="I167" s="6">
        <f>E167+H167</f>
        <v>0</v>
      </c>
      <c r="J167" s="6">
        <f>D167-I167</f>
        <v>0</v>
      </c>
    </row>
    <row r="168" spans="1:10">
      <c r="A168" s="8">
        <v>167</v>
      </c>
      <c r="B168" s="6">
        <f>CF_Monthly!F168</f>
        <v>0</v>
      </c>
      <c r="C168" s="6">
        <f>IF(A168&lt;BuildMonths,0, IF(A168=BuildMonths,EPC, IF(IS_Monthly!$B168&gt;0, INDEX(City_Receivable!$F$2:$F$241, IS_Monthly!$B168), 0)))</f>
        <v>0</v>
      </c>
      <c r="D168" s="6">
        <f>B168+C168</f>
        <v>0</v>
      </c>
      <c r="E168" s="6">
        <f>IF(A168&lt;BuildMonths,0, IF(A168=BuildMonths,EPC*DebtFrac, IF(IS_Monthly!$B168&gt;0, INDEX(Debt_Schedule!$F$2:$F$241, IS_Monthly!$B168), 0)))</f>
        <v>0</v>
      </c>
      <c r="F168" s="6">
        <f>IF(A168&lt;BuildMonths,0, EPC*EquityFrac)</f>
        <v>0</v>
      </c>
      <c r="G168" s="6">
        <f>IF(ROW()=2,IS_Monthly!K168, OFFSET(G1,ROW()-3,0)+IS_Monthly!K168)</f>
        <v>0</v>
      </c>
      <c r="H168" s="6">
        <f>F168+G168</f>
        <v>0</v>
      </c>
      <c r="I168" s="6">
        <f>E168+H168</f>
        <v>0</v>
      </c>
      <c r="J168" s="6">
        <f>D168-I168</f>
        <v>0</v>
      </c>
    </row>
    <row r="169" spans="1:10">
      <c r="A169" s="8">
        <v>168</v>
      </c>
      <c r="B169" s="6">
        <f>CF_Monthly!F169</f>
        <v>0</v>
      </c>
      <c r="C169" s="6">
        <f>IF(A169&lt;BuildMonths,0, IF(A169=BuildMonths,EPC, IF(IS_Monthly!$B169&gt;0, INDEX(City_Receivable!$F$2:$F$241, IS_Monthly!$B169), 0)))</f>
        <v>0</v>
      </c>
      <c r="D169" s="6">
        <f>B169+C169</f>
        <v>0</v>
      </c>
      <c r="E169" s="6">
        <f>IF(A169&lt;BuildMonths,0, IF(A169=BuildMonths,EPC*DebtFrac, IF(IS_Monthly!$B169&gt;0, INDEX(Debt_Schedule!$F$2:$F$241, IS_Monthly!$B169), 0)))</f>
        <v>0</v>
      </c>
      <c r="F169" s="6">
        <f>IF(A169&lt;BuildMonths,0, EPC*EquityFrac)</f>
        <v>0</v>
      </c>
      <c r="G169" s="6">
        <f>IF(ROW()=2,IS_Monthly!K169, OFFSET(G1,ROW()-3,0)+IS_Monthly!K169)</f>
        <v>0</v>
      </c>
      <c r="H169" s="6">
        <f>F169+G169</f>
        <v>0</v>
      </c>
      <c r="I169" s="6">
        <f>E169+H169</f>
        <v>0</v>
      </c>
      <c r="J169" s="6">
        <f>D169-I169</f>
        <v>0</v>
      </c>
    </row>
    <row r="170" spans="1:10">
      <c r="A170" s="8">
        <v>169</v>
      </c>
      <c r="B170" s="6">
        <f>CF_Monthly!F170</f>
        <v>0</v>
      </c>
      <c r="C170" s="6">
        <f>IF(A170&lt;BuildMonths,0, IF(A170=BuildMonths,EPC, IF(IS_Monthly!$B170&gt;0, INDEX(City_Receivable!$F$2:$F$241, IS_Monthly!$B170), 0)))</f>
        <v>0</v>
      </c>
      <c r="D170" s="6">
        <f>B170+C170</f>
        <v>0</v>
      </c>
      <c r="E170" s="6">
        <f>IF(A170&lt;BuildMonths,0, IF(A170=BuildMonths,EPC*DebtFrac, IF(IS_Monthly!$B170&gt;0, INDEX(Debt_Schedule!$F$2:$F$241, IS_Monthly!$B170), 0)))</f>
        <v>0</v>
      </c>
      <c r="F170" s="6">
        <f>IF(A170&lt;BuildMonths,0, EPC*EquityFrac)</f>
        <v>0</v>
      </c>
      <c r="G170" s="6">
        <f>IF(ROW()=2,IS_Monthly!K170, OFFSET(G1,ROW()-3,0)+IS_Monthly!K170)</f>
        <v>0</v>
      </c>
      <c r="H170" s="6">
        <f>F170+G170</f>
        <v>0</v>
      </c>
      <c r="I170" s="6">
        <f>E170+H170</f>
        <v>0</v>
      </c>
      <c r="J170" s="6">
        <f>D170-I170</f>
        <v>0</v>
      </c>
    </row>
    <row r="171" spans="1:10">
      <c r="A171" s="8">
        <v>170</v>
      </c>
      <c r="B171" s="6">
        <f>CF_Monthly!F171</f>
        <v>0</v>
      </c>
      <c r="C171" s="6">
        <f>IF(A171&lt;BuildMonths,0, IF(A171=BuildMonths,EPC, IF(IS_Monthly!$B171&gt;0, INDEX(City_Receivable!$F$2:$F$241, IS_Monthly!$B171), 0)))</f>
        <v>0</v>
      </c>
      <c r="D171" s="6">
        <f>B171+C171</f>
        <v>0</v>
      </c>
      <c r="E171" s="6">
        <f>IF(A171&lt;BuildMonths,0, IF(A171=BuildMonths,EPC*DebtFrac, IF(IS_Monthly!$B171&gt;0, INDEX(Debt_Schedule!$F$2:$F$241, IS_Monthly!$B171), 0)))</f>
        <v>0</v>
      </c>
      <c r="F171" s="6">
        <f>IF(A171&lt;BuildMonths,0, EPC*EquityFrac)</f>
        <v>0</v>
      </c>
      <c r="G171" s="6">
        <f>IF(ROW()=2,IS_Monthly!K171, OFFSET(G1,ROW()-3,0)+IS_Monthly!K171)</f>
        <v>0</v>
      </c>
      <c r="H171" s="6">
        <f>F171+G171</f>
        <v>0</v>
      </c>
      <c r="I171" s="6">
        <f>E171+H171</f>
        <v>0</v>
      </c>
      <c r="J171" s="6">
        <f>D171-I171</f>
        <v>0</v>
      </c>
    </row>
    <row r="172" spans="1:10">
      <c r="A172" s="8">
        <v>171</v>
      </c>
      <c r="B172" s="6">
        <f>CF_Monthly!F172</f>
        <v>0</v>
      </c>
      <c r="C172" s="6">
        <f>IF(A172&lt;BuildMonths,0, IF(A172=BuildMonths,EPC, IF(IS_Monthly!$B172&gt;0, INDEX(City_Receivable!$F$2:$F$241, IS_Monthly!$B172), 0)))</f>
        <v>0</v>
      </c>
      <c r="D172" s="6">
        <f>B172+C172</f>
        <v>0</v>
      </c>
      <c r="E172" s="6">
        <f>IF(A172&lt;BuildMonths,0, IF(A172=BuildMonths,EPC*DebtFrac, IF(IS_Monthly!$B172&gt;0, INDEX(Debt_Schedule!$F$2:$F$241, IS_Monthly!$B172), 0)))</f>
        <v>0</v>
      </c>
      <c r="F172" s="6">
        <f>IF(A172&lt;BuildMonths,0, EPC*EquityFrac)</f>
        <v>0</v>
      </c>
      <c r="G172" s="6">
        <f>IF(ROW()=2,IS_Monthly!K172, OFFSET(G1,ROW()-3,0)+IS_Monthly!K172)</f>
        <v>0</v>
      </c>
      <c r="H172" s="6">
        <f>F172+G172</f>
        <v>0</v>
      </c>
      <c r="I172" s="6">
        <f>E172+H172</f>
        <v>0</v>
      </c>
      <c r="J172" s="6">
        <f>D172-I172</f>
        <v>0</v>
      </c>
    </row>
    <row r="173" spans="1:10">
      <c r="A173" s="8">
        <v>172</v>
      </c>
      <c r="B173" s="6">
        <f>CF_Monthly!F173</f>
        <v>0</v>
      </c>
      <c r="C173" s="6">
        <f>IF(A173&lt;BuildMonths,0, IF(A173=BuildMonths,EPC, IF(IS_Monthly!$B173&gt;0, INDEX(City_Receivable!$F$2:$F$241, IS_Monthly!$B173), 0)))</f>
        <v>0</v>
      </c>
      <c r="D173" s="6">
        <f>B173+C173</f>
        <v>0</v>
      </c>
      <c r="E173" s="6">
        <f>IF(A173&lt;BuildMonths,0, IF(A173=BuildMonths,EPC*DebtFrac, IF(IS_Monthly!$B173&gt;0, INDEX(Debt_Schedule!$F$2:$F$241, IS_Monthly!$B173), 0)))</f>
        <v>0</v>
      </c>
      <c r="F173" s="6">
        <f>IF(A173&lt;BuildMonths,0, EPC*EquityFrac)</f>
        <v>0</v>
      </c>
      <c r="G173" s="6">
        <f>IF(ROW()=2,IS_Monthly!K173, OFFSET(G1,ROW()-3,0)+IS_Monthly!K173)</f>
        <v>0</v>
      </c>
      <c r="H173" s="6">
        <f>F173+G173</f>
        <v>0</v>
      </c>
      <c r="I173" s="6">
        <f>E173+H173</f>
        <v>0</v>
      </c>
      <c r="J173" s="6">
        <f>D173-I173</f>
        <v>0</v>
      </c>
    </row>
    <row r="174" spans="1:10">
      <c r="A174" s="8">
        <v>173</v>
      </c>
      <c r="B174" s="6">
        <f>CF_Monthly!F174</f>
        <v>0</v>
      </c>
      <c r="C174" s="6">
        <f>IF(A174&lt;BuildMonths,0, IF(A174=BuildMonths,EPC, IF(IS_Monthly!$B174&gt;0, INDEX(City_Receivable!$F$2:$F$241, IS_Monthly!$B174), 0)))</f>
        <v>0</v>
      </c>
      <c r="D174" s="6">
        <f>B174+C174</f>
        <v>0</v>
      </c>
      <c r="E174" s="6">
        <f>IF(A174&lt;BuildMonths,0, IF(A174=BuildMonths,EPC*DebtFrac, IF(IS_Monthly!$B174&gt;0, INDEX(Debt_Schedule!$F$2:$F$241, IS_Monthly!$B174), 0)))</f>
        <v>0</v>
      </c>
      <c r="F174" s="6">
        <f>IF(A174&lt;BuildMonths,0, EPC*EquityFrac)</f>
        <v>0</v>
      </c>
      <c r="G174" s="6">
        <f>IF(ROW()=2,IS_Monthly!K174, OFFSET(G1,ROW()-3,0)+IS_Monthly!K174)</f>
        <v>0</v>
      </c>
      <c r="H174" s="6">
        <f>F174+G174</f>
        <v>0</v>
      </c>
      <c r="I174" s="6">
        <f>E174+H174</f>
        <v>0</v>
      </c>
      <c r="J174" s="6">
        <f>D174-I174</f>
        <v>0</v>
      </c>
    </row>
    <row r="175" spans="1:10">
      <c r="A175" s="8">
        <v>174</v>
      </c>
      <c r="B175" s="6">
        <f>CF_Monthly!F175</f>
        <v>0</v>
      </c>
      <c r="C175" s="6">
        <f>IF(A175&lt;BuildMonths,0, IF(A175=BuildMonths,EPC, IF(IS_Monthly!$B175&gt;0, INDEX(City_Receivable!$F$2:$F$241, IS_Monthly!$B175), 0)))</f>
        <v>0</v>
      </c>
      <c r="D175" s="6">
        <f>B175+C175</f>
        <v>0</v>
      </c>
      <c r="E175" s="6">
        <f>IF(A175&lt;BuildMonths,0, IF(A175=BuildMonths,EPC*DebtFrac, IF(IS_Monthly!$B175&gt;0, INDEX(Debt_Schedule!$F$2:$F$241, IS_Monthly!$B175), 0)))</f>
        <v>0</v>
      </c>
      <c r="F175" s="6">
        <f>IF(A175&lt;BuildMonths,0, EPC*EquityFrac)</f>
        <v>0</v>
      </c>
      <c r="G175" s="6">
        <f>IF(ROW()=2,IS_Monthly!K175, OFFSET(G1,ROW()-3,0)+IS_Monthly!K175)</f>
        <v>0</v>
      </c>
      <c r="H175" s="6">
        <f>F175+G175</f>
        <v>0</v>
      </c>
      <c r="I175" s="6">
        <f>E175+H175</f>
        <v>0</v>
      </c>
      <c r="J175" s="6">
        <f>D175-I175</f>
        <v>0</v>
      </c>
    </row>
    <row r="176" spans="1:10">
      <c r="A176" s="8">
        <v>175</v>
      </c>
      <c r="B176" s="6">
        <f>CF_Monthly!F176</f>
        <v>0</v>
      </c>
      <c r="C176" s="6">
        <f>IF(A176&lt;BuildMonths,0, IF(A176=BuildMonths,EPC, IF(IS_Monthly!$B176&gt;0, INDEX(City_Receivable!$F$2:$F$241, IS_Monthly!$B176), 0)))</f>
        <v>0</v>
      </c>
      <c r="D176" s="6">
        <f>B176+C176</f>
        <v>0</v>
      </c>
      <c r="E176" s="6">
        <f>IF(A176&lt;BuildMonths,0, IF(A176=BuildMonths,EPC*DebtFrac, IF(IS_Monthly!$B176&gt;0, INDEX(Debt_Schedule!$F$2:$F$241, IS_Monthly!$B176), 0)))</f>
        <v>0</v>
      </c>
      <c r="F176" s="6">
        <f>IF(A176&lt;BuildMonths,0, EPC*EquityFrac)</f>
        <v>0</v>
      </c>
      <c r="G176" s="6">
        <f>IF(ROW()=2,IS_Monthly!K176, OFFSET(G1,ROW()-3,0)+IS_Monthly!K176)</f>
        <v>0</v>
      </c>
      <c r="H176" s="6">
        <f>F176+G176</f>
        <v>0</v>
      </c>
      <c r="I176" s="6">
        <f>E176+H176</f>
        <v>0</v>
      </c>
      <c r="J176" s="6">
        <f>D176-I176</f>
        <v>0</v>
      </c>
    </row>
    <row r="177" spans="1:10">
      <c r="A177" s="8">
        <v>176</v>
      </c>
      <c r="B177" s="6">
        <f>CF_Monthly!F177</f>
        <v>0</v>
      </c>
      <c r="C177" s="6">
        <f>IF(A177&lt;BuildMonths,0, IF(A177=BuildMonths,EPC, IF(IS_Monthly!$B177&gt;0, INDEX(City_Receivable!$F$2:$F$241, IS_Monthly!$B177), 0)))</f>
        <v>0</v>
      </c>
      <c r="D177" s="6">
        <f>B177+C177</f>
        <v>0</v>
      </c>
      <c r="E177" s="6">
        <f>IF(A177&lt;BuildMonths,0, IF(A177=BuildMonths,EPC*DebtFrac, IF(IS_Monthly!$B177&gt;0, INDEX(Debt_Schedule!$F$2:$F$241, IS_Monthly!$B177), 0)))</f>
        <v>0</v>
      </c>
      <c r="F177" s="6">
        <f>IF(A177&lt;BuildMonths,0, EPC*EquityFrac)</f>
        <v>0</v>
      </c>
      <c r="G177" s="6">
        <f>IF(ROW()=2,IS_Monthly!K177, OFFSET(G1,ROW()-3,0)+IS_Monthly!K177)</f>
        <v>0</v>
      </c>
      <c r="H177" s="6">
        <f>F177+G177</f>
        <v>0</v>
      </c>
      <c r="I177" s="6">
        <f>E177+H177</f>
        <v>0</v>
      </c>
      <c r="J177" s="6">
        <f>D177-I177</f>
        <v>0</v>
      </c>
    </row>
    <row r="178" spans="1:10">
      <c r="A178" s="8">
        <v>177</v>
      </c>
      <c r="B178" s="6">
        <f>CF_Monthly!F178</f>
        <v>0</v>
      </c>
      <c r="C178" s="6">
        <f>IF(A178&lt;BuildMonths,0, IF(A178=BuildMonths,EPC, IF(IS_Monthly!$B178&gt;0, INDEX(City_Receivable!$F$2:$F$241, IS_Monthly!$B178), 0)))</f>
        <v>0</v>
      </c>
      <c r="D178" s="6">
        <f>B178+C178</f>
        <v>0</v>
      </c>
      <c r="E178" s="6">
        <f>IF(A178&lt;BuildMonths,0, IF(A178=BuildMonths,EPC*DebtFrac, IF(IS_Monthly!$B178&gt;0, INDEX(Debt_Schedule!$F$2:$F$241, IS_Monthly!$B178), 0)))</f>
        <v>0</v>
      </c>
      <c r="F178" s="6">
        <f>IF(A178&lt;BuildMonths,0, EPC*EquityFrac)</f>
        <v>0</v>
      </c>
      <c r="G178" s="6">
        <f>IF(ROW()=2,IS_Monthly!K178, OFFSET(G1,ROW()-3,0)+IS_Monthly!K178)</f>
        <v>0</v>
      </c>
      <c r="H178" s="6">
        <f>F178+G178</f>
        <v>0</v>
      </c>
      <c r="I178" s="6">
        <f>E178+H178</f>
        <v>0</v>
      </c>
      <c r="J178" s="6">
        <f>D178-I178</f>
        <v>0</v>
      </c>
    </row>
    <row r="179" spans="1:10">
      <c r="A179" s="8">
        <v>178</v>
      </c>
      <c r="B179" s="6">
        <f>CF_Monthly!F179</f>
        <v>0</v>
      </c>
      <c r="C179" s="6">
        <f>IF(A179&lt;BuildMonths,0, IF(A179=BuildMonths,EPC, IF(IS_Monthly!$B179&gt;0, INDEX(City_Receivable!$F$2:$F$241, IS_Monthly!$B179), 0)))</f>
        <v>0</v>
      </c>
      <c r="D179" s="6">
        <f>B179+C179</f>
        <v>0</v>
      </c>
      <c r="E179" s="6">
        <f>IF(A179&lt;BuildMonths,0, IF(A179=BuildMonths,EPC*DebtFrac, IF(IS_Monthly!$B179&gt;0, INDEX(Debt_Schedule!$F$2:$F$241, IS_Monthly!$B179), 0)))</f>
        <v>0</v>
      </c>
      <c r="F179" s="6">
        <f>IF(A179&lt;BuildMonths,0, EPC*EquityFrac)</f>
        <v>0</v>
      </c>
      <c r="G179" s="6">
        <f>IF(ROW()=2,IS_Monthly!K179, OFFSET(G1,ROW()-3,0)+IS_Monthly!K179)</f>
        <v>0</v>
      </c>
      <c r="H179" s="6">
        <f>F179+G179</f>
        <v>0</v>
      </c>
      <c r="I179" s="6">
        <f>E179+H179</f>
        <v>0</v>
      </c>
      <c r="J179" s="6">
        <f>D179-I179</f>
        <v>0</v>
      </c>
    </row>
    <row r="180" spans="1:10">
      <c r="A180" s="8">
        <v>179</v>
      </c>
      <c r="B180" s="6">
        <f>CF_Monthly!F180</f>
        <v>0</v>
      </c>
      <c r="C180" s="6">
        <f>IF(A180&lt;BuildMonths,0, IF(A180=BuildMonths,EPC, IF(IS_Monthly!$B180&gt;0, INDEX(City_Receivable!$F$2:$F$241, IS_Monthly!$B180), 0)))</f>
        <v>0</v>
      </c>
      <c r="D180" s="6">
        <f>B180+C180</f>
        <v>0</v>
      </c>
      <c r="E180" s="6">
        <f>IF(A180&lt;BuildMonths,0, IF(A180=BuildMonths,EPC*DebtFrac, IF(IS_Monthly!$B180&gt;0, INDEX(Debt_Schedule!$F$2:$F$241, IS_Monthly!$B180), 0)))</f>
        <v>0</v>
      </c>
      <c r="F180" s="6">
        <f>IF(A180&lt;BuildMonths,0, EPC*EquityFrac)</f>
        <v>0</v>
      </c>
      <c r="G180" s="6">
        <f>IF(ROW()=2,IS_Monthly!K180, OFFSET(G1,ROW()-3,0)+IS_Monthly!K180)</f>
        <v>0</v>
      </c>
      <c r="H180" s="6">
        <f>F180+G180</f>
        <v>0</v>
      </c>
      <c r="I180" s="6">
        <f>E180+H180</f>
        <v>0</v>
      </c>
      <c r="J180" s="6">
        <f>D180-I180</f>
        <v>0</v>
      </c>
    </row>
    <row r="181" spans="1:10">
      <c r="A181" s="8">
        <v>180</v>
      </c>
      <c r="B181" s="6">
        <f>CF_Monthly!F181</f>
        <v>0</v>
      </c>
      <c r="C181" s="6">
        <f>IF(A181&lt;BuildMonths,0, IF(A181=BuildMonths,EPC, IF(IS_Monthly!$B181&gt;0, INDEX(City_Receivable!$F$2:$F$241, IS_Monthly!$B181), 0)))</f>
        <v>0</v>
      </c>
      <c r="D181" s="6">
        <f>B181+C181</f>
        <v>0</v>
      </c>
      <c r="E181" s="6">
        <f>IF(A181&lt;BuildMonths,0, IF(A181=BuildMonths,EPC*DebtFrac, IF(IS_Monthly!$B181&gt;0, INDEX(Debt_Schedule!$F$2:$F$241, IS_Monthly!$B181), 0)))</f>
        <v>0</v>
      </c>
      <c r="F181" s="6">
        <f>IF(A181&lt;BuildMonths,0, EPC*EquityFrac)</f>
        <v>0</v>
      </c>
      <c r="G181" s="6">
        <f>IF(ROW()=2,IS_Monthly!K181, OFFSET(G1,ROW()-3,0)+IS_Monthly!K181)</f>
        <v>0</v>
      </c>
      <c r="H181" s="6">
        <f>F181+G181</f>
        <v>0</v>
      </c>
      <c r="I181" s="6">
        <f>E181+H181</f>
        <v>0</v>
      </c>
      <c r="J181" s="6">
        <f>D181-I181</f>
        <v>0</v>
      </c>
    </row>
    <row r="182" spans="1:10">
      <c r="A182" s="8">
        <v>181</v>
      </c>
      <c r="B182" s="6">
        <f>CF_Monthly!F182</f>
        <v>0</v>
      </c>
      <c r="C182" s="6">
        <f>IF(A182&lt;BuildMonths,0, IF(A182=BuildMonths,EPC, IF(IS_Monthly!$B182&gt;0, INDEX(City_Receivable!$F$2:$F$241, IS_Monthly!$B182), 0)))</f>
        <v>0</v>
      </c>
      <c r="D182" s="6">
        <f>B182+C182</f>
        <v>0</v>
      </c>
      <c r="E182" s="6">
        <f>IF(A182&lt;BuildMonths,0, IF(A182=BuildMonths,EPC*DebtFrac, IF(IS_Monthly!$B182&gt;0, INDEX(Debt_Schedule!$F$2:$F$241, IS_Monthly!$B182), 0)))</f>
        <v>0</v>
      </c>
      <c r="F182" s="6">
        <f>IF(A182&lt;BuildMonths,0, EPC*EquityFrac)</f>
        <v>0</v>
      </c>
      <c r="G182" s="6">
        <f>IF(ROW()=2,IS_Monthly!K182, OFFSET(G1,ROW()-3,0)+IS_Monthly!K182)</f>
        <v>0</v>
      </c>
      <c r="H182" s="6">
        <f>F182+G182</f>
        <v>0</v>
      </c>
      <c r="I182" s="6">
        <f>E182+H182</f>
        <v>0</v>
      </c>
      <c r="J182" s="6">
        <f>D182-I182</f>
        <v>0</v>
      </c>
    </row>
    <row r="183" spans="1:10">
      <c r="A183" s="8">
        <v>182</v>
      </c>
      <c r="B183" s="6">
        <f>CF_Monthly!F183</f>
        <v>0</v>
      </c>
      <c r="C183" s="6">
        <f>IF(A183&lt;BuildMonths,0, IF(A183=BuildMonths,EPC, IF(IS_Monthly!$B183&gt;0, INDEX(City_Receivable!$F$2:$F$241, IS_Monthly!$B183), 0)))</f>
        <v>0</v>
      </c>
      <c r="D183" s="6">
        <f>B183+C183</f>
        <v>0</v>
      </c>
      <c r="E183" s="6">
        <f>IF(A183&lt;BuildMonths,0, IF(A183=BuildMonths,EPC*DebtFrac, IF(IS_Monthly!$B183&gt;0, INDEX(Debt_Schedule!$F$2:$F$241, IS_Monthly!$B183), 0)))</f>
        <v>0</v>
      </c>
      <c r="F183" s="6">
        <f>IF(A183&lt;BuildMonths,0, EPC*EquityFrac)</f>
        <v>0</v>
      </c>
      <c r="G183" s="6">
        <f>IF(ROW()=2,IS_Monthly!K183, OFFSET(G1,ROW()-3,0)+IS_Monthly!K183)</f>
        <v>0</v>
      </c>
      <c r="H183" s="6">
        <f>F183+G183</f>
        <v>0</v>
      </c>
      <c r="I183" s="6">
        <f>E183+H183</f>
        <v>0</v>
      </c>
      <c r="J183" s="6">
        <f>D183-I183</f>
        <v>0</v>
      </c>
    </row>
    <row r="184" spans="1:10">
      <c r="A184" s="8">
        <v>183</v>
      </c>
      <c r="B184" s="6">
        <f>CF_Monthly!F184</f>
        <v>0</v>
      </c>
      <c r="C184" s="6">
        <f>IF(A184&lt;BuildMonths,0, IF(A184=BuildMonths,EPC, IF(IS_Monthly!$B184&gt;0, INDEX(City_Receivable!$F$2:$F$241, IS_Monthly!$B184), 0)))</f>
        <v>0</v>
      </c>
      <c r="D184" s="6">
        <f>B184+C184</f>
        <v>0</v>
      </c>
      <c r="E184" s="6">
        <f>IF(A184&lt;BuildMonths,0, IF(A184=BuildMonths,EPC*DebtFrac, IF(IS_Monthly!$B184&gt;0, INDEX(Debt_Schedule!$F$2:$F$241, IS_Monthly!$B184), 0)))</f>
        <v>0</v>
      </c>
      <c r="F184" s="6">
        <f>IF(A184&lt;BuildMonths,0, EPC*EquityFrac)</f>
        <v>0</v>
      </c>
      <c r="G184" s="6">
        <f>IF(ROW()=2,IS_Monthly!K184, OFFSET(G1,ROW()-3,0)+IS_Monthly!K184)</f>
        <v>0</v>
      </c>
      <c r="H184" s="6">
        <f>F184+G184</f>
        <v>0</v>
      </c>
      <c r="I184" s="6">
        <f>E184+H184</f>
        <v>0</v>
      </c>
      <c r="J184" s="6">
        <f>D184-I184</f>
        <v>0</v>
      </c>
    </row>
    <row r="185" spans="1:10">
      <c r="A185" s="8">
        <v>184</v>
      </c>
      <c r="B185" s="6">
        <f>CF_Monthly!F185</f>
        <v>0</v>
      </c>
      <c r="C185" s="6">
        <f>IF(A185&lt;BuildMonths,0, IF(A185=BuildMonths,EPC, IF(IS_Monthly!$B185&gt;0, INDEX(City_Receivable!$F$2:$F$241, IS_Monthly!$B185), 0)))</f>
        <v>0</v>
      </c>
      <c r="D185" s="6">
        <f>B185+C185</f>
        <v>0</v>
      </c>
      <c r="E185" s="6">
        <f>IF(A185&lt;BuildMonths,0, IF(A185=BuildMonths,EPC*DebtFrac, IF(IS_Monthly!$B185&gt;0, INDEX(Debt_Schedule!$F$2:$F$241, IS_Monthly!$B185), 0)))</f>
        <v>0</v>
      </c>
      <c r="F185" s="6">
        <f>IF(A185&lt;BuildMonths,0, EPC*EquityFrac)</f>
        <v>0</v>
      </c>
      <c r="G185" s="6">
        <f>IF(ROW()=2,IS_Monthly!K185, OFFSET(G1,ROW()-3,0)+IS_Monthly!K185)</f>
        <v>0</v>
      </c>
      <c r="H185" s="6">
        <f>F185+G185</f>
        <v>0</v>
      </c>
      <c r="I185" s="6">
        <f>E185+H185</f>
        <v>0</v>
      </c>
      <c r="J185" s="6">
        <f>D185-I185</f>
        <v>0</v>
      </c>
    </row>
    <row r="186" spans="1:10">
      <c r="A186" s="8">
        <v>185</v>
      </c>
      <c r="B186" s="6">
        <f>CF_Monthly!F186</f>
        <v>0</v>
      </c>
      <c r="C186" s="6">
        <f>IF(A186&lt;BuildMonths,0, IF(A186=BuildMonths,EPC, IF(IS_Monthly!$B186&gt;0, INDEX(City_Receivable!$F$2:$F$241, IS_Monthly!$B186), 0)))</f>
        <v>0</v>
      </c>
      <c r="D186" s="6">
        <f>B186+C186</f>
        <v>0</v>
      </c>
      <c r="E186" s="6">
        <f>IF(A186&lt;BuildMonths,0, IF(A186=BuildMonths,EPC*DebtFrac, IF(IS_Monthly!$B186&gt;0, INDEX(Debt_Schedule!$F$2:$F$241, IS_Monthly!$B186), 0)))</f>
        <v>0</v>
      </c>
      <c r="F186" s="6">
        <f>IF(A186&lt;BuildMonths,0, EPC*EquityFrac)</f>
        <v>0</v>
      </c>
      <c r="G186" s="6">
        <f>IF(ROW()=2,IS_Monthly!K186, OFFSET(G1,ROW()-3,0)+IS_Monthly!K186)</f>
        <v>0</v>
      </c>
      <c r="H186" s="6">
        <f>F186+G186</f>
        <v>0</v>
      </c>
      <c r="I186" s="6">
        <f>E186+H186</f>
        <v>0</v>
      </c>
      <c r="J186" s="6">
        <f>D186-I186</f>
        <v>0</v>
      </c>
    </row>
    <row r="187" spans="1:10">
      <c r="A187" s="8">
        <v>186</v>
      </c>
      <c r="B187" s="6">
        <f>CF_Monthly!F187</f>
        <v>0</v>
      </c>
      <c r="C187" s="6">
        <f>IF(A187&lt;BuildMonths,0, IF(A187=BuildMonths,EPC, IF(IS_Monthly!$B187&gt;0, INDEX(City_Receivable!$F$2:$F$241, IS_Monthly!$B187), 0)))</f>
        <v>0</v>
      </c>
      <c r="D187" s="6">
        <f>B187+C187</f>
        <v>0</v>
      </c>
      <c r="E187" s="6">
        <f>IF(A187&lt;BuildMonths,0, IF(A187=BuildMonths,EPC*DebtFrac, IF(IS_Monthly!$B187&gt;0, INDEX(Debt_Schedule!$F$2:$F$241, IS_Monthly!$B187), 0)))</f>
        <v>0</v>
      </c>
      <c r="F187" s="6">
        <f>IF(A187&lt;BuildMonths,0, EPC*EquityFrac)</f>
        <v>0</v>
      </c>
      <c r="G187" s="6">
        <f>IF(ROW()=2,IS_Monthly!K187, OFFSET(G1,ROW()-3,0)+IS_Monthly!K187)</f>
        <v>0</v>
      </c>
      <c r="H187" s="6">
        <f>F187+G187</f>
        <v>0</v>
      </c>
      <c r="I187" s="6">
        <f>E187+H187</f>
        <v>0</v>
      </c>
      <c r="J187" s="6">
        <f>D187-I187</f>
        <v>0</v>
      </c>
    </row>
    <row r="188" spans="1:10">
      <c r="A188" s="8">
        <v>187</v>
      </c>
      <c r="B188" s="6">
        <f>CF_Monthly!F188</f>
        <v>0</v>
      </c>
      <c r="C188" s="6">
        <f>IF(A188&lt;BuildMonths,0, IF(A188=BuildMonths,EPC, IF(IS_Monthly!$B188&gt;0, INDEX(City_Receivable!$F$2:$F$241, IS_Monthly!$B188), 0)))</f>
        <v>0</v>
      </c>
      <c r="D188" s="6">
        <f>B188+C188</f>
        <v>0</v>
      </c>
      <c r="E188" s="6">
        <f>IF(A188&lt;BuildMonths,0, IF(A188=BuildMonths,EPC*DebtFrac, IF(IS_Monthly!$B188&gt;0, INDEX(Debt_Schedule!$F$2:$F$241, IS_Monthly!$B188), 0)))</f>
        <v>0</v>
      </c>
      <c r="F188" s="6">
        <f>IF(A188&lt;BuildMonths,0, EPC*EquityFrac)</f>
        <v>0</v>
      </c>
      <c r="G188" s="6">
        <f>IF(ROW()=2,IS_Monthly!K188, OFFSET(G1,ROW()-3,0)+IS_Monthly!K188)</f>
        <v>0</v>
      </c>
      <c r="H188" s="6">
        <f>F188+G188</f>
        <v>0</v>
      </c>
      <c r="I188" s="6">
        <f>E188+H188</f>
        <v>0</v>
      </c>
      <c r="J188" s="6">
        <f>D188-I188</f>
        <v>0</v>
      </c>
    </row>
    <row r="189" spans="1:10">
      <c r="A189" s="8">
        <v>188</v>
      </c>
      <c r="B189" s="6">
        <f>CF_Monthly!F189</f>
        <v>0</v>
      </c>
      <c r="C189" s="6">
        <f>IF(A189&lt;BuildMonths,0, IF(A189=BuildMonths,EPC, IF(IS_Monthly!$B189&gt;0, INDEX(City_Receivable!$F$2:$F$241, IS_Monthly!$B189), 0)))</f>
        <v>0</v>
      </c>
      <c r="D189" s="6">
        <f>B189+C189</f>
        <v>0</v>
      </c>
      <c r="E189" s="6">
        <f>IF(A189&lt;BuildMonths,0, IF(A189=BuildMonths,EPC*DebtFrac, IF(IS_Monthly!$B189&gt;0, INDEX(Debt_Schedule!$F$2:$F$241, IS_Monthly!$B189), 0)))</f>
        <v>0</v>
      </c>
      <c r="F189" s="6">
        <f>IF(A189&lt;BuildMonths,0, EPC*EquityFrac)</f>
        <v>0</v>
      </c>
      <c r="G189" s="6">
        <f>IF(ROW()=2,IS_Monthly!K189, OFFSET(G1,ROW()-3,0)+IS_Monthly!K189)</f>
        <v>0</v>
      </c>
      <c r="H189" s="6">
        <f>F189+G189</f>
        <v>0</v>
      </c>
      <c r="I189" s="6">
        <f>E189+H189</f>
        <v>0</v>
      </c>
      <c r="J189" s="6">
        <f>D189-I189</f>
        <v>0</v>
      </c>
    </row>
    <row r="190" spans="1:10">
      <c r="A190" s="8">
        <v>189</v>
      </c>
      <c r="B190" s="6">
        <f>CF_Monthly!F190</f>
        <v>0</v>
      </c>
      <c r="C190" s="6">
        <f>IF(A190&lt;BuildMonths,0, IF(A190=BuildMonths,EPC, IF(IS_Monthly!$B190&gt;0, INDEX(City_Receivable!$F$2:$F$241, IS_Monthly!$B190), 0)))</f>
        <v>0</v>
      </c>
      <c r="D190" s="6">
        <f>B190+C190</f>
        <v>0</v>
      </c>
      <c r="E190" s="6">
        <f>IF(A190&lt;BuildMonths,0, IF(A190=BuildMonths,EPC*DebtFrac, IF(IS_Monthly!$B190&gt;0, INDEX(Debt_Schedule!$F$2:$F$241, IS_Monthly!$B190), 0)))</f>
        <v>0</v>
      </c>
      <c r="F190" s="6">
        <f>IF(A190&lt;BuildMonths,0, EPC*EquityFrac)</f>
        <v>0</v>
      </c>
      <c r="G190" s="6">
        <f>IF(ROW()=2,IS_Monthly!K190, OFFSET(G1,ROW()-3,0)+IS_Monthly!K190)</f>
        <v>0</v>
      </c>
      <c r="H190" s="6">
        <f>F190+G190</f>
        <v>0</v>
      </c>
      <c r="I190" s="6">
        <f>E190+H190</f>
        <v>0</v>
      </c>
      <c r="J190" s="6">
        <f>D190-I190</f>
        <v>0</v>
      </c>
    </row>
    <row r="191" spans="1:10">
      <c r="A191" s="8">
        <v>190</v>
      </c>
      <c r="B191" s="6">
        <f>CF_Monthly!F191</f>
        <v>0</v>
      </c>
      <c r="C191" s="6">
        <f>IF(A191&lt;BuildMonths,0, IF(A191=BuildMonths,EPC, IF(IS_Monthly!$B191&gt;0, INDEX(City_Receivable!$F$2:$F$241, IS_Monthly!$B191), 0)))</f>
        <v>0</v>
      </c>
      <c r="D191" s="6">
        <f>B191+C191</f>
        <v>0</v>
      </c>
      <c r="E191" s="6">
        <f>IF(A191&lt;BuildMonths,0, IF(A191=BuildMonths,EPC*DebtFrac, IF(IS_Monthly!$B191&gt;0, INDEX(Debt_Schedule!$F$2:$F$241, IS_Monthly!$B191), 0)))</f>
        <v>0</v>
      </c>
      <c r="F191" s="6">
        <f>IF(A191&lt;BuildMonths,0, EPC*EquityFrac)</f>
        <v>0</v>
      </c>
      <c r="G191" s="6">
        <f>IF(ROW()=2,IS_Monthly!K191, OFFSET(G1,ROW()-3,0)+IS_Monthly!K191)</f>
        <v>0</v>
      </c>
      <c r="H191" s="6">
        <f>F191+G191</f>
        <v>0</v>
      </c>
      <c r="I191" s="6">
        <f>E191+H191</f>
        <v>0</v>
      </c>
      <c r="J191" s="6">
        <f>D191-I191</f>
        <v>0</v>
      </c>
    </row>
    <row r="192" spans="1:10">
      <c r="A192" s="8">
        <v>191</v>
      </c>
      <c r="B192" s="6">
        <f>CF_Monthly!F192</f>
        <v>0</v>
      </c>
      <c r="C192" s="6">
        <f>IF(A192&lt;BuildMonths,0, IF(A192=BuildMonths,EPC, IF(IS_Monthly!$B192&gt;0, INDEX(City_Receivable!$F$2:$F$241, IS_Monthly!$B192), 0)))</f>
        <v>0</v>
      </c>
      <c r="D192" s="6">
        <f>B192+C192</f>
        <v>0</v>
      </c>
      <c r="E192" s="6">
        <f>IF(A192&lt;BuildMonths,0, IF(A192=BuildMonths,EPC*DebtFrac, IF(IS_Monthly!$B192&gt;0, INDEX(Debt_Schedule!$F$2:$F$241, IS_Monthly!$B192), 0)))</f>
        <v>0</v>
      </c>
      <c r="F192" s="6">
        <f>IF(A192&lt;BuildMonths,0, EPC*EquityFrac)</f>
        <v>0</v>
      </c>
      <c r="G192" s="6">
        <f>IF(ROW()=2,IS_Monthly!K192, OFFSET(G1,ROW()-3,0)+IS_Monthly!K192)</f>
        <v>0</v>
      </c>
      <c r="H192" s="6">
        <f>F192+G192</f>
        <v>0</v>
      </c>
      <c r="I192" s="6">
        <f>E192+H192</f>
        <v>0</v>
      </c>
      <c r="J192" s="6">
        <f>D192-I192</f>
        <v>0</v>
      </c>
    </row>
    <row r="193" spans="1:10">
      <c r="A193" s="8">
        <v>192</v>
      </c>
      <c r="B193" s="6">
        <f>CF_Monthly!F193</f>
        <v>0</v>
      </c>
      <c r="C193" s="6">
        <f>IF(A193&lt;BuildMonths,0, IF(A193=BuildMonths,EPC, IF(IS_Monthly!$B193&gt;0, INDEX(City_Receivable!$F$2:$F$241, IS_Monthly!$B193), 0)))</f>
        <v>0</v>
      </c>
      <c r="D193" s="6">
        <f>B193+C193</f>
        <v>0</v>
      </c>
      <c r="E193" s="6">
        <f>IF(A193&lt;BuildMonths,0, IF(A193=BuildMonths,EPC*DebtFrac, IF(IS_Monthly!$B193&gt;0, INDEX(Debt_Schedule!$F$2:$F$241, IS_Monthly!$B193), 0)))</f>
        <v>0</v>
      </c>
      <c r="F193" s="6">
        <f>IF(A193&lt;BuildMonths,0, EPC*EquityFrac)</f>
        <v>0</v>
      </c>
      <c r="G193" s="6">
        <f>IF(ROW()=2,IS_Monthly!K193, OFFSET(G1,ROW()-3,0)+IS_Monthly!K193)</f>
        <v>0</v>
      </c>
      <c r="H193" s="6">
        <f>F193+G193</f>
        <v>0</v>
      </c>
      <c r="I193" s="6">
        <f>E193+H193</f>
        <v>0</v>
      </c>
      <c r="J193" s="6">
        <f>D193-I193</f>
        <v>0</v>
      </c>
    </row>
    <row r="194" spans="1:10">
      <c r="A194" s="8">
        <v>193</v>
      </c>
      <c r="B194" s="6">
        <f>CF_Monthly!F194</f>
        <v>0</v>
      </c>
      <c r="C194" s="6">
        <f>IF(A194&lt;BuildMonths,0, IF(A194=BuildMonths,EPC, IF(IS_Monthly!$B194&gt;0, INDEX(City_Receivable!$F$2:$F$241, IS_Monthly!$B194), 0)))</f>
        <v>0</v>
      </c>
      <c r="D194" s="6">
        <f>B194+C194</f>
        <v>0</v>
      </c>
      <c r="E194" s="6">
        <f>IF(A194&lt;BuildMonths,0, IF(A194=BuildMonths,EPC*DebtFrac, IF(IS_Monthly!$B194&gt;0, INDEX(Debt_Schedule!$F$2:$F$241, IS_Monthly!$B194), 0)))</f>
        <v>0</v>
      </c>
      <c r="F194" s="6">
        <f>IF(A194&lt;BuildMonths,0, EPC*EquityFrac)</f>
        <v>0</v>
      </c>
      <c r="G194" s="6">
        <f>IF(ROW()=2,IS_Monthly!K194, OFFSET(G1,ROW()-3,0)+IS_Monthly!K194)</f>
        <v>0</v>
      </c>
      <c r="H194" s="6">
        <f>F194+G194</f>
        <v>0</v>
      </c>
      <c r="I194" s="6">
        <f>E194+H194</f>
        <v>0</v>
      </c>
      <c r="J194" s="6">
        <f>D194-I194</f>
        <v>0</v>
      </c>
    </row>
    <row r="195" spans="1:10">
      <c r="A195" s="8">
        <v>194</v>
      </c>
      <c r="B195" s="6">
        <f>CF_Monthly!F195</f>
        <v>0</v>
      </c>
      <c r="C195" s="6">
        <f>IF(A195&lt;BuildMonths,0, IF(A195=BuildMonths,EPC, IF(IS_Monthly!$B195&gt;0, INDEX(City_Receivable!$F$2:$F$241, IS_Monthly!$B195), 0)))</f>
        <v>0</v>
      </c>
      <c r="D195" s="6">
        <f>B195+C195</f>
        <v>0</v>
      </c>
      <c r="E195" s="6">
        <f>IF(A195&lt;BuildMonths,0, IF(A195=BuildMonths,EPC*DebtFrac, IF(IS_Monthly!$B195&gt;0, INDEX(Debt_Schedule!$F$2:$F$241, IS_Monthly!$B195), 0)))</f>
        <v>0</v>
      </c>
      <c r="F195" s="6">
        <f>IF(A195&lt;BuildMonths,0, EPC*EquityFrac)</f>
        <v>0</v>
      </c>
      <c r="G195" s="6">
        <f>IF(ROW()=2,IS_Monthly!K195, OFFSET(G1,ROW()-3,0)+IS_Monthly!K195)</f>
        <v>0</v>
      </c>
      <c r="H195" s="6">
        <f>F195+G195</f>
        <v>0</v>
      </c>
      <c r="I195" s="6">
        <f>E195+H195</f>
        <v>0</v>
      </c>
      <c r="J195" s="6">
        <f>D195-I195</f>
        <v>0</v>
      </c>
    </row>
    <row r="196" spans="1:10">
      <c r="A196" s="8">
        <v>195</v>
      </c>
      <c r="B196" s="6">
        <f>CF_Monthly!F196</f>
        <v>0</v>
      </c>
      <c r="C196" s="6">
        <f>IF(A196&lt;BuildMonths,0, IF(A196=BuildMonths,EPC, IF(IS_Monthly!$B196&gt;0, INDEX(City_Receivable!$F$2:$F$241, IS_Monthly!$B196), 0)))</f>
        <v>0</v>
      </c>
      <c r="D196" s="6">
        <f>B196+C196</f>
        <v>0</v>
      </c>
      <c r="E196" s="6">
        <f>IF(A196&lt;BuildMonths,0, IF(A196=BuildMonths,EPC*DebtFrac, IF(IS_Monthly!$B196&gt;0, INDEX(Debt_Schedule!$F$2:$F$241, IS_Monthly!$B196), 0)))</f>
        <v>0</v>
      </c>
      <c r="F196" s="6">
        <f>IF(A196&lt;BuildMonths,0, EPC*EquityFrac)</f>
        <v>0</v>
      </c>
      <c r="G196" s="6">
        <f>IF(ROW()=2,IS_Monthly!K196, OFFSET(G1,ROW()-3,0)+IS_Monthly!K196)</f>
        <v>0</v>
      </c>
      <c r="H196" s="6">
        <f>F196+G196</f>
        <v>0</v>
      </c>
      <c r="I196" s="6">
        <f>E196+H196</f>
        <v>0</v>
      </c>
      <c r="J196" s="6">
        <f>D196-I196</f>
        <v>0</v>
      </c>
    </row>
    <row r="197" spans="1:10">
      <c r="A197" s="8">
        <v>196</v>
      </c>
      <c r="B197" s="6">
        <f>CF_Monthly!F197</f>
        <v>0</v>
      </c>
      <c r="C197" s="6">
        <f>IF(A197&lt;BuildMonths,0, IF(A197=BuildMonths,EPC, IF(IS_Monthly!$B197&gt;0, INDEX(City_Receivable!$F$2:$F$241, IS_Monthly!$B197), 0)))</f>
        <v>0</v>
      </c>
      <c r="D197" s="6">
        <f>B197+C197</f>
        <v>0</v>
      </c>
      <c r="E197" s="6">
        <f>IF(A197&lt;BuildMonths,0, IF(A197=BuildMonths,EPC*DebtFrac, IF(IS_Monthly!$B197&gt;0, INDEX(Debt_Schedule!$F$2:$F$241, IS_Monthly!$B197), 0)))</f>
        <v>0</v>
      </c>
      <c r="F197" s="6">
        <f>IF(A197&lt;BuildMonths,0, EPC*EquityFrac)</f>
        <v>0</v>
      </c>
      <c r="G197" s="6">
        <f>IF(ROW()=2,IS_Monthly!K197, OFFSET(G1,ROW()-3,0)+IS_Monthly!K197)</f>
        <v>0</v>
      </c>
      <c r="H197" s="6">
        <f>F197+G197</f>
        <v>0</v>
      </c>
      <c r="I197" s="6">
        <f>E197+H197</f>
        <v>0</v>
      </c>
      <c r="J197" s="6">
        <f>D197-I197</f>
        <v>0</v>
      </c>
    </row>
    <row r="198" spans="1:10">
      <c r="A198" s="8">
        <v>197</v>
      </c>
      <c r="B198" s="6">
        <f>CF_Monthly!F198</f>
        <v>0</v>
      </c>
      <c r="C198" s="6">
        <f>IF(A198&lt;BuildMonths,0, IF(A198=BuildMonths,EPC, IF(IS_Monthly!$B198&gt;0, INDEX(City_Receivable!$F$2:$F$241, IS_Monthly!$B198), 0)))</f>
        <v>0</v>
      </c>
      <c r="D198" s="6">
        <f>B198+C198</f>
        <v>0</v>
      </c>
      <c r="E198" s="6">
        <f>IF(A198&lt;BuildMonths,0, IF(A198=BuildMonths,EPC*DebtFrac, IF(IS_Monthly!$B198&gt;0, INDEX(Debt_Schedule!$F$2:$F$241, IS_Monthly!$B198), 0)))</f>
        <v>0</v>
      </c>
      <c r="F198" s="6">
        <f>IF(A198&lt;BuildMonths,0, EPC*EquityFrac)</f>
        <v>0</v>
      </c>
      <c r="G198" s="6">
        <f>IF(ROW()=2,IS_Monthly!K198, OFFSET(G1,ROW()-3,0)+IS_Monthly!K198)</f>
        <v>0</v>
      </c>
      <c r="H198" s="6">
        <f>F198+G198</f>
        <v>0</v>
      </c>
      <c r="I198" s="6">
        <f>E198+H198</f>
        <v>0</v>
      </c>
      <c r="J198" s="6">
        <f>D198-I198</f>
        <v>0</v>
      </c>
    </row>
    <row r="199" spans="1:10">
      <c r="A199" s="8">
        <v>198</v>
      </c>
      <c r="B199" s="6">
        <f>CF_Monthly!F199</f>
        <v>0</v>
      </c>
      <c r="C199" s="6">
        <f>IF(A199&lt;BuildMonths,0, IF(A199=BuildMonths,EPC, IF(IS_Monthly!$B199&gt;0, INDEX(City_Receivable!$F$2:$F$241, IS_Monthly!$B199), 0)))</f>
        <v>0</v>
      </c>
      <c r="D199" s="6">
        <f>B199+C199</f>
        <v>0</v>
      </c>
      <c r="E199" s="6">
        <f>IF(A199&lt;BuildMonths,0, IF(A199=BuildMonths,EPC*DebtFrac, IF(IS_Monthly!$B199&gt;0, INDEX(Debt_Schedule!$F$2:$F$241, IS_Monthly!$B199), 0)))</f>
        <v>0</v>
      </c>
      <c r="F199" s="6">
        <f>IF(A199&lt;BuildMonths,0, EPC*EquityFrac)</f>
        <v>0</v>
      </c>
      <c r="G199" s="6">
        <f>IF(ROW()=2,IS_Monthly!K199, OFFSET(G1,ROW()-3,0)+IS_Monthly!K199)</f>
        <v>0</v>
      </c>
      <c r="H199" s="6">
        <f>F199+G199</f>
        <v>0</v>
      </c>
      <c r="I199" s="6">
        <f>E199+H199</f>
        <v>0</v>
      </c>
      <c r="J199" s="6">
        <f>D199-I199</f>
        <v>0</v>
      </c>
    </row>
    <row r="200" spans="1:10">
      <c r="A200" s="8">
        <v>199</v>
      </c>
      <c r="B200" s="6">
        <f>CF_Monthly!F200</f>
        <v>0</v>
      </c>
      <c r="C200" s="6">
        <f>IF(A200&lt;BuildMonths,0, IF(A200=BuildMonths,EPC, IF(IS_Monthly!$B200&gt;0, INDEX(City_Receivable!$F$2:$F$241, IS_Monthly!$B200), 0)))</f>
        <v>0</v>
      </c>
      <c r="D200" s="6">
        <f>B200+C200</f>
        <v>0</v>
      </c>
      <c r="E200" s="6">
        <f>IF(A200&lt;BuildMonths,0, IF(A200=BuildMonths,EPC*DebtFrac, IF(IS_Monthly!$B200&gt;0, INDEX(Debt_Schedule!$F$2:$F$241, IS_Monthly!$B200), 0)))</f>
        <v>0</v>
      </c>
      <c r="F200" s="6">
        <f>IF(A200&lt;BuildMonths,0, EPC*EquityFrac)</f>
        <v>0</v>
      </c>
      <c r="G200" s="6">
        <f>IF(ROW()=2,IS_Monthly!K200, OFFSET(G1,ROW()-3,0)+IS_Monthly!K200)</f>
        <v>0</v>
      </c>
      <c r="H200" s="6">
        <f>F200+G200</f>
        <v>0</v>
      </c>
      <c r="I200" s="6">
        <f>E200+H200</f>
        <v>0</v>
      </c>
      <c r="J200" s="6">
        <f>D200-I200</f>
        <v>0</v>
      </c>
    </row>
    <row r="201" spans="1:10">
      <c r="A201" s="8">
        <v>200</v>
      </c>
      <c r="B201" s="6">
        <f>CF_Monthly!F201</f>
        <v>0</v>
      </c>
      <c r="C201" s="6">
        <f>IF(A201&lt;BuildMonths,0, IF(A201=BuildMonths,EPC, IF(IS_Monthly!$B201&gt;0, INDEX(City_Receivable!$F$2:$F$241, IS_Monthly!$B201), 0)))</f>
        <v>0</v>
      </c>
      <c r="D201" s="6">
        <f>B201+C201</f>
        <v>0</v>
      </c>
      <c r="E201" s="6">
        <f>IF(A201&lt;BuildMonths,0, IF(A201=BuildMonths,EPC*DebtFrac, IF(IS_Monthly!$B201&gt;0, INDEX(Debt_Schedule!$F$2:$F$241, IS_Monthly!$B201), 0)))</f>
        <v>0</v>
      </c>
      <c r="F201" s="6">
        <f>IF(A201&lt;BuildMonths,0, EPC*EquityFrac)</f>
        <v>0</v>
      </c>
      <c r="G201" s="6">
        <f>IF(ROW()=2,IS_Monthly!K201, OFFSET(G1,ROW()-3,0)+IS_Monthly!K201)</f>
        <v>0</v>
      </c>
      <c r="H201" s="6">
        <f>F201+G201</f>
        <v>0</v>
      </c>
      <c r="I201" s="6">
        <f>E201+H201</f>
        <v>0</v>
      </c>
      <c r="J201" s="6">
        <f>D201-I201</f>
        <v>0</v>
      </c>
    </row>
    <row r="202" spans="1:10">
      <c r="A202" s="8">
        <v>201</v>
      </c>
      <c r="B202" s="6">
        <f>CF_Monthly!F202</f>
        <v>0</v>
      </c>
      <c r="C202" s="6">
        <f>IF(A202&lt;BuildMonths,0, IF(A202=BuildMonths,EPC, IF(IS_Monthly!$B202&gt;0, INDEX(City_Receivable!$F$2:$F$241, IS_Monthly!$B202), 0)))</f>
        <v>0</v>
      </c>
      <c r="D202" s="6">
        <f>B202+C202</f>
        <v>0</v>
      </c>
      <c r="E202" s="6">
        <f>IF(A202&lt;BuildMonths,0, IF(A202=BuildMonths,EPC*DebtFrac, IF(IS_Monthly!$B202&gt;0, INDEX(Debt_Schedule!$F$2:$F$241, IS_Monthly!$B202), 0)))</f>
        <v>0</v>
      </c>
      <c r="F202" s="6">
        <f>IF(A202&lt;BuildMonths,0, EPC*EquityFrac)</f>
        <v>0</v>
      </c>
      <c r="G202" s="6">
        <f>IF(ROW()=2,IS_Monthly!K202, OFFSET(G1,ROW()-3,0)+IS_Monthly!K202)</f>
        <v>0</v>
      </c>
      <c r="H202" s="6">
        <f>F202+G202</f>
        <v>0</v>
      </c>
      <c r="I202" s="6">
        <f>E202+H202</f>
        <v>0</v>
      </c>
      <c r="J202" s="6">
        <f>D202-I202</f>
        <v>0</v>
      </c>
    </row>
    <row r="203" spans="1:10">
      <c r="A203" s="8">
        <v>202</v>
      </c>
      <c r="B203" s="6">
        <f>CF_Monthly!F203</f>
        <v>0</v>
      </c>
      <c r="C203" s="6">
        <f>IF(A203&lt;BuildMonths,0, IF(A203=BuildMonths,EPC, IF(IS_Monthly!$B203&gt;0, INDEX(City_Receivable!$F$2:$F$241, IS_Monthly!$B203), 0)))</f>
        <v>0</v>
      </c>
      <c r="D203" s="6">
        <f>B203+C203</f>
        <v>0</v>
      </c>
      <c r="E203" s="6">
        <f>IF(A203&lt;BuildMonths,0, IF(A203=BuildMonths,EPC*DebtFrac, IF(IS_Monthly!$B203&gt;0, INDEX(Debt_Schedule!$F$2:$F$241, IS_Monthly!$B203), 0)))</f>
        <v>0</v>
      </c>
      <c r="F203" s="6">
        <f>IF(A203&lt;BuildMonths,0, EPC*EquityFrac)</f>
        <v>0</v>
      </c>
      <c r="G203" s="6">
        <f>IF(ROW()=2,IS_Monthly!K203, OFFSET(G1,ROW()-3,0)+IS_Monthly!K203)</f>
        <v>0</v>
      </c>
      <c r="H203" s="6">
        <f>F203+G203</f>
        <v>0</v>
      </c>
      <c r="I203" s="6">
        <f>E203+H203</f>
        <v>0</v>
      </c>
      <c r="J203" s="6">
        <f>D203-I203</f>
        <v>0</v>
      </c>
    </row>
    <row r="204" spans="1:10">
      <c r="A204" s="8">
        <v>203</v>
      </c>
      <c r="B204" s="6">
        <f>CF_Monthly!F204</f>
        <v>0</v>
      </c>
      <c r="C204" s="6">
        <f>IF(A204&lt;BuildMonths,0, IF(A204=BuildMonths,EPC, IF(IS_Monthly!$B204&gt;0, INDEX(City_Receivable!$F$2:$F$241, IS_Monthly!$B204), 0)))</f>
        <v>0</v>
      </c>
      <c r="D204" s="6">
        <f>B204+C204</f>
        <v>0</v>
      </c>
      <c r="E204" s="6">
        <f>IF(A204&lt;BuildMonths,0, IF(A204=BuildMonths,EPC*DebtFrac, IF(IS_Monthly!$B204&gt;0, INDEX(Debt_Schedule!$F$2:$F$241, IS_Monthly!$B204), 0)))</f>
        <v>0</v>
      </c>
      <c r="F204" s="6">
        <f>IF(A204&lt;BuildMonths,0, EPC*EquityFrac)</f>
        <v>0</v>
      </c>
      <c r="G204" s="6">
        <f>IF(ROW()=2,IS_Monthly!K204, OFFSET(G1,ROW()-3,0)+IS_Monthly!K204)</f>
        <v>0</v>
      </c>
      <c r="H204" s="6">
        <f>F204+G204</f>
        <v>0</v>
      </c>
      <c r="I204" s="6">
        <f>E204+H204</f>
        <v>0</v>
      </c>
      <c r="J204" s="6">
        <f>D204-I204</f>
        <v>0</v>
      </c>
    </row>
    <row r="205" spans="1:10">
      <c r="A205" s="8">
        <v>204</v>
      </c>
      <c r="B205" s="6">
        <f>CF_Monthly!F205</f>
        <v>0</v>
      </c>
      <c r="C205" s="6">
        <f>IF(A205&lt;BuildMonths,0, IF(A205=BuildMonths,EPC, IF(IS_Monthly!$B205&gt;0, INDEX(City_Receivable!$F$2:$F$241, IS_Monthly!$B205), 0)))</f>
        <v>0</v>
      </c>
      <c r="D205" s="6">
        <f>B205+C205</f>
        <v>0</v>
      </c>
      <c r="E205" s="6">
        <f>IF(A205&lt;BuildMonths,0, IF(A205=BuildMonths,EPC*DebtFrac, IF(IS_Monthly!$B205&gt;0, INDEX(Debt_Schedule!$F$2:$F$241, IS_Monthly!$B205), 0)))</f>
        <v>0</v>
      </c>
      <c r="F205" s="6">
        <f>IF(A205&lt;BuildMonths,0, EPC*EquityFrac)</f>
        <v>0</v>
      </c>
      <c r="G205" s="6">
        <f>IF(ROW()=2,IS_Monthly!K205, OFFSET(G1,ROW()-3,0)+IS_Monthly!K205)</f>
        <v>0</v>
      </c>
      <c r="H205" s="6">
        <f>F205+G205</f>
        <v>0</v>
      </c>
      <c r="I205" s="6">
        <f>E205+H205</f>
        <v>0</v>
      </c>
      <c r="J205" s="6">
        <f>D205-I205</f>
        <v>0</v>
      </c>
    </row>
    <row r="206" spans="1:10">
      <c r="A206" s="8">
        <v>205</v>
      </c>
      <c r="B206" s="6">
        <f>CF_Monthly!F206</f>
        <v>0</v>
      </c>
      <c r="C206" s="6">
        <f>IF(A206&lt;BuildMonths,0, IF(A206=BuildMonths,EPC, IF(IS_Monthly!$B206&gt;0, INDEX(City_Receivable!$F$2:$F$241, IS_Monthly!$B206), 0)))</f>
        <v>0</v>
      </c>
      <c r="D206" s="6">
        <f>B206+C206</f>
        <v>0</v>
      </c>
      <c r="E206" s="6">
        <f>IF(A206&lt;BuildMonths,0, IF(A206=BuildMonths,EPC*DebtFrac, IF(IS_Monthly!$B206&gt;0, INDEX(Debt_Schedule!$F$2:$F$241, IS_Monthly!$B206), 0)))</f>
        <v>0</v>
      </c>
      <c r="F206" s="6">
        <f>IF(A206&lt;BuildMonths,0, EPC*EquityFrac)</f>
        <v>0</v>
      </c>
      <c r="G206" s="6">
        <f>IF(ROW()=2,IS_Monthly!K206, OFFSET(G1,ROW()-3,0)+IS_Monthly!K206)</f>
        <v>0</v>
      </c>
      <c r="H206" s="6">
        <f>F206+G206</f>
        <v>0</v>
      </c>
      <c r="I206" s="6">
        <f>E206+H206</f>
        <v>0</v>
      </c>
      <c r="J206" s="6">
        <f>D206-I206</f>
        <v>0</v>
      </c>
    </row>
    <row r="207" spans="1:10">
      <c r="A207" s="8">
        <v>206</v>
      </c>
      <c r="B207" s="6">
        <f>CF_Monthly!F207</f>
        <v>0</v>
      </c>
      <c r="C207" s="6">
        <f>IF(A207&lt;BuildMonths,0, IF(A207=BuildMonths,EPC, IF(IS_Monthly!$B207&gt;0, INDEX(City_Receivable!$F$2:$F$241, IS_Monthly!$B207), 0)))</f>
        <v>0</v>
      </c>
      <c r="D207" s="6">
        <f>B207+C207</f>
        <v>0</v>
      </c>
      <c r="E207" s="6">
        <f>IF(A207&lt;BuildMonths,0, IF(A207=BuildMonths,EPC*DebtFrac, IF(IS_Monthly!$B207&gt;0, INDEX(Debt_Schedule!$F$2:$F$241, IS_Monthly!$B207), 0)))</f>
        <v>0</v>
      </c>
      <c r="F207" s="6">
        <f>IF(A207&lt;BuildMonths,0, EPC*EquityFrac)</f>
        <v>0</v>
      </c>
      <c r="G207" s="6">
        <f>IF(ROW()=2,IS_Monthly!K207, OFFSET(G1,ROW()-3,0)+IS_Monthly!K207)</f>
        <v>0</v>
      </c>
      <c r="H207" s="6">
        <f>F207+G207</f>
        <v>0</v>
      </c>
      <c r="I207" s="6">
        <f>E207+H207</f>
        <v>0</v>
      </c>
      <c r="J207" s="6">
        <f>D207-I207</f>
        <v>0</v>
      </c>
    </row>
    <row r="208" spans="1:10">
      <c r="A208" s="8">
        <v>207</v>
      </c>
      <c r="B208" s="6">
        <f>CF_Monthly!F208</f>
        <v>0</v>
      </c>
      <c r="C208" s="6">
        <f>IF(A208&lt;BuildMonths,0, IF(A208=BuildMonths,EPC, IF(IS_Monthly!$B208&gt;0, INDEX(City_Receivable!$F$2:$F$241, IS_Monthly!$B208), 0)))</f>
        <v>0</v>
      </c>
      <c r="D208" s="6">
        <f>B208+C208</f>
        <v>0</v>
      </c>
      <c r="E208" s="6">
        <f>IF(A208&lt;BuildMonths,0, IF(A208=BuildMonths,EPC*DebtFrac, IF(IS_Monthly!$B208&gt;0, INDEX(Debt_Schedule!$F$2:$F$241, IS_Monthly!$B208), 0)))</f>
        <v>0</v>
      </c>
      <c r="F208" s="6">
        <f>IF(A208&lt;BuildMonths,0, EPC*EquityFrac)</f>
        <v>0</v>
      </c>
      <c r="G208" s="6">
        <f>IF(ROW()=2,IS_Monthly!K208, OFFSET(G1,ROW()-3,0)+IS_Monthly!K208)</f>
        <v>0</v>
      </c>
      <c r="H208" s="6">
        <f>F208+G208</f>
        <v>0</v>
      </c>
      <c r="I208" s="6">
        <f>E208+H208</f>
        <v>0</v>
      </c>
      <c r="J208" s="6">
        <f>D208-I208</f>
        <v>0</v>
      </c>
    </row>
    <row r="209" spans="1:10">
      <c r="A209" s="8">
        <v>208</v>
      </c>
      <c r="B209" s="6">
        <f>CF_Monthly!F209</f>
        <v>0</v>
      </c>
      <c r="C209" s="6">
        <f>IF(A209&lt;BuildMonths,0, IF(A209=BuildMonths,EPC, IF(IS_Monthly!$B209&gt;0, INDEX(City_Receivable!$F$2:$F$241, IS_Monthly!$B209), 0)))</f>
        <v>0</v>
      </c>
      <c r="D209" s="6">
        <f>B209+C209</f>
        <v>0</v>
      </c>
      <c r="E209" s="6">
        <f>IF(A209&lt;BuildMonths,0, IF(A209=BuildMonths,EPC*DebtFrac, IF(IS_Monthly!$B209&gt;0, INDEX(Debt_Schedule!$F$2:$F$241, IS_Monthly!$B209), 0)))</f>
        <v>0</v>
      </c>
      <c r="F209" s="6">
        <f>IF(A209&lt;BuildMonths,0, EPC*EquityFrac)</f>
        <v>0</v>
      </c>
      <c r="G209" s="6">
        <f>IF(ROW()=2,IS_Monthly!K209, OFFSET(G1,ROW()-3,0)+IS_Monthly!K209)</f>
        <v>0</v>
      </c>
      <c r="H209" s="6">
        <f>F209+G209</f>
        <v>0</v>
      </c>
      <c r="I209" s="6">
        <f>E209+H209</f>
        <v>0</v>
      </c>
      <c r="J209" s="6">
        <f>D209-I209</f>
        <v>0</v>
      </c>
    </row>
    <row r="210" spans="1:10">
      <c r="A210" s="8">
        <v>209</v>
      </c>
      <c r="B210" s="6">
        <f>CF_Monthly!F210</f>
        <v>0</v>
      </c>
      <c r="C210" s="6">
        <f>IF(A210&lt;BuildMonths,0, IF(A210=BuildMonths,EPC, IF(IS_Monthly!$B210&gt;0, INDEX(City_Receivable!$F$2:$F$241, IS_Monthly!$B210), 0)))</f>
        <v>0</v>
      </c>
      <c r="D210" s="6">
        <f>B210+C210</f>
        <v>0</v>
      </c>
      <c r="E210" s="6">
        <f>IF(A210&lt;BuildMonths,0, IF(A210=BuildMonths,EPC*DebtFrac, IF(IS_Monthly!$B210&gt;0, INDEX(Debt_Schedule!$F$2:$F$241, IS_Monthly!$B210), 0)))</f>
        <v>0</v>
      </c>
      <c r="F210" s="6">
        <f>IF(A210&lt;BuildMonths,0, EPC*EquityFrac)</f>
        <v>0</v>
      </c>
      <c r="G210" s="6">
        <f>IF(ROW()=2,IS_Monthly!K210, OFFSET(G1,ROW()-3,0)+IS_Monthly!K210)</f>
        <v>0</v>
      </c>
      <c r="H210" s="6">
        <f>F210+G210</f>
        <v>0</v>
      </c>
      <c r="I210" s="6">
        <f>E210+H210</f>
        <v>0</v>
      </c>
      <c r="J210" s="6">
        <f>D210-I210</f>
        <v>0</v>
      </c>
    </row>
    <row r="211" spans="1:10">
      <c r="A211" s="8">
        <v>210</v>
      </c>
      <c r="B211" s="6">
        <f>CF_Monthly!F211</f>
        <v>0</v>
      </c>
      <c r="C211" s="6">
        <f>IF(A211&lt;BuildMonths,0, IF(A211=BuildMonths,EPC, IF(IS_Monthly!$B211&gt;0, INDEX(City_Receivable!$F$2:$F$241, IS_Monthly!$B211), 0)))</f>
        <v>0</v>
      </c>
      <c r="D211" s="6">
        <f>B211+C211</f>
        <v>0</v>
      </c>
      <c r="E211" s="6">
        <f>IF(A211&lt;BuildMonths,0, IF(A211=BuildMonths,EPC*DebtFrac, IF(IS_Monthly!$B211&gt;0, INDEX(Debt_Schedule!$F$2:$F$241, IS_Monthly!$B211), 0)))</f>
        <v>0</v>
      </c>
      <c r="F211" s="6">
        <f>IF(A211&lt;BuildMonths,0, EPC*EquityFrac)</f>
        <v>0</v>
      </c>
      <c r="G211" s="6">
        <f>IF(ROW()=2,IS_Monthly!K211, OFFSET(G1,ROW()-3,0)+IS_Monthly!K211)</f>
        <v>0</v>
      </c>
      <c r="H211" s="6">
        <f>F211+G211</f>
        <v>0</v>
      </c>
      <c r="I211" s="6">
        <f>E211+H211</f>
        <v>0</v>
      </c>
      <c r="J211" s="6">
        <f>D211-I211</f>
        <v>0</v>
      </c>
    </row>
    <row r="212" spans="1:10">
      <c r="A212" s="8">
        <v>211</v>
      </c>
      <c r="B212" s="6">
        <f>CF_Monthly!F212</f>
        <v>0</v>
      </c>
      <c r="C212" s="6">
        <f>IF(A212&lt;BuildMonths,0, IF(A212=BuildMonths,EPC, IF(IS_Monthly!$B212&gt;0, INDEX(City_Receivable!$F$2:$F$241, IS_Monthly!$B212), 0)))</f>
        <v>0</v>
      </c>
      <c r="D212" s="6">
        <f>B212+C212</f>
        <v>0</v>
      </c>
      <c r="E212" s="6">
        <f>IF(A212&lt;BuildMonths,0, IF(A212=BuildMonths,EPC*DebtFrac, IF(IS_Monthly!$B212&gt;0, INDEX(Debt_Schedule!$F$2:$F$241, IS_Monthly!$B212), 0)))</f>
        <v>0</v>
      </c>
      <c r="F212" s="6">
        <f>IF(A212&lt;BuildMonths,0, EPC*EquityFrac)</f>
        <v>0</v>
      </c>
      <c r="G212" s="6">
        <f>IF(ROW()=2,IS_Monthly!K212, OFFSET(G1,ROW()-3,0)+IS_Monthly!K212)</f>
        <v>0</v>
      </c>
      <c r="H212" s="6">
        <f>F212+G212</f>
        <v>0</v>
      </c>
      <c r="I212" s="6">
        <f>E212+H212</f>
        <v>0</v>
      </c>
      <c r="J212" s="6">
        <f>D212-I212</f>
        <v>0</v>
      </c>
    </row>
    <row r="213" spans="1:10">
      <c r="A213" s="8">
        <v>212</v>
      </c>
      <c r="B213" s="6">
        <f>CF_Monthly!F213</f>
        <v>0</v>
      </c>
      <c r="C213" s="6">
        <f>IF(A213&lt;BuildMonths,0, IF(A213=BuildMonths,EPC, IF(IS_Monthly!$B213&gt;0, INDEX(City_Receivable!$F$2:$F$241, IS_Monthly!$B213), 0)))</f>
        <v>0</v>
      </c>
      <c r="D213" s="6">
        <f>B213+C213</f>
        <v>0</v>
      </c>
      <c r="E213" s="6">
        <f>IF(A213&lt;BuildMonths,0, IF(A213=BuildMonths,EPC*DebtFrac, IF(IS_Monthly!$B213&gt;0, INDEX(Debt_Schedule!$F$2:$F$241, IS_Monthly!$B213), 0)))</f>
        <v>0</v>
      </c>
      <c r="F213" s="6">
        <f>IF(A213&lt;BuildMonths,0, EPC*EquityFrac)</f>
        <v>0</v>
      </c>
      <c r="G213" s="6">
        <f>IF(ROW()=2,IS_Monthly!K213, OFFSET(G1,ROW()-3,0)+IS_Monthly!K213)</f>
        <v>0</v>
      </c>
      <c r="H213" s="6">
        <f>F213+G213</f>
        <v>0</v>
      </c>
      <c r="I213" s="6">
        <f>E213+H213</f>
        <v>0</v>
      </c>
      <c r="J213" s="6">
        <f>D213-I213</f>
        <v>0</v>
      </c>
    </row>
    <row r="214" spans="1:10">
      <c r="A214" s="8">
        <v>213</v>
      </c>
      <c r="B214" s="6">
        <f>CF_Monthly!F214</f>
        <v>0</v>
      </c>
      <c r="C214" s="6">
        <f>IF(A214&lt;BuildMonths,0, IF(A214=BuildMonths,EPC, IF(IS_Monthly!$B214&gt;0, INDEX(City_Receivable!$F$2:$F$241, IS_Monthly!$B214), 0)))</f>
        <v>0</v>
      </c>
      <c r="D214" s="6">
        <f>B214+C214</f>
        <v>0</v>
      </c>
      <c r="E214" s="6">
        <f>IF(A214&lt;BuildMonths,0, IF(A214=BuildMonths,EPC*DebtFrac, IF(IS_Monthly!$B214&gt;0, INDEX(Debt_Schedule!$F$2:$F$241, IS_Monthly!$B214), 0)))</f>
        <v>0</v>
      </c>
      <c r="F214" s="6">
        <f>IF(A214&lt;BuildMonths,0, EPC*EquityFrac)</f>
        <v>0</v>
      </c>
      <c r="G214" s="6">
        <f>IF(ROW()=2,IS_Monthly!K214, OFFSET(G1,ROW()-3,0)+IS_Monthly!K214)</f>
        <v>0</v>
      </c>
      <c r="H214" s="6">
        <f>F214+G214</f>
        <v>0</v>
      </c>
      <c r="I214" s="6">
        <f>E214+H214</f>
        <v>0</v>
      </c>
      <c r="J214" s="6">
        <f>D214-I214</f>
        <v>0</v>
      </c>
    </row>
    <row r="215" spans="1:10">
      <c r="A215" s="8">
        <v>214</v>
      </c>
      <c r="B215" s="6">
        <f>CF_Monthly!F215</f>
        <v>0</v>
      </c>
      <c r="C215" s="6">
        <f>IF(A215&lt;BuildMonths,0, IF(A215=BuildMonths,EPC, IF(IS_Monthly!$B215&gt;0, INDEX(City_Receivable!$F$2:$F$241, IS_Monthly!$B215), 0)))</f>
        <v>0</v>
      </c>
      <c r="D215" s="6">
        <f>B215+C215</f>
        <v>0</v>
      </c>
      <c r="E215" s="6">
        <f>IF(A215&lt;BuildMonths,0, IF(A215=BuildMonths,EPC*DebtFrac, IF(IS_Monthly!$B215&gt;0, INDEX(Debt_Schedule!$F$2:$F$241, IS_Monthly!$B215), 0)))</f>
        <v>0</v>
      </c>
      <c r="F215" s="6">
        <f>IF(A215&lt;BuildMonths,0, EPC*EquityFrac)</f>
        <v>0</v>
      </c>
      <c r="G215" s="6">
        <f>IF(ROW()=2,IS_Monthly!K215, OFFSET(G1,ROW()-3,0)+IS_Monthly!K215)</f>
        <v>0</v>
      </c>
      <c r="H215" s="6">
        <f>F215+G215</f>
        <v>0</v>
      </c>
      <c r="I215" s="6">
        <f>E215+H215</f>
        <v>0</v>
      </c>
      <c r="J215" s="6">
        <f>D215-I215</f>
        <v>0</v>
      </c>
    </row>
    <row r="216" spans="1:10">
      <c r="A216" s="8">
        <v>215</v>
      </c>
      <c r="B216" s="6">
        <f>CF_Monthly!F216</f>
        <v>0</v>
      </c>
      <c r="C216" s="6">
        <f>IF(A216&lt;BuildMonths,0, IF(A216=BuildMonths,EPC, IF(IS_Monthly!$B216&gt;0, INDEX(City_Receivable!$F$2:$F$241, IS_Monthly!$B216), 0)))</f>
        <v>0</v>
      </c>
      <c r="D216" s="6">
        <f>B216+C216</f>
        <v>0</v>
      </c>
      <c r="E216" s="6">
        <f>IF(A216&lt;BuildMonths,0, IF(A216=BuildMonths,EPC*DebtFrac, IF(IS_Monthly!$B216&gt;0, INDEX(Debt_Schedule!$F$2:$F$241, IS_Monthly!$B216), 0)))</f>
        <v>0</v>
      </c>
      <c r="F216" s="6">
        <f>IF(A216&lt;BuildMonths,0, EPC*EquityFrac)</f>
        <v>0</v>
      </c>
      <c r="G216" s="6">
        <f>IF(ROW()=2,IS_Monthly!K216, OFFSET(G1,ROW()-3,0)+IS_Monthly!K216)</f>
        <v>0</v>
      </c>
      <c r="H216" s="6">
        <f>F216+G216</f>
        <v>0</v>
      </c>
      <c r="I216" s="6">
        <f>E216+H216</f>
        <v>0</v>
      </c>
      <c r="J216" s="6">
        <f>D216-I216</f>
        <v>0</v>
      </c>
    </row>
    <row r="217" spans="1:10">
      <c r="A217" s="8">
        <v>216</v>
      </c>
      <c r="B217" s="6">
        <f>CF_Monthly!F217</f>
        <v>0</v>
      </c>
      <c r="C217" s="6">
        <f>IF(A217&lt;BuildMonths,0, IF(A217=BuildMonths,EPC, IF(IS_Monthly!$B217&gt;0, INDEX(City_Receivable!$F$2:$F$241, IS_Monthly!$B217), 0)))</f>
        <v>0</v>
      </c>
      <c r="D217" s="6">
        <f>B217+C217</f>
        <v>0</v>
      </c>
      <c r="E217" s="6">
        <f>IF(A217&lt;BuildMonths,0, IF(A217=BuildMonths,EPC*DebtFrac, IF(IS_Monthly!$B217&gt;0, INDEX(Debt_Schedule!$F$2:$F$241, IS_Monthly!$B217), 0)))</f>
        <v>0</v>
      </c>
      <c r="F217" s="6">
        <f>IF(A217&lt;BuildMonths,0, EPC*EquityFrac)</f>
        <v>0</v>
      </c>
      <c r="G217" s="6">
        <f>IF(ROW()=2,IS_Monthly!K217, OFFSET(G1,ROW()-3,0)+IS_Monthly!K217)</f>
        <v>0</v>
      </c>
      <c r="H217" s="6">
        <f>F217+G217</f>
        <v>0</v>
      </c>
      <c r="I217" s="6">
        <f>E217+H217</f>
        <v>0</v>
      </c>
      <c r="J217" s="6">
        <f>D217-I217</f>
        <v>0</v>
      </c>
    </row>
    <row r="218" spans="1:10">
      <c r="A218" s="8">
        <v>217</v>
      </c>
      <c r="B218" s="6">
        <f>CF_Monthly!F218</f>
        <v>0</v>
      </c>
      <c r="C218" s="6">
        <f>IF(A218&lt;BuildMonths,0, IF(A218=BuildMonths,EPC, IF(IS_Monthly!$B218&gt;0, INDEX(City_Receivable!$F$2:$F$241, IS_Monthly!$B218), 0)))</f>
        <v>0</v>
      </c>
      <c r="D218" s="6">
        <f>B218+C218</f>
        <v>0</v>
      </c>
      <c r="E218" s="6">
        <f>IF(A218&lt;BuildMonths,0, IF(A218=BuildMonths,EPC*DebtFrac, IF(IS_Monthly!$B218&gt;0, INDEX(Debt_Schedule!$F$2:$F$241, IS_Monthly!$B218), 0)))</f>
        <v>0</v>
      </c>
      <c r="F218" s="6">
        <f>IF(A218&lt;BuildMonths,0, EPC*EquityFrac)</f>
        <v>0</v>
      </c>
      <c r="G218" s="6">
        <f>IF(ROW()=2,IS_Monthly!K218, OFFSET(G1,ROW()-3,0)+IS_Monthly!K218)</f>
        <v>0</v>
      </c>
      <c r="H218" s="6">
        <f>F218+G218</f>
        <v>0</v>
      </c>
      <c r="I218" s="6">
        <f>E218+H218</f>
        <v>0</v>
      </c>
      <c r="J218" s="6">
        <f>D218-I218</f>
        <v>0</v>
      </c>
    </row>
    <row r="219" spans="1:10">
      <c r="A219" s="8">
        <v>218</v>
      </c>
      <c r="B219" s="6">
        <f>CF_Monthly!F219</f>
        <v>0</v>
      </c>
      <c r="C219" s="6">
        <f>IF(A219&lt;BuildMonths,0, IF(A219=BuildMonths,EPC, IF(IS_Monthly!$B219&gt;0, INDEX(City_Receivable!$F$2:$F$241, IS_Monthly!$B219), 0)))</f>
        <v>0</v>
      </c>
      <c r="D219" s="6">
        <f>B219+C219</f>
        <v>0</v>
      </c>
      <c r="E219" s="6">
        <f>IF(A219&lt;BuildMonths,0, IF(A219=BuildMonths,EPC*DebtFrac, IF(IS_Monthly!$B219&gt;0, INDEX(Debt_Schedule!$F$2:$F$241, IS_Monthly!$B219), 0)))</f>
        <v>0</v>
      </c>
      <c r="F219" s="6">
        <f>IF(A219&lt;BuildMonths,0, EPC*EquityFrac)</f>
        <v>0</v>
      </c>
      <c r="G219" s="6">
        <f>IF(ROW()=2,IS_Monthly!K219, OFFSET(G1,ROW()-3,0)+IS_Monthly!K219)</f>
        <v>0</v>
      </c>
      <c r="H219" s="6">
        <f>F219+G219</f>
        <v>0</v>
      </c>
      <c r="I219" s="6">
        <f>E219+H219</f>
        <v>0</v>
      </c>
      <c r="J219" s="6">
        <f>D219-I219</f>
        <v>0</v>
      </c>
    </row>
    <row r="220" spans="1:10">
      <c r="A220" s="8">
        <v>219</v>
      </c>
      <c r="B220" s="6">
        <f>CF_Monthly!F220</f>
        <v>0</v>
      </c>
      <c r="C220" s="6">
        <f>IF(A220&lt;BuildMonths,0, IF(A220=BuildMonths,EPC, IF(IS_Monthly!$B220&gt;0, INDEX(City_Receivable!$F$2:$F$241, IS_Monthly!$B220), 0)))</f>
        <v>0</v>
      </c>
      <c r="D220" s="6">
        <f>B220+C220</f>
        <v>0</v>
      </c>
      <c r="E220" s="6">
        <f>IF(A220&lt;BuildMonths,0, IF(A220=BuildMonths,EPC*DebtFrac, IF(IS_Monthly!$B220&gt;0, INDEX(Debt_Schedule!$F$2:$F$241, IS_Monthly!$B220), 0)))</f>
        <v>0</v>
      </c>
      <c r="F220" s="6">
        <f>IF(A220&lt;BuildMonths,0, EPC*EquityFrac)</f>
        <v>0</v>
      </c>
      <c r="G220" s="6">
        <f>IF(ROW()=2,IS_Monthly!K220, OFFSET(G1,ROW()-3,0)+IS_Monthly!K220)</f>
        <v>0</v>
      </c>
      <c r="H220" s="6">
        <f>F220+G220</f>
        <v>0</v>
      </c>
      <c r="I220" s="6">
        <f>E220+H220</f>
        <v>0</v>
      </c>
      <c r="J220" s="6">
        <f>D220-I220</f>
        <v>0</v>
      </c>
    </row>
    <row r="221" spans="1:10">
      <c r="A221" s="8">
        <v>220</v>
      </c>
      <c r="B221" s="6">
        <f>CF_Monthly!F221</f>
        <v>0</v>
      </c>
      <c r="C221" s="6">
        <f>IF(A221&lt;BuildMonths,0, IF(A221=BuildMonths,EPC, IF(IS_Monthly!$B221&gt;0, INDEX(City_Receivable!$F$2:$F$241, IS_Monthly!$B221), 0)))</f>
        <v>0</v>
      </c>
      <c r="D221" s="6">
        <f>B221+C221</f>
        <v>0</v>
      </c>
      <c r="E221" s="6">
        <f>IF(A221&lt;BuildMonths,0, IF(A221=BuildMonths,EPC*DebtFrac, IF(IS_Monthly!$B221&gt;0, INDEX(Debt_Schedule!$F$2:$F$241, IS_Monthly!$B221), 0)))</f>
        <v>0</v>
      </c>
      <c r="F221" s="6">
        <f>IF(A221&lt;BuildMonths,0, EPC*EquityFrac)</f>
        <v>0</v>
      </c>
      <c r="G221" s="6">
        <f>IF(ROW()=2,IS_Monthly!K221, OFFSET(G1,ROW()-3,0)+IS_Monthly!K221)</f>
        <v>0</v>
      </c>
      <c r="H221" s="6">
        <f>F221+G221</f>
        <v>0</v>
      </c>
      <c r="I221" s="6">
        <f>E221+H221</f>
        <v>0</v>
      </c>
      <c r="J221" s="6">
        <f>D221-I221</f>
        <v>0</v>
      </c>
    </row>
    <row r="222" spans="1:10">
      <c r="A222" s="8">
        <v>221</v>
      </c>
      <c r="B222" s="6">
        <f>CF_Monthly!F222</f>
        <v>0</v>
      </c>
      <c r="C222" s="6">
        <f>IF(A222&lt;BuildMonths,0, IF(A222=BuildMonths,EPC, IF(IS_Monthly!$B222&gt;0, INDEX(City_Receivable!$F$2:$F$241, IS_Monthly!$B222), 0)))</f>
        <v>0</v>
      </c>
      <c r="D222" s="6">
        <f>B222+C222</f>
        <v>0</v>
      </c>
      <c r="E222" s="6">
        <f>IF(A222&lt;BuildMonths,0, IF(A222=BuildMonths,EPC*DebtFrac, IF(IS_Monthly!$B222&gt;0, INDEX(Debt_Schedule!$F$2:$F$241, IS_Monthly!$B222), 0)))</f>
        <v>0</v>
      </c>
      <c r="F222" s="6">
        <f>IF(A222&lt;BuildMonths,0, EPC*EquityFrac)</f>
        <v>0</v>
      </c>
      <c r="G222" s="6">
        <f>IF(ROW()=2,IS_Monthly!K222, OFFSET(G1,ROW()-3,0)+IS_Monthly!K222)</f>
        <v>0</v>
      </c>
      <c r="H222" s="6">
        <f>F222+G222</f>
        <v>0</v>
      </c>
      <c r="I222" s="6">
        <f>E222+H222</f>
        <v>0</v>
      </c>
      <c r="J222" s="6">
        <f>D222-I222</f>
        <v>0</v>
      </c>
    </row>
    <row r="223" spans="1:10">
      <c r="A223" s="8">
        <v>222</v>
      </c>
      <c r="B223" s="6">
        <f>CF_Monthly!F223</f>
        <v>0</v>
      </c>
      <c r="C223" s="6">
        <f>IF(A223&lt;BuildMonths,0, IF(A223=BuildMonths,EPC, IF(IS_Monthly!$B223&gt;0, INDEX(City_Receivable!$F$2:$F$241, IS_Monthly!$B223), 0)))</f>
        <v>0</v>
      </c>
      <c r="D223" s="6">
        <f>B223+C223</f>
        <v>0</v>
      </c>
      <c r="E223" s="6">
        <f>IF(A223&lt;BuildMonths,0, IF(A223=BuildMonths,EPC*DebtFrac, IF(IS_Monthly!$B223&gt;0, INDEX(Debt_Schedule!$F$2:$F$241, IS_Monthly!$B223), 0)))</f>
        <v>0</v>
      </c>
      <c r="F223" s="6">
        <f>IF(A223&lt;BuildMonths,0, EPC*EquityFrac)</f>
        <v>0</v>
      </c>
      <c r="G223" s="6">
        <f>IF(ROW()=2,IS_Monthly!K223, OFFSET(G1,ROW()-3,0)+IS_Monthly!K223)</f>
        <v>0</v>
      </c>
      <c r="H223" s="6">
        <f>F223+G223</f>
        <v>0</v>
      </c>
      <c r="I223" s="6">
        <f>E223+H223</f>
        <v>0</v>
      </c>
      <c r="J223" s="6">
        <f>D223-I223</f>
        <v>0</v>
      </c>
    </row>
    <row r="224" spans="1:10">
      <c r="A224" s="8">
        <v>223</v>
      </c>
      <c r="B224" s="6">
        <f>CF_Monthly!F224</f>
        <v>0</v>
      </c>
      <c r="C224" s="6">
        <f>IF(A224&lt;BuildMonths,0, IF(A224=BuildMonths,EPC, IF(IS_Monthly!$B224&gt;0, INDEX(City_Receivable!$F$2:$F$241, IS_Monthly!$B224), 0)))</f>
        <v>0</v>
      </c>
      <c r="D224" s="6">
        <f>B224+C224</f>
        <v>0</v>
      </c>
      <c r="E224" s="6">
        <f>IF(A224&lt;BuildMonths,0, IF(A224=BuildMonths,EPC*DebtFrac, IF(IS_Monthly!$B224&gt;0, INDEX(Debt_Schedule!$F$2:$F$241, IS_Monthly!$B224), 0)))</f>
        <v>0</v>
      </c>
      <c r="F224" s="6">
        <f>IF(A224&lt;BuildMonths,0, EPC*EquityFrac)</f>
        <v>0</v>
      </c>
      <c r="G224" s="6">
        <f>IF(ROW()=2,IS_Monthly!K224, OFFSET(G1,ROW()-3,0)+IS_Monthly!K224)</f>
        <v>0</v>
      </c>
      <c r="H224" s="6">
        <f>F224+G224</f>
        <v>0</v>
      </c>
      <c r="I224" s="6">
        <f>E224+H224</f>
        <v>0</v>
      </c>
      <c r="J224" s="6">
        <f>D224-I224</f>
        <v>0</v>
      </c>
    </row>
    <row r="225" spans="1:10">
      <c r="A225" s="8">
        <v>224</v>
      </c>
      <c r="B225" s="6">
        <f>CF_Monthly!F225</f>
        <v>0</v>
      </c>
      <c r="C225" s="6">
        <f>IF(A225&lt;BuildMonths,0, IF(A225=BuildMonths,EPC, IF(IS_Monthly!$B225&gt;0, INDEX(City_Receivable!$F$2:$F$241, IS_Monthly!$B225), 0)))</f>
        <v>0</v>
      </c>
      <c r="D225" s="6">
        <f>B225+C225</f>
        <v>0</v>
      </c>
      <c r="E225" s="6">
        <f>IF(A225&lt;BuildMonths,0, IF(A225=BuildMonths,EPC*DebtFrac, IF(IS_Monthly!$B225&gt;0, INDEX(Debt_Schedule!$F$2:$F$241, IS_Monthly!$B225), 0)))</f>
        <v>0</v>
      </c>
      <c r="F225" s="6">
        <f>IF(A225&lt;BuildMonths,0, EPC*EquityFrac)</f>
        <v>0</v>
      </c>
      <c r="G225" s="6">
        <f>IF(ROW()=2,IS_Monthly!K225, OFFSET(G1,ROW()-3,0)+IS_Monthly!K225)</f>
        <v>0</v>
      </c>
      <c r="H225" s="6">
        <f>F225+G225</f>
        <v>0</v>
      </c>
      <c r="I225" s="6">
        <f>E225+H225</f>
        <v>0</v>
      </c>
      <c r="J225" s="6">
        <f>D225-I225</f>
        <v>0</v>
      </c>
    </row>
    <row r="226" spans="1:10">
      <c r="A226" s="8">
        <v>225</v>
      </c>
      <c r="B226" s="6">
        <f>CF_Monthly!F226</f>
        <v>0</v>
      </c>
      <c r="C226" s="6">
        <f>IF(A226&lt;BuildMonths,0, IF(A226=BuildMonths,EPC, IF(IS_Monthly!$B226&gt;0, INDEX(City_Receivable!$F$2:$F$241, IS_Monthly!$B226), 0)))</f>
        <v>0</v>
      </c>
      <c r="D226" s="6">
        <f>B226+C226</f>
        <v>0</v>
      </c>
      <c r="E226" s="6">
        <f>IF(A226&lt;BuildMonths,0, IF(A226=BuildMonths,EPC*DebtFrac, IF(IS_Monthly!$B226&gt;0, INDEX(Debt_Schedule!$F$2:$F$241, IS_Monthly!$B226), 0)))</f>
        <v>0</v>
      </c>
      <c r="F226" s="6">
        <f>IF(A226&lt;BuildMonths,0, EPC*EquityFrac)</f>
        <v>0</v>
      </c>
      <c r="G226" s="6">
        <f>IF(ROW()=2,IS_Monthly!K226, OFFSET(G1,ROW()-3,0)+IS_Monthly!K226)</f>
        <v>0</v>
      </c>
      <c r="H226" s="6">
        <f>F226+G226</f>
        <v>0</v>
      </c>
      <c r="I226" s="6">
        <f>E226+H226</f>
        <v>0</v>
      </c>
      <c r="J226" s="6">
        <f>D226-I226</f>
        <v>0</v>
      </c>
    </row>
    <row r="227" spans="1:10">
      <c r="A227" s="8">
        <v>226</v>
      </c>
      <c r="B227" s="6">
        <f>CF_Monthly!F227</f>
        <v>0</v>
      </c>
      <c r="C227" s="6">
        <f>IF(A227&lt;BuildMonths,0, IF(A227=BuildMonths,EPC, IF(IS_Monthly!$B227&gt;0, INDEX(City_Receivable!$F$2:$F$241, IS_Monthly!$B227), 0)))</f>
        <v>0</v>
      </c>
      <c r="D227" s="6">
        <f>B227+C227</f>
        <v>0</v>
      </c>
      <c r="E227" s="6">
        <f>IF(A227&lt;BuildMonths,0, IF(A227=BuildMonths,EPC*DebtFrac, IF(IS_Monthly!$B227&gt;0, INDEX(Debt_Schedule!$F$2:$F$241, IS_Monthly!$B227), 0)))</f>
        <v>0</v>
      </c>
      <c r="F227" s="6">
        <f>IF(A227&lt;BuildMonths,0, EPC*EquityFrac)</f>
        <v>0</v>
      </c>
      <c r="G227" s="6">
        <f>IF(ROW()=2,IS_Monthly!K227, OFFSET(G1,ROW()-3,0)+IS_Monthly!K227)</f>
        <v>0</v>
      </c>
      <c r="H227" s="6">
        <f>F227+G227</f>
        <v>0</v>
      </c>
      <c r="I227" s="6">
        <f>E227+H227</f>
        <v>0</v>
      </c>
      <c r="J227" s="6">
        <f>D227-I227</f>
        <v>0</v>
      </c>
    </row>
    <row r="228" spans="1:10">
      <c r="A228" s="8">
        <v>227</v>
      </c>
      <c r="B228" s="6">
        <f>CF_Monthly!F228</f>
        <v>0</v>
      </c>
      <c r="C228" s="6">
        <f>IF(A228&lt;BuildMonths,0, IF(A228=BuildMonths,EPC, IF(IS_Monthly!$B228&gt;0, INDEX(City_Receivable!$F$2:$F$241, IS_Monthly!$B228), 0)))</f>
        <v>0</v>
      </c>
      <c r="D228" s="6">
        <f>B228+C228</f>
        <v>0</v>
      </c>
      <c r="E228" s="6">
        <f>IF(A228&lt;BuildMonths,0, IF(A228=BuildMonths,EPC*DebtFrac, IF(IS_Monthly!$B228&gt;0, INDEX(Debt_Schedule!$F$2:$F$241, IS_Monthly!$B228), 0)))</f>
        <v>0</v>
      </c>
      <c r="F228" s="6">
        <f>IF(A228&lt;BuildMonths,0, EPC*EquityFrac)</f>
        <v>0</v>
      </c>
      <c r="G228" s="6">
        <f>IF(ROW()=2,IS_Monthly!K228, OFFSET(G1,ROW()-3,0)+IS_Monthly!K228)</f>
        <v>0</v>
      </c>
      <c r="H228" s="6">
        <f>F228+G228</f>
        <v>0</v>
      </c>
      <c r="I228" s="6">
        <f>E228+H228</f>
        <v>0</v>
      </c>
      <c r="J228" s="6">
        <f>D228-I228</f>
        <v>0</v>
      </c>
    </row>
    <row r="229" spans="1:10">
      <c r="A229" s="8">
        <v>228</v>
      </c>
      <c r="B229" s="6">
        <f>CF_Monthly!F229</f>
        <v>0</v>
      </c>
      <c r="C229" s="6">
        <f>IF(A229&lt;BuildMonths,0, IF(A229=BuildMonths,EPC, IF(IS_Monthly!$B229&gt;0, INDEX(City_Receivable!$F$2:$F$241, IS_Monthly!$B229), 0)))</f>
        <v>0</v>
      </c>
      <c r="D229" s="6">
        <f>B229+C229</f>
        <v>0</v>
      </c>
      <c r="E229" s="6">
        <f>IF(A229&lt;BuildMonths,0, IF(A229=BuildMonths,EPC*DebtFrac, IF(IS_Monthly!$B229&gt;0, INDEX(Debt_Schedule!$F$2:$F$241, IS_Monthly!$B229), 0)))</f>
        <v>0</v>
      </c>
      <c r="F229" s="6">
        <f>IF(A229&lt;BuildMonths,0, EPC*EquityFrac)</f>
        <v>0</v>
      </c>
      <c r="G229" s="6">
        <f>IF(ROW()=2,IS_Monthly!K229, OFFSET(G1,ROW()-3,0)+IS_Monthly!K229)</f>
        <v>0</v>
      </c>
      <c r="H229" s="6">
        <f>F229+G229</f>
        <v>0</v>
      </c>
      <c r="I229" s="6">
        <f>E229+H229</f>
        <v>0</v>
      </c>
      <c r="J229" s="6">
        <f>D229-I229</f>
        <v>0</v>
      </c>
    </row>
    <row r="230" spans="1:10">
      <c r="A230" s="8">
        <v>229</v>
      </c>
      <c r="B230" s="6">
        <f>CF_Monthly!F230</f>
        <v>0</v>
      </c>
      <c r="C230" s="6">
        <f>IF(A230&lt;BuildMonths,0, IF(A230=BuildMonths,EPC, IF(IS_Monthly!$B230&gt;0, INDEX(City_Receivable!$F$2:$F$241, IS_Monthly!$B230), 0)))</f>
        <v>0</v>
      </c>
      <c r="D230" s="6">
        <f>B230+C230</f>
        <v>0</v>
      </c>
      <c r="E230" s="6">
        <f>IF(A230&lt;BuildMonths,0, IF(A230=BuildMonths,EPC*DebtFrac, IF(IS_Monthly!$B230&gt;0, INDEX(Debt_Schedule!$F$2:$F$241, IS_Monthly!$B230), 0)))</f>
        <v>0</v>
      </c>
      <c r="F230" s="6">
        <f>IF(A230&lt;BuildMonths,0, EPC*EquityFrac)</f>
        <v>0</v>
      </c>
      <c r="G230" s="6">
        <f>IF(ROW()=2,IS_Monthly!K230, OFFSET(G1,ROW()-3,0)+IS_Monthly!K230)</f>
        <v>0</v>
      </c>
      <c r="H230" s="6">
        <f>F230+G230</f>
        <v>0</v>
      </c>
      <c r="I230" s="6">
        <f>E230+H230</f>
        <v>0</v>
      </c>
      <c r="J230" s="6">
        <f>D230-I230</f>
        <v>0</v>
      </c>
    </row>
    <row r="231" spans="1:10">
      <c r="A231" s="8">
        <v>230</v>
      </c>
      <c r="B231" s="6">
        <f>CF_Monthly!F231</f>
        <v>0</v>
      </c>
      <c r="C231" s="6">
        <f>IF(A231&lt;BuildMonths,0, IF(A231=BuildMonths,EPC, IF(IS_Monthly!$B231&gt;0, INDEX(City_Receivable!$F$2:$F$241, IS_Monthly!$B231), 0)))</f>
        <v>0</v>
      </c>
      <c r="D231" s="6">
        <f>B231+C231</f>
        <v>0</v>
      </c>
      <c r="E231" s="6">
        <f>IF(A231&lt;BuildMonths,0, IF(A231=BuildMonths,EPC*DebtFrac, IF(IS_Monthly!$B231&gt;0, INDEX(Debt_Schedule!$F$2:$F$241, IS_Monthly!$B231), 0)))</f>
        <v>0</v>
      </c>
      <c r="F231" s="6">
        <f>IF(A231&lt;BuildMonths,0, EPC*EquityFrac)</f>
        <v>0</v>
      </c>
      <c r="G231" s="6">
        <f>IF(ROW()=2,IS_Monthly!K231, OFFSET(G1,ROW()-3,0)+IS_Monthly!K231)</f>
        <v>0</v>
      </c>
      <c r="H231" s="6">
        <f>F231+G231</f>
        <v>0</v>
      </c>
      <c r="I231" s="6">
        <f>E231+H231</f>
        <v>0</v>
      </c>
      <c r="J231" s="6">
        <f>D231-I231</f>
        <v>0</v>
      </c>
    </row>
    <row r="232" spans="1:10">
      <c r="A232" s="8">
        <v>231</v>
      </c>
      <c r="B232" s="6">
        <f>CF_Monthly!F232</f>
        <v>0</v>
      </c>
      <c r="C232" s="6">
        <f>IF(A232&lt;BuildMonths,0, IF(A232=BuildMonths,EPC, IF(IS_Monthly!$B232&gt;0, INDEX(City_Receivable!$F$2:$F$241, IS_Monthly!$B232), 0)))</f>
        <v>0</v>
      </c>
      <c r="D232" s="6">
        <f>B232+C232</f>
        <v>0</v>
      </c>
      <c r="E232" s="6">
        <f>IF(A232&lt;BuildMonths,0, IF(A232=BuildMonths,EPC*DebtFrac, IF(IS_Monthly!$B232&gt;0, INDEX(Debt_Schedule!$F$2:$F$241, IS_Monthly!$B232), 0)))</f>
        <v>0</v>
      </c>
      <c r="F232" s="6">
        <f>IF(A232&lt;BuildMonths,0, EPC*EquityFrac)</f>
        <v>0</v>
      </c>
      <c r="G232" s="6">
        <f>IF(ROW()=2,IS_Monthly!K232, OFFSET(G1,ROW()-3,0)+IS_Monthly!K232)</f>
        <v>0</v>
      </c>
      <c r="H232" s="6">
        <f>F232+G232</f>
        <v>0</v>
      </c>
      <c r="I232" s="6">
        <f>E232+H232</f>
        <v>0</v>
      </c>
      <c r="J232" s="6">
        <f>D232-I232</f>
        <v>0</v>
      </c>
    </row>
    <row r="233" spans="1:10">
      <c r="A233" s="8">
        <v>232</v>
      </c>
      <c r="B233" s="6">
        <f>CF_Monthly!F233</f>
        <v>0</v>
      </c>
      <c r="C233" s="6">
        <f>IF(A233&lt;BuildMonths,0, IF(A233=BuildMonths,EPC, IF(IS_Monthly!$B233&gt;0, INDEX(City_Receivable!$F$2:$F$241, IS_Monthly!$B233), 0)))</f>
        <v>0</v>
      </c>
      <c r="D233" s="6">
        <f>B233+C233</f>
        <v>0</v>
      </c>
      <c r="E233" s="6">
        <f>IF(A233&lt;BuildMonths,0, IF(A233=BuildMonths,EPC*DebtFrac, IF(IS_Monthly!$B233&gt;0, INDEX(Debt_Schedule!$F$2:$F$241, IS_Monthly!$B233), 0)))</f>
        <v>0</v>
      </c>
      <c r="F233" s="6">
        <f>IF(A233&lt;BuildMonths,0, EPC*EquityFrac)</f>
        <v>0</v>
      </c>
      <c r="G233" s="6">
        <f>IF(ROW()=2,IS_Monthly!K233, OFFSET(G1,ROW()-3,0)+IS_Monthly!K233)</f>
        <v>0</v>
      </c>
      <c r="H233" s="6">
        <f>F233+G233</f>
        <v>0</v>
      </c>
      <c r="I233" s="6">
        <f>E233+H233</f>
        <v>0</v>
      </c>
      <c r="J233" s="6">
        <f>D233-I233</f>
        <v>0</v>
      </c>
    </row>
    <row r="234" spans="1:10">
      <c r="A234" s="8">
        <v>233</v>
      </c>
      <c r="B234" s="6">
        <f>CF_Monthly!F234</f>
        <v>0</v>
      </c>
      <c r="C234" s="6">
        <f>IF(A234&lt;BuildMonths,0, IF(A234=BuildMonths,EPC, IF(IS_Monthly!$B234&gt;0, INDEX(City_Receivable!$F$2:$F$241, IS_Monthly!$B234), 0)))</f>
        <v>0</v>
      </c>
      <c r="D234" s="6">
        <f>B234+C234</f>
        <v>0</v>
      </c>
      <c r="E234" s="6">
        <f>IF(A234&lt;BuildMonths,0, IF(A234=BuildMonths,EPC*DebtFrac, IF(IS_Monthly!$B234&gt;0, INDEX(Debt_Schedule!$F$2:$F$241, IS_Monthly!$B234), 0)))</f>
        <v>0</v>
      </c>
      <c r="F234" s="6">
        <f>IF(A234&lt;BuildMonths,0, EPC*EquityFrac)</f>
        <v>0</v>
      </c>
      <c r="G234" s="6">
        <f>IF(ROW()=2,IS_Monthly!K234, OFFSET(G1,ROW()-3,0)+IS_Monthly!K234)</f>
        <v>0</v>
      </c>
      <c r="H234" s="6">
        <f>F234+G234</f>
        <v>0</v>
      </c>
      <c r="I234" s="6">
        <f>E234+H234</f>
        <v>0</v>
      </c>
      <c r="J234" s="6">
        <f>D234-I234</f>
        <v>0</v>
      </c>
    </row>
    <row r="235" spans="1:10">
      <c r="A235" s="8">
        <v>234</v>
      </c>
      <c r="B235" s="6">
        <f>CF_Monthly!F235</f>
        <v>0</v>
      </c>
      <c r="C235" s="6">
        <f>IF(A235&lt;BuildMonths,0, IF(A235=BuildMonths,EPC, IF(IS_Monthly!$B235&gt;0, INDEX(City_Receivable!$F$2:$F$241, IS_Monthly!$B235), 0)))</f>
        <v>0</v>
      </c>
      <c r="D235" s="6">
        <f>B235+C235</f>
        <v>0</v>
      </c>
      <c r="E235" s="6">
        <f>IF(A235&lt;BuildMonths,0, IF(A235=BuildMonths,EPC*DebtFrac, IF(IS_Monthly!$B235&gt;0, INDEX(Debt_Schedule!$F$2:$F$241, IS_Monthly!$B235), 0)))</f>
        <v>0</v>
      </c>
      <c r="F235" s="6">
        <f>IF(A235&lt;BuildMonths,0, EPC*EquityFrac)</f>
        <v>0</v>
      </c>
      <c r="G235" s="6">
        <f>IF(ROW()=2,IS_Monthly!K235, OFFSET(G1,ROW()-3,0)+IS_Monthly!K235)</f>
        <v>0</v>
      </c>
      <c r="H235" s="6">
        <f>F235+G235</f>
        <v>0</v>
      </c>
      <c r="I235" s="6">
        <f>E235+H235</f>
        <v>0</v>
      </c>
      <c r="J235" s="6">
        <f>D235-I235</f>
        <v>0</v>
      </c>
    </row>
    <row r="236" spans="1:10">
      <c r="A236" s="8">
        <v>235</v>
      </c>
      <c r="B236" s="6">
        <f>CF_Monthly!F236</f>
        <v>0</v>
      </c>
      <c r="C236" s="6">
        <f>IF(A236&lt;BuildMonths,0, IF(A236=BuildMonths,EPC, IF(IS_Monthly!$B236&gt;0, INDEX(City_Receivable!$F$2:$F$241, IS_Monthly!$B236), 0)))</f>
        <v>0</v>
      </c>
      <c r="D236" s="6">
        <f>B236+C236</f>
        <v>0</v>
      </c>
      <c r="E236" s="6">
        <f>IF(A236&lt;BuildMonths,0, IF(A236=BuildMonths,EPC*DebtFrac, IF(IS_Monthly!$B236&gt;0, INDEX(Debt_Schedule!$F$2:$F$241, IS_Monthly!$B236), 0)))</f>
        <v>0</v>
      </c>
      <c r="F236" s="6">
        <f>IF(A236&lt;BuildMonths,0, EPC*EquityFrac)</f>
        <v>0</v>
      </c>
      <c r="G236" s="6">
        <f>IF(ROW()=2,IS_Monthly!K236, OFFSET(G1,ROW()-3,0)+IS_Monthly!K236)</f>
        <v>0</v>
      </c>
      <c r="H236" s="6">
        <f>F236+G236</f>
        <v>0</v>
      </c>
      <c r="I236" s="6">
        <f>E236+H236</f>
        <v>0</v>
      </c>
      <c r="J236" s="6">
        <f>D236-I236</f>
        <v>0</v>
      </c>
    </row>
    <row r="237" spans="1:10">
      <c r="A237" s="8">
        <v>236</v>
      </c>
      <c r="B237" s="6">
        <f>CF_Monthly!F237</f>
        <v>0</v>
      </c>
      <c r="C237" s="6">
        <f>IF(A237&lt;BuildMonths,0, IF(A237=BuildMonths,EPC, IF(IS_Monthly!$B237&gt;0, INDEX(City_Receivable!$F$2:$F$241, IS_Monthly!$B237), 0)))</f>
        <v>0</v>
      </c>
      <c r="D237" s="6">
        <f>B237+C237</f>
        <v>0</v>
      </c>
      <c r="E237" s="6">
        <f>IF(A237&lt;BuildMonths,0, IF(A237=BuildMonths,EPC*DebtFrac, IF(IS_Monthly!$B237&gt;0, INDEX(Debt_Schedule!$F$2:$F$241, IS_Monthly!$B237), 0)))</f>
        <v>0</v>
      </c>
      <c r="F237" s="6">
        <f>IF(A237&lt;BuildMonths,0, EPC*EquityFrac)</f>
        <v>0</v>
      </c>
      <c r="G237" s="6">
        <f>IF(ROW()=2,IS_Monthly!K237, OFFSET(G1,ROW()-3,0)+IS_Monthly!K237)</f>
        <v>0</v>
      </c>
      <c r="H237" s="6">
        <f>F237+G237</f>
        <v>0</v>
      </c>
      <c r="I237" s="6">
        <f>E237+H237</f>
        <v>0</v>
      </c>
      <c r="J237" s="6">
        <f>D237-I237</f>
        <v>0</v>
      </c>
    </row>
    <row r="238" spans="1:10">
      <c r="A238" s="8">
        <v>237</v>
      </c>
      <c r="B238" s="6">
        <f>CF_Monthly!F238</f>
        <v>0</v>
      </c>
      <c r="C238" s="6">
        <f>IF(A238&lt;BuildMonths,0, IF(A238=BuildMonths,EPC, IF(IS_Monthly!$B238&gt;0, INDEX(City_Receivable!$F$2:$F$241, IS_Monthly!$B238), 0)))</f>
        <v>0</v>
      </c>
      <c r="D238" s="6">
        <f>B238+C238</f>
        <v>0</v>
      </c>
      <c r="E238" s="6">
        <f>IF(A238&lt;BuildMonths,0, IF(A238=BuildMonths,EPC*DebtFrac, IF(IS_Monthly!$B238&gt;0, INDEX(Debt_Schedule!$F$2:$F$241, IS_Monthly!$B238), 0)))</f>
        <v>0</v>
      </c>
      <c r="F238" s="6">
        <f>IF(A238&lt;BuildMonths,0, EPC*EquityFrac)</f>
        <v>0</v>
      </c>
      <c r="G238" s="6">
        <f>IF(ROW()=2,IS_Monthly!K238, OFFSET(G1,ROW()-3,0)+IS_Monthly!K238)</f>
        <v>0</v>
      </c>
      <c r="H238" s="6">
        <f>F238+G238</f>
        <v>0</v>
      </c>
      <c r="I238" s="6">
        <f>E238+H238</f>
        <v>0</v>
      </c>
      <c r="J238" s="6">
        <f>D238-I238</f>
        <v>0</v>
      </c>
    </row>
    <row r="239" spans="1:10">
      <c r="A239" s="8">
        <v>238</v>
      </c>
      <c r="B239" s="6">
        <f>CF_Monthly!F239</f>
        <v>0</v>
      </c>
      <c r="C239" s="6">
        <f>IF(A239&lt;BuildMonths,0, IF(A239=BuildMonths,EPC, IF(IS_Monthly!$B239&gt;0, INDEX(City_Receivable!$F$2:$F$241, IS_Monthly!$B239), 0)))</f>
        <v>0</v>
      </c>
      <c r="D239" s="6">
        <f>B239+C239</f>
        <v>0</v>
      </c>
      <c r="E239" s="6">
        <f>IF(A239&lt;BuildMonths,0, IF(A239=BuildMonths,EPC*DebtFrac, IF(IS_Monthly!$B239&gt;0, INDEX(Debt_Schedule!$F$2:$F$241, IS_Monthly!$B239), 0)))</f>
        <v>0</v>
      </c>
      <c r="F239" s="6">
        <f>IF(A239&lt;BuildMonths,0, EPC*EquityFrac)</f>
        <v>0</v>
      </c>
      <c r="G239" s="6">
        <f>IF(ROW()=2,IS_Monthly!K239, OFFSET(G1,ROW()-3,0)+IS_Monthly!K239)</f>
        <v>0</v>
      </c>
      <c r="H239" s="6">
        <f>F239+G239</f>
        <v>0</v>
      </c>
      <c r="I239" s="6">
        <f>E239+H239</f>
        <v>0</v>
      </c>
      <c r="J239" s="6">
        <f>D239-I239</f>
        <v>0</v>
      </c>
    </row>
    <row r="240" spans="1:10">
      <c r="A240" s="8">
        <v>239</v>
      </c>
      <c r="B240" s="6">
        <f>CF_Monthly!F240</f>
        <v>0</v>
      </c>
      <c r="C240" s="6">
        <f>IF(A240&lt;BuildMonths,0, IF(A240=BuildMonths,EPC, IF(IS_Monthly!$B240&gt;0, INDEX(City_Receivable!$F$2:$F$241, IS_Monthly!$B240), 0)))</f>
        <v>0</v>
      </c>
      <c r="D240" s="6">
        <f>B240+C240</f>
        <v>0</v>
      </c>
      <c r="E240" s="6">
        <f>IF(A240&lt;BuildMonths,0, IF(A240=BuildMonths,EPC*DebtFrac, IF(IS_Monthly!$B240&gt;0, INDEX(Debt_Schedule!$F$2:$F$241, IS_Monthly!$B240), 0)))</f>
        <v>0</v>
      </c>
      <c r="F240" s="6">
        <f>IF(A240&lt;BuildMonths,0, EPC*EquityFrac)</f>
        <v>0</v>
      </c>
      <c r="G240" s="6">
        <f>IF(ROW()=2,IS_Monthly!K240, OFFSET(G1,ROW()-3,0)+IS_Monthly!K240)</f>
        <v>0</v>
      </c>
      <c r="H240" s="6">
        <f>F240+G240</f>
        <v>0</v>
      </c>
      <c r="I240" s="6">
        <f>E240+H240</f>
        <v>0</v>
      </c>
      <c r="J240" s="6">
        <f>D240-I240</f>
        <v>0</v>
      </c>
    </row>
    <row r="241" spans="1:10">
      <c r="A241" s="8">
        <v>240</v>
      </c>
      <c r="B241" s="6">
        <f>CF_Monthly!F241</f>
        <v>0</v>
      </c>
      <c r="C241" s="6">
        <f>IF(A241&lt;BuildMonths,0, IF(A241=BuildMonths,EPC, IF(IS_Monthly!$B241&gt;0, INDEX(City_Receivable!$F$2:$F$241, IS_Monthly!$B241), 0)))</f>
        <v>0</v>
      </c>
      <c r="D241" s="6">
        <f>B241+C241</f>
        <v>0</v>
      </c>
      <c r="E241" s="6">
        <f>IF(A241&lt;BuildMonths,0, IF(A241=BuildMonths,EPC*DebtFrac, IF(IS_Monthly!$B241&gt;0, INDEX(Debt_Schedule!$F$2:$F$241, IS_Monthly!$B241), 0)))</f>
        <v>0</v>
      </c>
      <c r="F241" s="6">
        <f>IF(A241&lt;BuildMonths,0, EPC*EquityFrac)</f>
        <v>0</v>
      </c>
      <c r="G241" s="6">
        <f>IF(ROW()=2,IS_Monthly!K241, OFFSET(G1,ROW()-3,0)+IS_Monthly!K241)</f>
        <v>0</v>
      </c>
      <c r="H241" s="6">
        <f>F241+G241</f>
        <v>0</v>
      </c>
      <c r="I241" s="6">
        <f>E241+H241</f>
        <v>0</v>
      </c>
      <c r="J241" s="6">
        <f>D241-I241</f>
        <v>0</v>
      </c>
    </row>
    <row r="242" spans="1:10">
      <c r="A242" s="8">
        <v>241</v>
      </c>
      <c r="B242" s="6">
        <f>CF_Monthly!F242</f>
        <v>0</v>
      </c>
      <c r="C242" s="6">
        <f>IF(A242&lt;BuildMonths,0, IF(A242=BuildMonths,EPC, IF(IS_Monthly!$B242&gt;0, INDEX(City_Receivable!$F$2:$F$241, IS_Monthly!$B242), 0)))</f>
        <v>0</v>
      </c>
      <c r="D242" s="6">
        <f>B242+C242</f>
        <v>0</v>
      </c>
      <c r="E242" s="6">
        <f>IF(A242&lt;BuildMonths,0, IF(A242=BuildMonths,EPC*DebtFrac, IF(IS_Monthly!$B242&gt;0, INDEX(Debt_Schedule!$F$2:$F$241, IS_Monthly!$B242), 0)))</f>
        <v>0</v>
      </c>
      <c r="F242" s="6">
        <f>IF(A242&lt;BuildMonths,0, EPC*EquityFrac)</f>
        <v>0</v>
      </c>
      <c r="G242" s="6">
        <f>IF(ROW()=2,IS_Monthly!K242, OFFSET(G1,ROW()-3,0)+IS_Monthly!K242)</f>
        <v>0</v>
      </c>
      <c r="H242" s="6">
        <f>F242+G242</f>
        <v>0</v>
      </c>
      <c r="I242" s="6">
        <f>E242+H242</f>
        <v>0</v>
      </c>
      <c r="J242" s="6">
        <f>D242-I242</f>
        <v>0</v>
      </c>
    </row>
    <row r="243" spans="1:10">
      <c r="A243" s="8">
        <v>242</v>
      </c>
      <c r="B243" s="6">
        <f>CF_Monthly!F243</f>
        <v>0</v>
      </c>
      <c r="C243" s="6">
        <f>IF(A243&lt;BuildMonths,0, IF(A243=BuildMonths,EPC, IF(IS_Monthly!$B243&gt;0, INDEX(City_Receivable!$F$2:$F$241, IS_Monthly!$B243), 0)))</f>
        <v>0</v>
      </c>
      <c r="D243" s="6">
        <f>B243+C243</f>
        <v>0</v>
      </c>
      <c r="E243" s="6">
        <f>IF(A243&lt;BuildMonths,0, IF(A243=BuildMonths,EPC*DebtFrac, IF(IS_Monthly!$B243&gt;0, INDEX(Debt_Schedule!$F$2:$F$241, IS_Monthly!$B243), 0)))</f>
        <v>0</v>
      </c>
      <c r="F243" s="6">
        <f>IF(A243&lt;BuildMonths,0, EPC*EquityFrac)</f>
        <v>0</v>
      </c>
      <c r="G243" s="6">
        <f>IF(ROW()=2,IS_Monthly!K243, OFFSET(G1,ROW()-3,0)+IS_Monthly!K243)</f>
        <v>0</v>
      </c>
      <c r="H243" s="6">
        <f>F243+G243</f>
        <v>0</v>
      </c>
      <c r="I243" s="6">
        <f>E243+H243</f>
        <v>0</v>
      </c>
      <c r="J243" s="6">
        <f>D243-I243</f>
        <v>0</v>
      </c>
    </row>
    <row r="244" spans="1:10">
      <c r="A244" s="8">
        <v>243</v>
      </c>
      <c r="B244" s="6">
        <f>CF_Monthly!F244</f>
        <v>0</v>
      </c>
      <c r="C244" s="6">
        <f>IF(A244&lt;BuildMonths,0, IF(A244=BuildMonths,EPC, IF(IS_Monthly!$B244&gt;0, INDEX(City_Receivable!$F$2:$F$241, IS_Monthly!$B244), 0)))</f>
        <v>0</v>
      </c>
      <c r="D244" s="6">
        <f>B244+C244</f>
        <v>0</v>
      </c>
      <c r="E244" s="6">
        <f>IF(A244&lt;BuildMonths,0, IF(A244=BuildMonths,EPC*DebtFrac, IF(IS_Monthly!$B244&gt;0, INDEX(Debt_Schedule!$F$2:$F$241, IS_Monthly!$B244), 0)))</f>
        <v>0</v>
      </c>
      <c r="F244" s="6">
        <f>IF(A244&lt;BuildMonths,0, EPC*EquityFrac)</f>
        <v>0</v>
      </c>
      <c r="G244" s="6">
        <f>IF(ROW()=2,IS_Monthly!K244, OFFSET(G1,ROW()-3,0)+IS_Monthly!K244)</f>
        <v>0</v>
      </c>
      <c r="H244" s="6">
        <f>F244+G244</f>
        <v>0</v>
      </c>
      <c r="I244" s="6">
        <f>E244+H244</f>
        <v>0</v>
      </c>
      <c r="J244" s="6">
        <f>D244-I244</f>
        <v>0</v>
      </c>
    </row>
    <row r="245" spans="1:10">
      <c r="A245" s="8">
        <v>244</v>
      </c>
      <c r="B245" s="6">
        <f>CF_Monthly!F245</f>
        <v>0</v>
      </c>
      <c r="C245" s="6">
        <f>IF(A245&lt;BuildMonths,0, IF(A245=BuildMonths,EPC, IF(IS_Monthly!$B245&gt;0, INDEX(City_Receivable!$F$2:$F$241, IS_Monthly!$B245), 0)))</f>
        <v>0</v>
      </c>
      <c r="D245" s="6">
        <f>B245+C245</f>
        <v>0</v>
      </c>
      <c r="E245" s="6">
        <f>IF(A245&lt;BuildMonths,0, IF(A245=BuildMonths,EPC*DebtFrac, IF(IS_Monthly!$B245&gt;0, INDEX(Debt_Schedule!$F$2:$F$241, IS_Monthly!$B245), 0)))</f>
        <v>0</v>
      </c>
      <c r="F245" s="6">
        <f>IF(A245&lt;BuildMonths,0, EPC*EquityFrac)</f>
        <v>0</v>
      </c>
      <c r="G245" s="6">
        <f>IF(ROW()=2,IS_Monthly!K245, OFFSET(G1,ROW()-3,0)+IS_Monthly!K245)</f>
        <v>0</v>
      </c>
      <c r="H245" s="6">
        <f>F245+G245</f>
        <v>0</v>
      </c>
      <c r="I245" s="6">
        <f>E245+H245</f>
        <v>0</v>
      </c>
      <c r="J245" s="6">
        <f>D245-I245</f>
        <v>0</v>
      </c>
    </row>
    <row r="246" spans="1:10">
      <c r="A246" s="8">
        <v>245</v>
      </c>
      <c r="B246" s="6">
        <f>CF_Monthly!F246</f>
        <v>0</v>
      </c>
      <c r="C246" s="6">
        <f>IF(A246&lt;BuildMonths,0, IF(A246=BuildMonths,EPC, IF(IS_Monthly!$B246&gt;0, INDEX(City_Receivable!$F$2:$F$241, IS_Monthly!$B246), 0)))</f>
        <v>0</v>
      </c>
      <c r="D246" s="6">
        <f>B246+C246</f>
        <v>0</v>
      </c>
      <c r="E246" s="6">
        <f>IF(A246&lt;BuildMonths,0, IF(A246=BuildMonths,EPC*DebtFrac, IF(IS_Monthly!$B246&gt;0, INDEX(Debt_Schedule!$F$2:$F$241, IS_Monthly!$B246), 0)))</f>
        <v>0</v>
      </c>
      <c r="F246" s="6">
        <f>IF(A246&lt;BuildMonths,0, EPC*EquityFrac)</f>
        <v>0</v>
      </c>
      <c r="G246" s="6">
        <f>IF(ROW()=2,IS_Monthly!K246, OFFSET(G1,ROW()-3,0)+IS_Monthly!K246)</f>
        <v>0</v>
      </c>
      <c r="H246" s="6">
        <f>F246+G246</f>
        <v>0</v>
      </c>
      <c r="I246" s="6">
        <f>E246+H246</f>
        <v>0</v>
      </c>
      <c r="J246" s="6">
        <f>D246-I246</f>
        <v>0</v>
      </c>
    </row>
    <row r="247" spans="1:10">
      <c r="A247" s="8">
        <v>246</v>
      </c>
      <c r="B247" s="6">
        <f>CF_Monthly!F247</f>
        <v>0</v>
      </c>
      <c r="C247" s="6">
        <f>IF(A247&lt;BuildMonths,0, IF(A247=BuildMonths,EPC, IF(IS_Monthly!$B247&gt;0, INDEX(City_Receivable!$F$2:$F$241, IS_Monthly!$B247), 0)))</f>
        <v>0</v>
      </c>
      <c r="D247" s="6">
        <f>B247+C247</f>
        <v>0</v>
      </c>
      <c r="E247" s="6">
        <f>IF(A247&lt;BuildMonths,0, IF(A247=BuildMonths,EPC*DebtFrac, IF(IS_Monthly!$B247&gt;0, INDEX(Debt_Schedule!$F$2:$F$241, IS_Monthly!$B247), 0)))</f>
        <v>0</v>
      </c>
      <c r="F247" s="6">
        <f>IF(A247&lt;BuildMonths,0, EPC*EquityFrac)</f>
        <v>0</v>
      </c>
      <c r="G247" s="6">
        <f>IF(ROW()=2,IS_Monthly!K247, OFFSET(G1,ROW()-3,0)+IS_Monthly!K247)</f>
        <v>0</v>
      </c>
      <c r="H247" s="6">
        <f>F247+G247</f>
        <v>0</v>
      </c>
      <c r="I247" s="6">
        <f>E247+H247</f>
        <v>0</v>
      </c>
      <c r="J247" s="6">
        <f>D247-I247</f>
        <v>0</v>
      </c>
    </row>
    <row r="248" spans="1:10">
      <c r="A248" s="8">
        <v>247</v>
      </c>
      <c r="B248" s="6">
        <f>CF_Monthly!F248</f>
        <v>0</v>
      </c>
      <c r="C248" s="6">
        <f>IF(A248&lt;BuildMonths,0, IF(A248=BuildMonths,EPC, IF(IS_Monthly!$B248&gt;0, INDEX(City_Receivable!$F$2:$F$241, IS_Monthly!$B248), 0)))</f>
        <v>0</v>
      </c>
      <c r="D248" s="6">
        <f>B248+C248</f>
        <v>0</v>
      </c>
      <c r="E248" s="6">
        <f>IF(A248&lt;BuildMonths,0, IF(A248=BuildMonths,EPC*DebtFrac, IF(IS_Monthly!$B248&gt;0, INDEX(Debt_Schedule!$F$2:$F$241, IS_Monthly!$B248), 0)))</f>
        <v>0</v>
      </c>
      <c r="F248" s="6">
        <f>IF(A248&lt;BuildMonths,0, EPC*EquityFrac)</f>
        <v>0</v>
      </c>
      <c r="G248" s="6">
        <f>IF(ROW()=2,IS_Monthly!K248, OFFSET(G1,ROW()-3,0)+IS_Monthly!K248)</f>
        <v>0</v>
      </c>
      <c r="H248" s="6">
        <f>F248+G248</f>
        <v>0</v>
      </c>
      <c r="I248" s="6">
        <f>E248+H248</f>
        <v>0</v>
      </c>
      <c r="J248" s="6">
        <f>D248-I248</f>
        <v>0</v>
      </c>
    </row>
    <row r="249" spans="1:10">
      <c r="A249" s="8">
        <v>248</v>
      </c>
      <c r="B249" s="6">
        <f>CF_Monthly!F249</f>
        <v>0</v>
      </c>
      <c r="C249" s="6">
        <f>IF(A249&lt;BuildMonths,0, IF(A249=BuildMonths,EPC, IF(IS_Monthly!$B249&gt;0, INDEX(City_Receivable!$F$2:$F$241, IS_Monthly!$B249), 0)))</f>
        <v>0</v>
      </c>
      <c r="D249" s="6">
        <f>B249+C249</f>
        <v>0</v>
      </c>
      <c r="E249" s="6">
        <f>IF(A249&lt;BuildMonths,0, IF(A249=BuildMonths,EPC*DebtFrac, IF(IS_Monthly!$B249&gt;0, INDEX(Debt_Schedule!$F$2:$F$241, IS_Monthly!$B249), 0)))</f>
        <v>0</v>
      </c>
      <c r="F249" s="6">
        <f>IF(A249&lt;BuildMonths,0, EPC*EquityFrac)</f>
        <v>0</v>
      </c>
      <c r="G249" s="6">
        <f>IF(ROW()=2,IS_Monthly!K249, OFFSET(G1,ROW()-3,0)+IS_Monthly!K249)</f>
        <v>0</v>
      </c>
      <c r="H249" s="6">
        <f>F249+G249</f>
        <v>0</v>
      </c>
      <c r="I249" s="6">
        <f>E249+H249</f>
        <v>0</v>
      </c>
      <c r="J249" s="6">
        <f>D249-I249</f>
        <v>0</v>
      </c>
    </row>
    <row r="250" spans="1:10">
      <c r="A250" s="8">
        <v>249</v>
      </c>
      <c r="B250" s="6">
        <f>CF_Monthly!F250</f>
        <v>0</v>
      </c>
      <c r="C250" s="6">
        <f>IF(A250&lt;BuildMonths,0, IF(A250=BuildMonths,EPC, IF(IS_Monthly!$B250&gt;0, INDEX(City_Receivable!$F$2:$F$241, IS_Monthly!$B250), 0)))</f>
        <v>0</v>
      </c>
      <c r="D250" s="6">
        <f>B250+C250</f>
        <v>0</v>
      </c>
      <c r="E250" s="6">
        <f>IF(A250&lt;BuildMonths,0, IF(A250=BuildMonths,EPC*DebtFrac, IF(IS_Monthly!$B250&gt;0, INDEX(Debt_Schedule!$F$2:$F$241, IS_Monthly!$B250), 0)))</f>
        <v>0</v>
      </c>
      <c r="F250" s="6">
        <f>IF(A250&lt;BuildMonths,0, EPC*EquityFrac)</f>
        <v>0</v>
      </c>
      <c r="G250" s="6">
        <f>IF(ROW()=2,IS_Monthly!K250, OFFSET(G1,ROW()-3,0)+IS_Monthly!K250)</f>
        <v>0</v>
      </c>
      <c r="H250" s="6">
        <f>F250+G250</f>
        <v>0</v>
      </c>
      <c r="I250" s="6">
        <f>E250+H250</f>
        <v>0</v>
      </c>
      <c r="J250" s="6">
        <f>D250-I250</f>
        <v>0</v>
      </c>
    </row>
    <row r="251" spans="1:10">
      <c r="A251" s="8">
        <v>250</v>
      </c>
      <c r="B251" s="6">
        <f>CF_Monthly!F251</f>
        <v>0</v>
      </c>
      <c r="C251" s="6">
        <f>IF(A251&lt;BuildMonths,0, IF(A251=BuildMonths,EPC, IF(IS_Monthly!$B251&gt;0, INDEX(City_Receivable!$F$2:$F$241, IS_Monthly!$B251), 0)))</f>
        <v>0</v>
      </c>
      <c r="D251" s="6">
        <f>B251+C251</f>
        <v>0</v>
      </c>
      <c r="E251" s="6">
        <f>IF(A251&lt;BuildMonths,0, IF(A251=BuildMonths,EPC*DebtFrac, IF(IS_Monthly!$B251&gt;0, INDEX(Debt_Schedule!$F$2:$F$241, IS_Monthly!$B251), 0)))</f>
        <v>0</v>
      </c>
      <c r="F251" s="6">
        <f>IF(A251&lt;BuildMonths,0, EPC*EquityFrac)</f>
        <v>0</v>
      </c>
      <c r="G251" s="6">
        <f>IF(ROW()=2,IS_Monthly!K251, OFFSET(G1,ROW()-3,0)+IS_Monthly!K251)</f>
        <v>0</v>
      </c>
      <c r="H251" s="6">
        <f>F251+G251</f>
        <v>0</v>
      </c>
      <c r="I251" s="6">
        <f>E251+H251</f>
        <v>0</v>
      </c>
      <c r="J251" s="6">
        <f>D251-I251</f>
        <v>0</v>
      </c>
    </row>
    <row r="252" spans="1:10">
      <c r="A252" s="8">
        <v>251</v>
      </c>
      <c r="B252" s="6">
        <f>CF_Monthly!F252</f>
        <v>0</v>
      </c>
      <c r="C252" s="6">
        <f>IF(A252&lt;BuildMonths,0, IF(A252=BuildMonths,EPC, IF(IS_Monthly!$B252&gt;0, INDEX(City_Receivable!$F$2:$F$241, IS_Monthly!$B252), 0)))</f>
        <v>0</v>
      </c>
      <c r="D252" s="6">
        <f>B252+C252</f>
        <v>0</v>
      </c>
      <c r="E252" s="6">
        <f>IF(A252&lt;BuildMonths,0, IF(A252=BuildMonths,EPC*DebtFrac, IF(IS_Monthly!$B252&gt;0, INDEX(Debt_Schedule!$F$2:$F$241, IS_Monthly!$B252), 0)))</f>
        <v>0</v>
      </c>
      <c r="F252" s="6">
        <f>IF(A252&lt;BuildMonths,0, EPC*EquityFrac)</f>
        <v>0</v>
      </c>
      <c r="G252" s="6">
        <f>IF(ROW()=2,IS_Monthly!K252, OFFSET(G1,ROW()-3,0)+IS_Monthly!K252)</f>
        <v>0</v>
      </c>
      <c r="H252" s="6">
        <f>F252+G252</f>
        <v>0</v>
      </c>
      <c r="I252" s="6">
        <f>E252+H252</f>
        <v>0</v>
      </c>
      <c r="J252" s="6">
        <f>D252-I252</f>
        <v>0</v>
      </c>
    </row>
    <row r="253" spans="1:10">
      <c r="A253" s="8">
        <v>252</v>
      </c>
      <c r="B253" s="6">
        <f>CF_Monthly!F253</f>
        <v>0</v>
      </c>
      <c r="C253" s="6">
        <f>IF(A253&lt;BuildMonths,0, IF(A253=BuildMonths,EPC, IF(IS_Monthly!$B253&gt;0, INDEX(City_Receivable!$F$2:$F$241, IS_Monthly!$B253), 0)))</f>
        <v>0</v>
      </c>
      <c r="D253" s="6">
        <f>B253+C253</f>
        <v>0</v>
      </c>
      <c r="E253" s="6">
        <f>IF(A253&lt;BuildMonths,0, IF(A253=BuildMonths,EPC*DebtFrac, IF(IS_Monthly!$B253&gt;0, INDEX(Debt_Schedule!$F$2:$F$241, IS_Monthly!$B253), 0)))</f>
        <v>0</v>
      </c>
      <c r="F253" s="6">
        <f>IF(A253&lt;BuildMonths,0, EPC*EquityFrac)</f>
        <v>0</v>
      </c>
      <c r="G253" s="6">
        <f>IF(ROW()=2,IS_Monthly!K253, OFFSET(G1,ROW()-3,0)+IS_Monthly!K253)</f>
        <v>0</v>
      </c>
      <c r="H253" s="6">
        <f>F253+G253</f>
        <v>0</v>
      </c>
      <c r="I253" s="6">
        <f>E253+H253</f>
        <v>0</v>
      </c>
      <c r="J253" s="6">
        <f>D253-I253</f>
        <v>0</v>
      </c>
    </row>
    <row r="254" spans="1:10">
      <c r="A254" s="8">
        <v>253</v>
      </c>
      <c r="B254" s="6">
        <f>CF_Monthly!F254</f>
        <v>0</v>
      </c>
      <c r="C254" s="6">
        <f>IF(A254&lt;BuildMonths,0, IF(A254=BuildMonths,EPC, IF(IS_Monthly!$B254&gt;0, INDEX(City_Receivable!$F$2:$F$241, IS_Monthly!$B254), 0)))</f>
        <v>0</v>
      </c>
      <c r="D254" s="6">
        <f>B254+C254</f>
        <v>0</v>
      </c>
      <c r="E254" s="6">
        <f>IF(A254&lt;BuildMonths,0, IF(A254=BuildMonths,EPC*DebtFrac, IF(IS_Monthly!$B254&gt;0, INDEX(Debt_Schedule!$F$2:$F$241, IS_Monthly!$B254), 0)))</f>
        <v>0</v>
      </c>
      <c r="F254" s="6">
        <f>IF(A254&lt;BuildMonths,0, EPC*EquityFrac)</f>
        <v>0</v>
      </c>
      <c r="G254" s="6">
        <f>IF(ROW()=2,IS_Monthly!K254, OFFSET(G1,ROW()-3,0)+IS_Monthly!K254)</f>
        <v>0</v>
      </c>
      <c r="H254" s="6">
        <f>F254+G254</f>
        <v>0</v>
      </c>
      <c r="I254" s="6">
        <f>E254+H254</f>
        <v>0</v>
      </c>
      <c r="J254" s="6">
        <f>D254-I254</f>
        <v>0</v>
      </c>
    </row>
    <row r="255" spans="1:10">
      <c r="A255" s="8">
        <v>254</v>
      </c>
      <c r="B255" s="6">
        <f>CF_Monthly!F255</f>
        <v>0</v>
      </c>
      <c r="C255" s="6">
        <f>IF(A255&lt;BuildMonths,0, IF(A255=BuildMonths,EPC, IF(IS_Monthly!$B255&gt;0, INDEX(City_Receivable!$F$2:$F$241, IS_Monthly!$B255), 0)))</f>
        <v>0</v>
      </c>
      <c r="D255" s="6">
        <f>B255+C255</f>
        <v>0</v>
      </c>
      <c r="E255" s="6">
        <f>IF(A255&lt;BuildMonths,0, IF(A255=BuildMonths,EPC*DebtFrac, IF(IS_Monthly!$B255&gt;0, INDEX(Debt_Schedule!$F$2:$F$241, IS_Monthly!$B255), 0)))</f>
        <v>0</v>
      </c>
      <c r="F255" s="6">
        <f>IF(A255&lt;BuildMonths,0, EPC*EquityFrac)</f>
        <v>0</v>
      </c>
      <c r="G255" s="6">
        <f>IF(ROW()=2,IS_Monthly!K255, OFFSET(G1,ROW()-3,0)+IS_Monthly!K255)</f>
        <v>0</v>
      </c>
      <c r="H255" s="6">
        <f>F255+G255</f>
        <v>0</v>
      </c>
      <c r="I255" s="6">
        <f>E255+H255</f>
        <v>0</v>
      </c>
      <c r="J255" s="6">
        <f>D255-I255</f>
        <v>0</v>
      </c>
    </row>
    <row r="256" spans="1:10">
      <c r="A256" s="8">
        <v>255</v>
      </c>
      <c r="B256" s="6">
        <f>CF_Monthly!F256</f>
        <v>0</v>
      </c>
      <c r="C256" s="6">
        <f>IF(A256&lt;BuildMonths,0, IF(A256=BuildMonths,EPC, IF(IS_Monthly!$B256&gt;0, INDEX(City_Receivable!$F$2:$F$241, IS_Monthly!$B256), 0)))</f>
        <v>0</v>
      </c>
      <c r="D256" s="6">
        <f>B256+C256</f>
        <v>0</v>
      </c>
      <c r="E256" s="6">
        <f>IF(A256&lt;BuildMonths,0, IF(A256=BuildMonths,EPC*DebtFrac, IF(IS_Monthly!$B256&gt;0, INDEX(Debt_Schedule!$F$2:$F$241, IS_Monthly!$B256), 0)))</f>
        <v>0</v>
      </c>
      <c r="F256" s="6">
        <f>IF(A256&lt;BuildMonths,0, EPC*EquityFrac)</f>
        <v>0</v>
      </c>
      <c r="G256" s="6">
        <f>IF(ROW()=2,IS_Monthly!K256, OFFSET(G1,ROW()-3,0)+IS_Monthly!K256)</f>
        <v>0</v>
      </c>
      <c r="H256" s="6">
        <f>F256+G256</f>
        <v>0</v>
      </c>
      <c r="I256" s="6">
        <f>E256+H256</f>
        <v>0</v>
      </c>
      <c r="J256" s="6">
        <f>D256-I256</f>
        <v>0</v>
      </c>
    </row>
    <row r="257" spans="1:10">
      <c r="A257" s="8">
        <v>256</v>
      </c>
      <c r="B257" s="6">
        <f>CF_Monthly!F257</f>
        <v>0</v>
      </c>
      <c r="C257" s="6">
        <f>IF(A257&lt;BuildMonths,0, IF(A257=BuildMonths,EPC, IF(IS_Monthly!$B257&gt;0, INDEX(City_Receivable!$F$2:$F$241, IS_Monthly!$B257), 0)))</f>
        <v>0</v>
      </c>
      <c r="D257" s="6">
        <f>B257+C257</f>
        <v>0</v>
      </c>
      <c r="E257" s="6">
        <f>IF(A257&lt;BuildMonths,0, IF(A257=BuildMonths,EPC*DebtFrac, IF(IS_Monthly!$B257&gt;0, INDEX(Debt_Schedule!$F$2:$F$241, IS_Monthly!$B257), 0)))</f>
        <v>0</v>
      </c>
      <c r="F257" s="6">
        <f>IF(A257&lt;BuildMonths,0, EPC*EquityFrac)</f>
        <v>0</v>
      </c>
      <c r="G257" s="6">
        <f>IF(ROW()=2,IS_Monthly!K257, OFFSET(G1,ROW()-3,0)+IS_Monthly!K257)</f>
        <v>0</v>
      </c>
      <c r="H257" s="6">
        <f>F257+G257</f>
        <v>0</v>
      </c>
      <c r="I257" s="6">
        <f>E257+H257</f>
        <v>0</v>
      </c>
      <c r="J257" s="6">
        <f>D257-I257</f>
        <v>0</v>
      </c>
    </row>
    <row r="258" spans="1:10">
      <c r="A258" s="8">
        <v>257</v>
      </c>
      <c r="B258" s="6">
        <f>CF_Monthly!F258</f>
        <v>0</v>
      </c>
      <c r="C258" s="6">
        <f>IF(A258&lt;BuildMonths,0, IF(A258=BuildMonths,EPC, IF(IS_Monthly!$B258&gt;0, INDEX(City_Receivable!$F$2:$F$241, IS_Monthly!$B258), 0)))</f>
        <v>0</v>
      </c>
      <c r="D258" s="6">
        <f>B258+C258</f>
        <v>0</v>
      </c>
      <c r="E258" s="6">
        <f>IF(A258&lt;BuildMonths,0, IF(A258=BuildMonths,EPC*DebtFrac, IF(IS_Monthly!$B258&gt;0, INDEX(Debt_Schedule!$F$2:$F$241, IS_Monthly!$B258), 0)))</f>
        <v>0</v>
      </c>
      <c r="F258" s="6">
        <f>IF(A258&lt;BuildMonths,0, EPC*EquityFrac)</f>
        <v>0</v>
      </c>
      <c r="G258" s="6">
        <f>IF(ROW()=2,IS_Monthly!K258, OFFSET(G1,ROW()-3,0)+IS_Monthly!K258)</f>
        <v>0</v>
      </c>
      <c r="H258" s="6">
        <f>F258+G258</f>
        <v>0</v>
      </c>
      <c r="I258" s="6">
        <f>E258+H258</f>
        <v>0</v>
      </c>
      <c r="J258" s="6">
        <f>D258-I258</f>
        <v>0</v>
      </c>
    </row>
    <row r="259" spans="1:10">
      <c r="A259" s="8">
        <v>258</v>
      </c>
      <c r="B259" s="6">
        <f>CF_Monthly!F259</f>
        <v>0</v>
      </c>
      <c r="C259" s="6">
        <f>IF(A259&lt;BuildMonths,0, IF(A259=BuildMonths,EPC, IF(IS_Monthly!$B259&gt;0, INDEX(City_Receivable!$F$2:$F$241, IS_Monthly!$B259), 0)))</f>
        <v>0</v>
      </c>
      <c r="D259" s="6">
        <f>B259+C259</f>
        <v>0</v>
      </c>
      <c r="E259" s="6">
        <f>IF(A259&lt;BuildMonths,0, IF(A259=BuildMonths,EPC*DebtFrac, IF(IS_Monthly!$B259&gt;0, INDEX(Debt_Schedule!$F$2:$F$241, IS_Monthly!$B259), 0)))</f>
        <v>0</v>
      </c>
      <c r="F259" s="6">
        <f>IF(A259&lt;BuildMonths,0, EPC*EquityFrac)</f>
        <v>0</v>
      </c>
      <c r="G259" s="6">
        <f>IF(ROW()=2,IS_Monthly!K259, OFFSET(G1,ROW()-3,0)+IS_Monthly!K259)</f>
        <v>0</v>
      </c>
      <c r="H259" s="6">
        <f>F259+G259</f>
        <v>0</v>
      </c>
      <c r="I259" s="6">
        <f>E259+H259</f>
        <v>0</v>
      </c>
      <c r="J259" s="6">
        <f>D259-I259</f>
        <v>0</v>
      </c>
    </row>
    <row r="260" spans="1:10">
      <c r="A260" s="8">
        <v>259</v>
      </c>
      <c r="B260" s="6">
        <f>CF_Monthly!F260</f>
        <v>0</v>
      </c>
      <c r="C260" s="6">
        <f>IF(A260&lt;BuildMonths,0, IF(A260=BuildMonths,EPC, IF(IS_Monthly!$B260&gt;0, INDEX(City_Receivable!$F$2:$F$241, IS_Monthly!$B260), 0)))</f>
        <v>0</v>
      </c>
      <c r="D260" s="6">
        <f>B260+C260</f>
        <v>0</v>
      </c>
      <c r="E260" s="6">
        <f>IF(A260&lt;BuildMonths,0, IF(A260=BuildMonths,EPC*DebtFrac, IF(IS_Monthly!$B260&gt;0, INDEX(Debt_Schedule!$F$2:$F$241, IS_Monthly!$B260), 0)))</f>
        <v>0</v>
      </c>
      <c r="F260" s="6">
        <f>IF(A260&lt;BuildMonths,0, EPC*EquityFrac)</f>
        <v>0</v>
      </c>
      <c r="G260" s="6">
        <f>IF(ROW()=2,IS_Monthly!K260, OFFSET(G1,ROW()-3,0)+IS_Monthly!K260)</f>
        <v>0</v>
      </c>
      <c r="H260" s="6">
        <f>F260+G260</f>
        <v>0</v>
      </c>
      <c r="I260" s="6">
        <f>E260+H260</f>
        <v>0</v>
      </c>
      <c r="J260" s="6">
        <f>D260-I260</f>
        <v>0</v>
      </c>
    </row>
    <row r="261" spans="1:10">
      <c r="A261" s="8">
        <v>260</v>
      </c>
      <c r="B261" s="6">
        <f>CF_Monthly!F261</f>
        <v>0</v>
      </c>
      <c r="C261" s="6">
        <f>IF(A261&lt;BuildMonths,0, IF(A261=BuildMonths,EPC, IF(IS_Monthly!$B261&gt;0, INDEX(City_Receivable!$F$2:$F$241, IS_Monthly!$B261), 0)))</f>
        <v>0</v>
      </c>
      <c r="D261" s="6">
        <f>B261+C261</f>
        <v>0</v>
      </c>
      <c r="E261" s="6">
        <f>IF(A261&lt;BuildMonths,0, IF(A261=BuildMonths,EPC*DebtFrac, IF(IS_Monthly!$B261&gt;0, INDEX(Debt_Schedule!$F$2:$F$241, IS_Monthly!$B261), 0)))</f>
        <v>0</v>
      </c>
      <c r="F261" s="6">
        <f>IF(A261&lt;BuildMonths,0, EPC*EquityFrac)</f>
        <v>0</v>
      </c>
      <c r="G261" s="6">
        <f>IF(ROW()=2,IS_Monthly!K261, OFFSET(G1,ROW()-3,0)+IS_Monthly!K261)</f>
        <v>0</v>
      </c>
      <c r="H261" s="6">
        <f>F261+G261</f>
        <v>0</v>
      </c>
      <c r="I261" s="6">
        <f>E261+H261</f>
        <v>0</v>
      </c>
      <c r="J261" s="6">
        <f>D261-I261</f>
        <v>0</v>
      </c>
    </row>
    <row r="262" spans="1:10">
      <c r="A262" s="8">
        <v>261</v>
      </c>
      <c r="B262" s="6">
        <f>CF_Monthly!F262</f>
        <v>0</v>
      </c>
      <c r="C262" s="6">
        <f>IF(A262&lt;BuildMonths,0, IF(A262=BuildMonths,EPC, IF(IS_Monthly!$B262&gt;0, INDEX(City_Receivable!$F$2:$F$241, IS_Monthly!$B262), 0)))</f>
        <v>0</v>
      </c>
      <c r="D262" s="6">
        <f>B262+C262</f>
        <v>0</v>
      </c>
      <c r="E262" s="6">
        <f>IF(A262&lt;BuildMonths,0, IF(A262=BuildMonths,EPC*DebtFrac, IF(IS_Monthly!$B262&gt;0, INDEX(Debt_Schedule!$F$2:$F$241, IS_Monthly!$B262), 0)))</f>
        <v>0</v>
      </c>
      <c r="F262" s="6">
        <f>IF(A262&lt;BuildMonths,0, EPC*EquityFrac)</f>
        <v>0</v>
      </c>
      <c r="G262" s="6">
        <f>IF(ROW()=2,IS_Monthly!K262, OFFSET(G1,ROW()-3,0)+IS_Monthly!K262)</f>
        <v>0</v>
      </c>
      <c r="H262" s="6">
        <f>F262+G262</f>
        <v>0</v>
      </c>
      <c r="I262" s="6">
        <f>E262+H262</f>
        <v>0</v>
      </c>
      <c r="J262" s="6">
        <f>D262-I262</f>
        <v>0</v>
      </c>
    </row>
    <row r="263" spans="1:10">
      <c r="A263" s="8">
        <v>262</v>
      </c>
      <c r="B263" s="6">
        <f>CF_Monthly!F263</f>
        <v>0</v>
      </c>
      <c r="C263" s="6">
        <f>IF(A263&lt;BuildMonths,0, IF(A263=BuildMonths,EPC, IF(IS_Monthly!$B263&gt;0, INDEX(City_Receivable!$F$2:$F$241, IS_Monthly!$B263), 0)))</f>
        <v>0</v>
      </c>
      <c r="D263" s="6">
        <f>B263+C263</f>
        <v>0</v>
      </c>
      <c r="E263" s="6">
        <f>IF(A263&lt;BuildMonths,0, IF(A263=BuildMonths,EPC*DebtFrac, IF(IS_Monthly!$B263&gt;0, INDEX(Debt_Schedule!$F$2:$F$241, IS_Monthly!$B263), 0)))</f>
        <v>0</v>
      </c>
      <c r="F263" s="6">
        <f>IF(A263&lt;BuildMonths,0, EPC*EquityFrac)</f>
        <v>0</v>
      </c>
      <c r="G263" s="6">
        <f>IF(ROW()=2,IS_Monthly!K263, OFFSET(G1,ROW()-3,0)+IS_Monthly!K263)</f>
        <v>0</v>
      </c>
      <c r="H263" s="6">
        <f>F263+G263</f>
        <v>0</v>
      </c>
      <c r="I263" s="6">
        <f>E263+H263</f>
        <v>0</v>
      </c>
      <c r="J263" s="6">
        <f>D263-I263</f>
        <v>0</v>
      </c>
    </row>
    <row r="264" spans="1:10">
      <c r="A264" s="8">
        <v>263</v>
      </c>
      <c r="B264" s="6">
        <f>CF_Monthly!F264</f>
        <v>0</v>
      </c>
      <c r="C264" s="6">
        <f>IF(A264&lt;BuildMonths,0, IF(A264=BuildMonths,EPC, IF(IS_Monthly!$B264&gt;0, INDEX(City_Receivable!$F$2:$F$241, IS_Monthly!$B264), 0)))</f>
        <v>0</v>
      </c>
      <c r="D264" s="6">
        <f>B264+C264</f>
        <v>0</v>
      </c>
      <c r="E264" s="6">
        <f>IF(A264&lt;BuildMonths,0, IF(A264=BuildMonths,EPC*DebtFrac, IF(IS_Monthly!$B264&gt;0, INDEX(Debt_Schedule!$F$2:$F$241, IS_Monthly!$B264), 0)))</f>
        <v>0</v>
      </c>
      <c r="F264" s="6">
        <f>IF(A264&lt;BuildMonths,0, EPC*EquityFrac)</f>
        <v>0</v>
      </c>
      <c r="G264" s="6">
        <f>IF(ROW()=2,IS_Monthly!K264, OFFSET(G1,ROW()-3,0)+IS_Monthly!K264)</f>
        <v>0</v>
      </c>
      <c r="H264" s="6">
        <f>F264+G264</f>
        <v>0</v>
      </c>
      <c r="I264" s="6">
        <f>E264+H264</f>
        <v>0</v>
      </c>
      <c r="J264" s="6">
        <f>D264-I264</f>
        <v>0</v>
      </c>
    </row>
    <row r="265" spans="1:10">
      <c r="A265" s="8">
        <v>264</v>
      </c>
      <c r="B265" s="6">
        <f>CF_Monthly!F265</f>
        <v>0</v>
      </c>
      <c r="C265" s="6">
        <f>IF(A265&lt;BuildMonths,0, IF(A265=BuildMonths,EPC, IF(IS_Monthly!$B265&gt;0, INDEX(City_Receivable!$F$2:$F$241, IS_Monthly!$B265), 0)))</f>
        <v>0</v>
      </c>
      <c r="D265" s="6">
        <f>B265+C265</f>
        <v>0</v>
      </c>
      <c r="E265" s="6">
        <f>IF(A265&lt;BuildMonths,0, IF(A265=BuildMonths,EPC*DebtFrac, IF(IS_Monthly!$B265&gt;0, INDEX(Debt_Schedule!$F$2:$F$241, IS_Monthly!$B265), 0)))</f>
        <v>0</v>
      </c>
      <c r="F265" s="6">
        <f>IF(A265&lt;BuildMonths,0, EPC*EquityFrac)</f>
        <v>0</v>
      </c>
      <c r="G265" s="6">
        <f>IF(ROW()=2,IS_Monthly!K265, OFFSET(G1,ROW()-3,0)+IS_Monthly!K265)</f>
        <v>0</v>
      </c>
      <c r="H265" s="6">
        <f>F265+G265</f>
        <v>0</v>
      </c>
      <c r="I265" s="6">
        <f>E265+H265</f>
        <v>0</v>
      </c>
      <c r="J265" s="6">
        <f>D265-I265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2E6BE6"/>
  </sheetPr>
  <dimension ref="A1:E26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2.7109375" customWidth="1"/>
  </cols>
  <sheetData>
    <row r="1" spans="1:5" ht="22" customHeight="1">
      <c r="A1" s="3" t="s">
        <v>62</v>
      </c>
      <c r="B1" s="3" t="s">
        <v>84</v>
      </c>
    </row>
    <row r="2" spans="1:5">
      <c r="A2" s="8">
        <v>1</v>
      </c>
      <c r="B2" s="6">
        <f>IF(A2=BuildMonths,-EPC*EquityFrac, IF(A2&gt;BuildMonths, CF_Monthly!B2 - INDEX(Debt_Schedule!$E$2:$E$241, IS_Monthly!$B2), 0))</f>
        <v>0</v>
      </c>
      <c r="D2" s="1" t="s">
        <v>85</v>
      </c>
      <c r="E2">
        <f>IRR(B2:B265)</f>
        <v>0</v>
      </c>
    </row>
    <row r="3" spans="1:5">
      <c r="A3" s="8">
        <v>2</v>
      </c>
      <c r="B3" s="6">
        <f>IF(A3=BuildMonths,-EPC*EquityFrac, IF(A3&gt;BuildMonths, CF_Monthly!B3 - INDEX(Debt_Schedule!$E$2:$E$241, IS_Monthly!$B3), 0))</f>
        <v>0</v>
      </c>
      <c r="D3" s="1" t="s">
        <v>86</v>
      </c>
      <c r="E3">
        <f>(1+E2)^12-1</f>
        <v>0</v>
      </c>
    </row>
    <row r="4" spans="1:5">
      <c r="A4" s="8">
        <v>3</v>
      </c>
      <c r="B4" s="6">
        <f>IF(A4=BuildMonths,-EPC*EquityFrac, IF(A4&gt;BuildMonths, CF_Monthly!B4 - INDEX(Debt_Schedule!$E$2:$E$241, IS_Monthly!$B4), 0))</f>
        <v>0</v>
      </c>
    </row>
    <row r="5" spans="1:5">
      <c r="A5" s="8">
        <v>4</v>
      </c>
      <c r="B5" s="6">
        <f>IF(A5=BuildMonths,-EPC*EquityFrac, IF(A5&gt;BuildMonths, CF_Monthly!B5 - INDEX(Debt_Schedule!$E$2:$E$241, IS_Monthly!$B5), 0))</f>
        <v>0</v>
      </c>
    </row>
    <row r="6" spans="1:5">
      <c r="A6" s="8">
        <v>5</v>
      </c>
      <c r="B6" s="6">
        <f>IF(A6=BuildMonths,-EPC*EquityFrac, IF(A6&gt;BuildMonths, CF_Monthly!B6 - INDEX(Debt_Schedule!$E$2:$E$241, IS_Monthly!$B6), 0))</f>
        <v>0</v>
      </c>
    </row>
    <row r="7" spans="1:5">
      <c r="A7" s="8">
        <v>6</v>
      </c>
      <c r="B7" s="6">
        <f>IF(A7=BuildMonths,-EPC*EquityFrac, IF(A7&gt;BuildMonths, CF_Monthly!B7 - INDEX(Debt_Schedule!$E$2:$E$241, IS_Monthly!$B7), 0))</f>
        <v>0</v>
      </c>
    </row>
    <row r="8" spans="1:5">
      <c r="A8" s="8">
        <v>7</v>
      </c>
      <c r="B8" s="6">
        <f>IF(A8=BuildMonths,-EPC*EquityFrac, IF(A8&gt;BuildMonths, CF_Monthly!B8 - INDEX(Debt_Schedule!$E$2:$E$241, IS_Monthly!$B8), 0))</f>
        <v>0</v>
      </c>
    </row>
    <row r="9" spans="1:5">
      <c r="A9" s="8">
        <v>8</v>
      </c>
      <c r="B9" s="6">
        <f>IF(A9=BuildMonths,-EPC*EquityFrac, IF(A9&gt;BuildMonths, CF_Monthly!B9 - INDEX(Debt_Schedule!$E$2:$E$241, IS_Monthly!$B9), 0))</f>
        <v>0</v>
      </c>
    </row>
    <row r="10" spans="1:5">
      <c r="A10" s="8">
        <v>9</v>
      </c>
      <c r="B10" s="6">
        <f>IF(A10=BuildMonths,-EPC*EquityFrac, IF(A10&gt;BuildMonths, CF_Monthly!B10 - INDEX(Debt_Schedule!$E$2:$E$241, IS_Monthly!$B10), 0))</f>
        <v>0</v>
      </c>
    </row>
    <row r="11" spans="1:5">
      <c r="A11" s="8">
        <v>10</v>
      </c>
      <c r="B11" s="6">
        <f>IF(A11=BuildMonths,-EPC*EquityFrac, IF(A11&gt;BuildMonths, CF_Monthly!B11 - INDEX(Debt_Schedule!$E$2:$E$241, IS_Monthly!$B11), 0))</f>
        <v>0</v>
      </c>
    </row>
    <row r="12" spans="1:5">
      <c r="A12" s="8">
        <v>11</v>
      </c>
      <c r="B12" s="6">
        <f>IF(A12=BuildMonths,-EPC*EquityFrac, IF(A12&gt;BuildMonths, CF_Monthly!B12 - INDEX(Debt_Schedule!$E$2:$E$241, IS_Monthly!$B12), 0))</f>
        <v>0</v>
      </c>
    </row>
    <row r="13" spans="1:5">
      <c r="A13" s="8">
        <v>12</v>
      </c>
      <c r="B13" s="6">
        <f>IF(A13=BuildMonths,-EPC*EquityFrac, IF(A13&gt;BuildMonths, CF_Monthly!B13 - INDEX(Debt_Schedule!$E$2:$E$241, IS_Monthly!$B13), 0))</f>
        <v>0</v>
      </c>
    </row>
    <row r="14" spans="1:5">
      <c r="A14" s="8">
        <v>13</v>
      </c>
      <c r="B14" s="6">
        <f>IF(A14=BuildMonths,-EPC*EquityFrac, IF(A14&gt;BuildMonths, CF_Monthly!B14 - INDEX(Debt_Schedule!$E$2:$E$241, IS_Monthly!$B14), 0))</f>
        <v>0</v>
      </c>
    </row>
    <row r="15" spans="1:5">
      <c r="A15" s="8">
        <v>14</v>
      </c>
      <c r="B15" s="6">
        <f>IF(A15=BuildMonths,-EPC*EquityFrac, IF(A15&gt;BuildMonths, CF_Monthly!B15 - INDEX(Debt_Schedule!$E$2:$E$241, IS_Monthly!$B15), 0))</f>
        <v>0</v>
      </c>
    </row>
    <row r="16" spans="1:5">
      <c r="A16" s="8">
        <v>15</v>
      </c>
      <c r="B16" s="6">
        <f>IF(A16=BuildMonths,-EPC*EquityFrac, IF(A16&gt;BuildMonths, CF_Monthly!B16 - INDEX(Debt_Schedule!$E$2:$E$241, IS_Monthly!$B16), 0))</f>
        <v>0</v>
      </c>
    </row>
    <row r="17" spans="1:2">
      <c r="A17" s="8">
        <v>16</v>
      </c>
      <c r="B17" s="6">
        <f>IF(A17=BuildMonths,-EPC*EquityFrac, IF(A17&gt;BuildMonths, CF_Monthly!B17 - INDEX(Debt_Schedule!$E$2:$E$241, IS_Monthly!$B17), 0))</f>
        <v>0</v>
      </c>
    </row>
    <row r="18" spans="1:2">
      <c r="A18" s="8">
        <v>17</v>
      </c>
      <c r="B18" s="6">
        <f>IF(A18=BuildMonths,-EPC*EquityFrac, IF(A18&gt;BuildMonths, CF_Monthly!B18 - INDEX(Debt_Schedule!$E$2:$E$241, IS_Monthly!$B18), 0))</f>
        <v>0</v>
      </c>
    </row>
    <row r="19" spans="1:2">
      <c r="A19" s="8">
        <v>18</v>
      </c>
      <c r="B19" s="6">
        <f>IF(A19=BuildMonths,-EPC*EquityFrac, IF(A19&gt;BuildMonths, CF_Monthly!B19 - INDEX(Debt_Schedule!$E$2:$E$241, IS_Monthly!$B19), 0))</f>
        <v>0</v>
      </c>
    </row>
    <row r="20" spans="1:2">
      <c r="A20" s="8">
        <v>19</v>
      </c>
      <c r="B20" s="6">
        <f>IF(A20=BuildMonths,-EPC*EquityFrac, IF(A20&gt;BuildMonths, CF_Monthly!B20 - INDEX(Debt_Schedule!$E$2:$E$241, IS_Monthly!$B20), 0))</f>
        <v>0</v>
      </c>
    </row>
    <row r="21" spans="1:2">
      <c r="A21" s="8">
        <v>20</v>
      </c>
      <c r="B21" s="6">
        <f>IF(A21=BuildMonths,-EPC*EquityFrac, IF(A21&gt;BuildMonths, CF_Monthly!B21 - INDEX(Debt_Schedule!$E$2:$E$241, IS_Monthly!$B21), 0))</f>
        <v>0</v>
      </c>
    </row>
    <row r="22" spans="1:2">
      <c r="A22" s="8">
        <v>21</v>
      </c>
      <c r="B22" s="6">
        <f>IF(A22=BuildMonths,-EPC*EquityFrac, IF(A22&gt;BuildMonths, CF_Monthly!B22 - INDEX(Debt_Schedule!$E$2:$E$241, IS_Monthly!$B22), 0))</f>
        <v>0</v>
      </c>
    </row>
    <row r="23" spans="1:2">
      <c r="A23" s="8">
        <v>22</v>
      </c>
      <c r="B23" s="6">
        <f>IF(A23=BuildMonths,-EPC*EquityFrac, IF(A23&gt;BuildMonths, CF_Monthly!B23 - INDEX(Debt_Schedule!$E$2:$E$241, IS_Monthly!$B23), 0))</f>
        <v>0</v>
      </c>
    </row>
    <row r="24" spans="1:2">
      <c r="A24" s="8">
        <v>23</v>
      </c>
      <c r="B24" s="6">
        <f>IF(A24=BuildMonths,-EPC*EquityFrac, IF(A24&gt;BuildMonths, CF_Monthly!B24 - INDEX(Debt_Schedule!$E$2:$E$241, IS_Monthly!$B24), 0))</f>
        <v>0</v>
      </c>
    </row>
    <row r="25" spans="1:2">
      <c r="A25" s="8">
        <v>24</v>
      </c>
      <c r="B25" s="6">
        <f>IF(A25=BuildMonths,-EPC*EquityFrac, IF(A25&gt;BuildMonths, CF_Monthly!B25 - INDEX(Debt_Schedule!$E$2:$E$241, IS_Monthly!$B25), 0))</f>
        <v>0</v>
      </c>
    </row>
    <row r="26" spans="1:2">
      <c r="A26" s="8">
        <v>25</v>
      </c>
      <c r="B26" s="6">
        <f>IF(A26=BuildMonths,-EPC*EquityFrac, IF(A26&gt;BuildMonths, CF_Monthly!B26 - INDEX(Debt_Schedule!$E$2:$E$241, IS_Monthly!$B26), 0))</f>
        <v>0</v>
      </c>
    </row>
    <row r="27" spans="1:2">
      <c r="A27" s="8">
        <v>26</v>
      </c>
      <c r="B27" s="6">
        <f>IF(A27=BuildMonths,-EPC*EquityFrac, IF(A27&gt;BuildMonths, CF_Monthly!B27 - INDEX(Debt_Schedule!$E$2:$E$241, IS_Monthly!$B27), 0))</f>
        <v>0</v>
      </c>
    </row>
    <row r="28" spans="1:2">
      <c r="A28" s="8">
        <v>27</v>
      </c>
      <c r="B28" s="6">
        <f>IF(A28=BuildMonths,-EPC*EquityFrac, IF(A28&gt;BuildMonths, CF_Monthly!B28 - INDEX(Debt_Schedule!$E$2:$E$241, IS_Monthly!$B28), 0))</f>
        <v>0</v>
      </c>
    </row>
    <row r="29" spans="1:2">
      <c r="A29" s="8">
        <v>28</v>
      </c>
      <c r="B29" s="6">
        <f>IF(A29=BuildMonths,-EPC*EquityFrac, IF(A29&gt;BuildMonths, CF_Monthly!B29 - INDEX(Debt_Schedule!$E$2:$E$241, IS_Monthly!$B29), 0))</f>
        <v>0</v>
      </c>
    </row>
    <row r="30" spans="1:2">
      <c r="A30" s="8">
        <v>29</v>
      </c>
      <c r="B30" s="6">
        <f>IF(A30=BuildMonths,-EPC*EquityFrac, IF(A30&gt;BuildMonths, CF_Monthly!B30 - INDEX(Debt_Schedule!$E$2:$E$241, IS_Monthly!$B30), 0))</f>
        <v>0</v>
      </c>
    </row>
    <row r="31" spans="1:2">
      <c r="A31" s="8">
        <v>30</v>
      </c>
      <c r="B31" s="6">
        <f>IF(A31=BuildMonths,-EPC*EquityFrac, IF(A31&gt;BuildMonths, CF_Monthly!B31 - INDEX(Debt_Schedule!$E$2:$E$241, IS_Monthly!$B31), 0))</f>
        <v>0</v>
      </c>
    </row>
    <row r="32" spans="1:2">
      <c r="A32" s="8">
        <v>31</v>
      </c>
      <c r="B32" s="6">
        <f>IF(A32=BuildMonths,-EPC*EquityFrac, IF(A32&gt;BuildMonths, CF_Monthly!B32 - INDEX(Debt_Schedule!$E$2:$E$241, IS_Monthly!$B32), 0))</f>
        <v>0</v>
      </c>
    </row>
    <row r="33" spans="1:2">
      <c r="A33" s="8">
        <v>32</v>
      </c>
      <c r="B33" s="6">
        <f>IF(A33=BuildMonths,-EPC*EquityFrac, IF(A33&gt;BuildMonths, CF_Monthly!B33 - INDEX(Debt_Schedule!$E$2:$E$241, IS_Monthly!$B33), 0))</f>
        <v>0</v>
      </c>
    </row>
    <row r="34" spans="1:2">
      <c r="A34" s="8">
        <v>33</v>
      </c>
      <c r="B34" s="6">
        <f>IF(A34=BuildMonths,-EPC*EquityFrac, IF(A34&gt;BuildMonths, CF_Monthly!B34 - INDEX(Debt_Schedule!$E$2:$E$241, IS_Monthly!$B34), 0))</f>
        <v>0</v>
      </c>
    </row>
    <row r="35" spans="1:2">
      <c r="A35" s="8">
        <v>34</v>
      </c>
      <c r="B35" s="6">
        <f>IF(A35=BuildMonths,-EPC*EquityFrac, IF(A35&gt;BuildMonths, CF_Monthly!B35 - INDEX(Debt_Schedule!$E$2:$E$241, IS_Monthly!$B35), 0))</f>
        <v>0</v>
      </c>
    </row>
    <row r="36" spans="1:2">
      <c r="A36" s="8">
        <v>35</v>
      </c>
      <c r="B36" s="6">
        <f>IF(A36=BuildMonths,-EPC*EquityFrac, IF(A36&gt;BuildMonths, CF_Monthly!B36 - INDEX(Debt_Schedule!$E$2:$E$241, IS_Monthly!$B36), 0))</f>
        <v>0</v>
      </c>
    </row>
    <row r="37" spans="1:2">
      <c r="A37" s="8">
        <v>36</v>
      </c>
      <c r="B37" s="6">
        <f>IF(A37=BuildMonths,-EPC*EquityFrac, IF(A37&gt;BuildMonths, CF_Monthly!B37 - INDEX(Debt_Schedule!$E$2:$E$241, IS_Monthly!$B37), 0))</f>
        <v>0</v>
      </c>
    </row>
    <row r="38" spans="1:2">
      <c r="A38" s="8">
        <v>37</v>
      </c>
      <c r="B38" s="6">
        <f>IF(A38=BuildMonths,-EPC*EquityFrac, IF(A38&gt;BuildMonths, CF_Monthly!B38 - INDEX(Debt_Schedule!$E$2:$E$241, IS_Monthly!$B38), 0))</f>
        <v>0</v>
      </c>
    </row>
    <row r="39" spans="1:2">
      <c r="A39" s="8">
        <v>38</v>
      </c>
      <c r="B39" s="6">
        <f>IF(A39=BuildMonths,-EPC*EquityFrac, IF(A39&gt;BuildMonths, CF_Monthly!B39 - INDEX(Debt_Schedule!$E$2:$E$241, IS_Monthly!$B39), 0))</f>
        <v>0</v>
      </c>
    </row>
    <row r="40" spans="1:2">
      <c r="A40" s="8">
        <v>39</v>
      </c>
      <c r="B40" s="6">
        <f>IF(A40=BuildMonths,-EPC*EquityFrac, IF(A40&gt;BuildMonths, CF_Monthly!B40 - INDEX(Debt_Schedule!$E$2:$E$241, IS_Monthly!$B40), 0))</f>
        <v>0</v>
      </c>
    </row>
    <row r="41" spans="1:2">
      <c r="A41" s="8">
        <v>40</v>
      </c>
      <c r="B41" s="6">
        <f>IF(A41=BuildMonths,-EPC*EquityFrac, IF(A41&gt;BuildMonths, CF_Monthly!B41 - INDEX(Debt_Schedule!$E$2:$E$241, IS_Monthly!$B41), 0))</f>
        <v>0</v>
      </c>
    </row>
    <row r="42" spans="1:2">
      <c r="A42" s="8">
        <v>41</v>
      </c>
      <c r="B42" s="6">
        <f>IF(A42=BuildMonths,-EPC*EquityFrac, IF(A42&gt;BuildMonths, CF_Monthly!B42 - INDEX(Debt_Schedule!$E$2:$E$241, IS_Monthly!$B42), 0))</f>
        <v>0</v>
      </c>
    </row>
    <row r="43" spans="1:2">
      <c r="A43" s="8">
        <v>42</v>
      </c>
      <c r="B43" s="6">
        <f>IF(A43=BuildMonths,-EPC*EquityFrac, IF(A43&gt;BuildMonths, CF_Monthly!B43 - INDEX(Debt_Schedule!$E$2:$E$241, IS_Monthly!$B43), 0))</f>
        <v>0</v>
      </c>
    </row>
    <row r="44" spans="1:2">
      <c r="A44" s="8">
        <v>43</v>
      </c>
      <c r="B44" s="6">
        <f>IF(A44=BuildMonths,-EPC*EquityFrac, IF(A44&gt;BuildMonths, CF_Monthly!B44 - INDEX(Debt_Schedule!$E$2:$E$241, IS_Monthly!$B44), 0))</f>
        <v>0</v>
      </c>
    </row>
    <row r="45" spans="1:2">
      <c r="A45" s="8">
        <v>44</v>
      </c>
      <c r="B45" s="6">
        <f>IF(A45=BuildMonths,-EPC*EquityFrac, IF(A45&gt;BuildMonths, CF_Monthly!B45 - INDEX(Debt_Schedule!$E$2:$E$241, IS_Monthly!$B45), 0))</f>
        <v>0</v>
      </c>
    </row>
    <row r="46" spans="1:2">
      <c r="A46" s="8">
        <v>45</v>
      </c>
      <c r="B46" s="6">
        <f>IF(A46=BuildMonths,-EPC*EquityFrac, IF(A46&gt;BuildMonths, CF_Monthly!B46 - INDEX(Debt_Schedule!$E$2:$E$241, IS_Monthly!$B46), 0))</f>
        <v>0</v>
      </c>
    </row>
    <row r="47" spans="1:2">
      <c r="A47" s="8">
        <v>46</v>
      </c>
      <c r="B47" s="6">
        <f>IF(A47=BuildMonths,-EPC*EquityFrac, IF(A47&gt;BuildMonths, CF_Monthly!B47 - INDEX(Debt_Schedule!$E$2:$E$241, IS_Monthly!$B47), 0))</f>
        <v>0</v>
      </c>
    </row>
    <row r="48" spans="1:2">
      <c r="A48" s="8">
        <v>47</v>
      </c>
      <c r="B48" s="6">
        <f>IF(A48=BuildMonths,-EPC*EquityFrac, IF(A48&gt;BuildMonths, CF_Monthly!B48 - INDEX(Debt_Schedule!$E$2:$E$241, IS_Monthly!$B48), 0))</f>
        <v>0</v>
      </c>
    </row>
    <row r="49" spans="1:2">
      <c r="A49" s="8">
        <v>48</v>
      </c>
      <c r="B49" s="6">
        <f>IF(A49=BuildMonths,-EPC*EquityFrac, IF(A49&gt;BuildMonths, CF_Monthly!B49 - INDEX(Debt_Schedule!$E$2:$E$241, IS_Monthly!$B49), 0))</f>
        <v>0</v>
      </c>
    </row>
    <row r="50" spans="1:2">
      <c r="A50" s="8">
        <v>49</v>
      </c>
      <c r="B50" s="6">
        <f>IF(A50=BuildMonths,-EPC*EquityFrac, IF(A50&gt;BuildMonths, CF_Monthly!B50 - INDEX(Debt_Schedule!$E$2:$E$241, IS_Monthly!$B50), 0))</f>
        <v>0</v>
      </c>
    </row>
    <row r="51" spans="1:2">
      <c r="A51" s="8">
        <v>50</v>
      </c>
      <c r="B51" s="6">
        <f>IF(A51=BuildMonths,-EPC*EquityFrac, IF(A51&gt;BuildMonths, CF_Monthly!B51 - INDEX(Debt_Schedule!$E$2:$E$241, IS_Monthly!$B51), 0))</f>
        <v>0</v>
      </c>
    </row>
    <row r="52" spans="1:2">
      <c r="A52" s="8">
        <v>51</v>
      </c>
      <c r="B52" s="6">
        <f>IF(A52=BuildMonths,-EPC*EquityFrac, IF(A52&gt;BuildMonths, CF_Monthly!B52 - INDEX(Debt_Schedule!$E$2:$E$241, IS_Monthly!$B52), 0))</f>
        <v>0</v>
      </c>
    </row>
    <row r="53" spans="1:2">
      <c r="A53" s="8">
        <v>52</v>
      </c>
      <c r="B53" s="6">
        <f>IF(A53=BuildMonths,-EPC*EquityFrac, IF(A53&gt;BuildMonths, CF_Monthly!B53 - INDEX(Debt_Schedule!$E$2:$E$241, IS_Monthly!$B53), 0))</f>
        <v>0</v>
      </c>
    </row>
    <row r="54" spans="1:2">
      <c r="A54" s="8">
        <v>53</v>
      </c>
      <c r="B54" s="6">
        <f>IF(A54=BuildMonths,-EPC*EquityFrac, IF(A54&gt;BuildMonths, CF_Monthly!B54 - INDEX(Debt_Schedule!$E$2:$E$241, IS_Monthly!$B54), 0))</f>
        <v>0</v>
      </c>
    </row>
    <row r="55" spans="1:2">
      <c r="A55" s="8">
        <v>54</v>
      </c>
      <c r="B55" s="6">
        <f>IF(A55=BuildMonths,-EPC*EquityFrac, IF(A55&gt;BuildMonths, CF_Monthly!B55 - INDEX(Debt_Schedule!$E$2:$E$241, IS_Monthly!$B55), 0))</f>
        <v>0</v>
      </c>
    </row>
    <row r="56" spans="1:2">
      <c r="A56" s="8">
        <v>55</v>
      </c>
      <c r="B56" s="6">
        <f>IF(A56=BuildMonths,-EPC*EquityFrac, IF(A56&gt;BuildMonths, CF_Monthly!B56 - INDEX(Debt_Schedule!$E$2:$E$241, IS_Monthly!$B56), 0))</f>
        <v>0</v>
      </c>
    </row>
    <row r="57" spans="1:2">
      <c r="A57" s="8">
        <v>56</v>
      </c>
      <c r="B57" s="6">
        <f>IF(A57=BuildMonths,-EPC*EquityFrac, IF(A57&gt;BuildMonths, CF_Monthly!B57 - INDEX(Debt_Schedule!$E$2:$E$241, IS_Monthly!$B57), 0))</f>
        <v>0</v>
      </c>
    </row>
    <row r="58" spans="1:2">
      <c r="A58" s="8">
        <v>57</v>
      </c>
      <c r="B58" s="6">
        <f>IF(A58=BuildMonths,-EPC*EquityFrac, IF(A58&gt;BuildMonths, CF_Monthly!B58 - INDEX(Debt_Schedule!$E$2:$E$241, IS_Monthly!$B58), 0))</f>
        <v>0</v>
      </c>
    </row>
    <row r="59" spans="1:2">
      <c r="A59" s="8">
        <v>58</v>
      </c>
      <c r="B59" s="6">
        <f>IF(A59=BuildMonths,-EPC*EquityFrac, IF(A59&gt;BuildMonths, CF_Monthly!B59 - INDEX(Debt_Schedule!$E$2:$E$241, IS_Monthly!$B59), 0))</f>
        <v>0</v>
      </c>
    </row>
    <row r="60" spans="1:2">
      <c r="A60" s="8">
        <v>59</v>
      </c>
      <c r="B60" s="6">
        <f>IF(A60=BuildMonths,-EPC*EquityFrac, IF(A60&gt;BuildMonths, CF_Monthly!B60 - INDEX(Debt_Schedule!$E$2:$E$241, IS_Monthly!$B60), 0))</f>
        <v>0</v>
      </c>
    </row>
    <row r="61" spans="1:2">
      <c r="A61" s="8">
        <v>60</v>
      </c>
      <c r="B61" s="6">
        <f>IF(A61=BuildMonths,-EPC*EquityFrac, IF(A61&gt;BuildMonths, CF_Monthly!B61 - INDEX(Debt_Schedule!$E$2:$E$241, IS_Monthly!$B61), 0))</f>
        <v>0</v>
      </c>
    </row>
    <row r="62" spans="1:2">
      <c r="A62" s="8">
        <v>61</v>
      </c>
      <c r="B62" s="6">
        <f>IF(A62=BuildMonths,-EPC*EquityFrac, IF(A62&gt;BuildMonths, CF_Monthly!B62 - INDEX(Debt_Schedule!$E$2:$E$241, IS_Monthly!$B62), 0))</f>
        <v>0</v>
      </c>
    </row>
    <row r="63" spans="1:2">
      <c r="A63" s="8">
        <v>62</v>
      </c>
      <c r="B63" s="6">
        <f>IF(A63=BuildMonths,-EPC*EquityFrac, IF(A63&gt;BuildMonths, CF_Monthly!B63 - INDEX(Debt_Schedule!$E$2:$E$241, IS_Monthly!$B63), 0))</f>
        <v>0</v>
      </c>
    </row>
    <row r="64" spans="1:2">
      <c r="A64" s="8">
        <v>63</v>
      </c>
      <c r="B64" s="6">
        <f>IF(A64=BuildMonths,-EPC*EquityFrac, IF(A64&gt;BuildMonths, CF_Monthly!B64 - INDEX(Debt_Schedule!$E$2:$E$241, IS_Monthly!$B64), 0))</f>
        <v>0</v>
      </c>
    </row>
    <row r="65" spans="1:2">
      <c r="A65" s="8">
        <v>64</v>
      </c>
      <c r="B65" s="6">
        <f>IF(A65=BuildMonths,-EPC*EquityFrac, IF(A65&gt;BuildMonths, CF_Monthly!B65 - INDEX(Debt_Schedule!$E$2:$E$241, IS_Monthly!$B65), 0))</f>
        <v>0</v>
      </c>
    </row>
    <row r="66" spans="1:2">
      <c r="A66" s="8">
        <v>65</v>
      </c>
      <c r="B66" s="6">
        <f>IF(A66=BuildMonths,-EPC*EquityFrac, IF(A66&gt;BuildMonths, CF_Monthly!B66 - INDEX(Debt_Schedule!$E$2:$E$241, IS_Monthly!$B66), 0))</f>
        <v>0</v>
      </c>
    </row>
    <row r="67" spans="1:2">
      <c r="A67" s="8">
        <v>66</v>
      </c>
      <c r="B67" s="6">
        <f>IF(A67=BuildMonths,-EPC*EquityFrac, IF(A67&gt;BuildMonths, CF_Monthly!B67 - INDEX(Debt_Schedule!$E$2:$E$241, IS_Monthly!$B67), 0))</f>
        <v>0</v>
      </c>
    </row>
    <row r="68" spans="1:2">
      <c r="A68" s="8">
        <v>67</v>
      </c>
      <c r="B68" s="6">
        <f>IF(A68=BuildMonths,-EPC*EquityFrac, IF(A68&gt;BuildMonths, CF_Monthly!B68 - INDEX(Debt_Schedule!$E$2:$E$241, IS_Monthly!$B68), 0))</f>
        <v>0</v>
      </c>
    </row>
    <row r="69" spans="1:2">
      <c r="A69" s="8">
        <v>68</v>
      </c>
      <c r="B69" s="6">
        <f>IF(A69=BuildMonths,-EPC*EquityFrac, IF(A69&gt;BuildMonths, CF_Monthly!B69 - INDEX(Debt_Schedule!$E$2:$E$241, IS_Monthly!$B69), 0))</f>
        <v>0</v>
      </c>
    </row>
    <row r="70" spans="1:2">
      <c r="A70" s="8">
        <v>69</v>
      </c>
      <c r="B70" s="6">
        <f>IF(A70=BuildMonths,-EPC*EquityFrac, IF(A70&gt;BuildMonths, CF_Monthly!B70 - INDEX(Debt_Schedule!$E$2:$E$241, IS_Monthly!$B70), 0))</f>
        <v>0</v>
      </c>
    </row>
    <row r="71" spans="1:2">
      <c r="A71" s="8">
        <v>70</v>
      </c>
      <c r="B71" s="6">
        <f>IF(A71=BuildMonths,-EPC*EquityFrac, IF(A71&gt;BuildMonths, CF_Monthly!B71 - INDEX(Debt_Schedule!$E$2:$E$241, IS_Monthly!$B71), 0))</f>
        <v>0</v>
      </c>
    </row>
    <row r="72" spans="1:2">
      <c r="A72" s="8">
        <v>71</v>
      </c>
      <c r="B72" s="6">
        <f>IF(A72=BuildMonths,-EPC*EquityFrac, IF(A72&gt;BuildMonths, CF_Monthly!B72 - INDEX(Debt_Schedule!$E$2:$E$241, IS_Monthly!$B72), 0))</f>
        <v>0</v>
      </c>
    </row>
    <row r="73" spans="1:2">
      <c r="A73" s="8">
        <v>72</v>
      </c>
      <c r="B73" s="6">
        <f>IF(A73=BuildMonths,-EPC*EquityFrac, IF(A73&gt;BuildMonths, CF_Monthly!B73 - INDEX(Debt_Schedule!$E$2:$E$241, IS_Monthly!$B73), 0))</f>
        <v>0</v>
      </c>
    </row>
    <row r="74" spans="1:2">
      <c r="A74" s="8">
        <v>73</v>
      </c>
      <c r="B74" s="6">
        <f>IF(A74=BuildMonths,-EPC*EquityFrac, IF(A74&gt;BuildMonths, CF_Monthly!B74 - INDEX(Debt_Schedule!$E$2:$E$241, IS_Monthly!$B74), 0))</f>
        <v>0</v>
      </c>
    </row>
    <row r="75" spans="1:2">
      <c r="A75" s="8">
        <v>74</v>
      </c>
      <c r="B75" s="6">
        <f>IF(A75=BuildMonths,-EPC*EquityFrac, IF(A75&gt;BuildMonths, CF_Monthly!B75 - INDEX(Debt_Schedule!$E$2:$E$241, IS_Monthly!$B75), 0))</f>
        <v>0</v>
      </c>
    </row>
    <row r="76" spans="1:2">
      <c r="A76" s="8">
        <v>75</v>
      </c>
      <c r="B76" s="6">
        <f>IF(A76=BuildMonths,-EPC*EquityFrac, IF(A76&gt;BuildMonths, CF_Monthly!B76 - INDEX(Debt_Schedule!$E$2:$E$241, IS_Monthly!$B76), 0))</f>
        <v>0</v>
      </c>
    </row>
    <row r="77" spans="1:2">
      <c r="A77" s="8">
        <v>76</v>
      </c>
      <c r="B77" s="6">
        <f>IF(A77=BuildMonths,-EPC*EquityFrac, IF(A77&gt;BuildMonths, CF_Monthly!B77 - INDEX(Debt_Schedule!$E$2:$E$241, IS_Monthly!$B77), 0))</f>
        <v>0</v>
      </c>
    </row>
    <row r="78" spans="1:2">
      <c r="A78" s="8">
        <v>77</v>
      </c>
      <c r="B78" s="6">
        <f>IF(A78=BuildMonths,-EPC*EquityFrac, IF(A78&gt;BuildMonths, CF_Monthly!B78 - INDEX(Debt_Schedule!$E$2:$E$241, IS_Monthly!$B78), 0))</f>
        <v>0</v>
      </c>
    </row>
    <row r="79" spans="1:2">
      <c r="A79" s="8">
        <v>78</v>
      </c>
      <c r="B79" s="6">
        <f>IF(A79=BuildMonths,-EPC*EquityFrac, IF(A79&gt;BuildMonths, CF_Monthly!B79 - INDEX(Debt_Schedule!$E$2:$E$241, IS_Monthly!$B79), 0))</f>
        <v>0</v>
      </c>
    </row>
    <row r="80" spans="1:2">
      <c r="A80" s="8">
        <v>79</v>
      </c>
      <c r="B80" s="6">
        <f>IF(A80=BuildMonths,-EPC*EquityFrac, IF(A80&gt;BuildMonths, CF_Monthly!B80 - INDEX(Debt_Schedule!$E$2:$E$241, IS_Monthly!$B80), 0))</f>
        <v>0</v>
      </c>
    </row>
    <row r="81" spans="1:2">
      <c r="A81" s="8">
        <v>80</v>
      </c>
      <c r="B81" s="6">
        <f>IF(A81=BuildMonths,-EPC*EquityFrac, IF(A81&gt;BuildMonths, CF_Monthly!B81 - INDEX(Debt_Schedule!$E$2:$E$241, IS_Monthly!$B81), 0))</f>
        <v>0</v>
      </c>
    </row>
    <row r="82" spans="1:2">
      <c r="A82" s="8">
        <v>81</v>
      </c>
      <c r="B82" s="6">
        <f>IF(A82=BuildMonths,-EPC*EquityFrac, IF(A82&gt;BuildMonths, CF_Monthly!B82 - INDEX(Debt_Schedule!$E$2:$E$241, IS_Monthly!$B82), 0))</f>
        <v>0</v>
      </c>
    </row>
    <row r="83" spans="1:2">
      <c r="A83" s="8">
        <v>82</v>
      </c>
      <c r="B83" s="6">
        <f>IF(A83=BuildMonths,-EPC*EquityFrac, IF(A83&gt;BuildMonths, CF_Monthly!B83 - INDEX(Debt_Schedule!$E$2:$E$241, IS_Monthly!$B83), 0))</f>
        <v>0</v>
      </c>
    </row>
    <row r="84" spans="1:2">
      <c r="A84" s="8">
        <v>83</v>
      </c>
      <c r="B84" s="6">
        <f>IF(A84=BuildMonths,-EPC*EquityFrac, IF(A84&gt;BuildMonths, CF_Monthly!B84 - INDEX(Debt_Schedule!$E$2:$E$241, IS_Monthly!$B84), 0))</f>
        <v>0</v>
      </c>
    </row>
    <row r="85" spans="1:2">
      <c r="A85" s="8">
        <v>84</v>
      </c>
      <c r="B85" s="6">
        <f>IF(A85=BuildMonths,-EPC*EquityFrac, IF(A85&gt;BuildMonths, CF_Monthly!B85 - INDEX(Debt_Schedule!$E$2:$E$241, IS_Monthly!$B85), 0))</f>
        <v>0</v>
      </c>
    </row>
    <row r="86" spans="1:2">
      <c r="A86" s="8">
        <v>85</v>
      </c>
      <c r="B86" s="6">
        <f>IF(A86=BuildMonths,-EPC*EquityFrac, IF(A86&gt;BuildMonths, CF_Monthly!B86 - INDEX(Debt_Schedule!$E$2:$E$241, IS_Monthly!$B86), 0))</f>
        <v>0</v>
      </c>
    </row>
    <row r="87" spans="1:2">
      <c r="A87" s="8">
        <v>86</v>
      </c>
      <c r="B87" s="6">
        <f>IF(A87=BuildMonths,-EPC*EquityFrac, IF(A87&gt;BuildMonths, CF_Monthly!B87 - INDEX(Debt_Schedule!$E$2:$E$241, IS_Monthly!$B87), 0))</f>
        <v>0</v>
      </c>
    </row>
    <row r="88" spans="1:2">
      <c r="A88" s="8">
        <v>87</v>
      </c>
      <c r="B88" s="6">
        <f>IF(A88=BuildMonths,-EPC*EquityFrac, IF(A88&gt;BuildMonths, CF_Monthly!B88 - INDEX(Debt_Schedule!$E$2:$E$241, IS_Monthly!$B88), 0))</f>
        <v>0</v>
      </c>
    </row>
    <row r="89" spans="1:2">
      <c r="A89" s="8">
        <v>88</v>
      </c>
      <c r="B89" s="6">
        <f>IF(A89=BuildMonths,-EPC*EquityFrac, IF(A89&gt;BuildMonths, CF_Monthly!B89 - INDEX(Debt_Schedule!$E$2:$E$241, IS_Monthly!$B89), 0))</f>
        <v>0</v>
      </c>
    </row>
    <row r="90" spans="1:2">
      <c r="A90" s="8">
        <v>89</v>
      </c>
      <c r="B90" s="6">
        <f>IF(A90=BuildMonths,-EPC*EquityFrac, IF(A90&gt;BuildMonths, CF_Monthly!B90 - INDEX(Debt_Schedule!$E$2:$E$241, IS_Monthly!$B90), 0))</f>
        <v>0</v>
      </c>
    </row>
    <row r="91" spans="1:2">
      <c r="A91" s="8">
        <v>90</v>
      </c>
      <c r="B91" s="6">
        <f>IF(A91=BuildMonths,-EPC*EquityFrac, IF(A91&gt;BuildMonths, CF_Monthly!B91 - INDEX(Debt_Schedule!$E$2:$E$241, IS_Monthly!$B91), 0))</f>
        <v>0</v>
      </c>
    </row>
    <row r="92" spans="1:2">
      <c r="A92" s="8">
        <v>91</v>
      </c>
      <c r="B92" s="6">
        <f>IF(A92=BuildMonths,-EPC*EquityFrac, IF(A92&gt;BuildMonths, CF_Monthly!B92 - INDEX(Debt_Schedule!$E$2:$E$241, IS_Monthly!$B92), 0))</f>
        <v>0</v>
      </c>
    </row>
    <row r="93" spans="1:2">
      <c r="A93" s="8">
        <v>92</v>
      </c>
      <c r="B93" s="6">
        <f>IF(A93=BuildMonths,-EPC*EquityFrac, IF(A93&gt;BuildMonths, CF_Monthly!B93 - INDEX(Debt_Schedule!$E$2:$E$241, IS_Monthly!$B93), 0))</f>
        <v>0</v>
      </c>
    </row>
    <row r="94" spans="1:2">
      <c r="A94" s="8">
        <v>93</v>
      </c>
      <c r="B94" s="6">
        <f>IF(A94=BuildMonths,-EPC*EquityFrac, IF(A94&gt;BuildMonths, CF_Monthly!B94 - INDEX(Debt_Schedule!$E$2:$E$241, IS_Monthly!$B94), 0))</f>
        <v>0</v>
      </c>
    </row>
    <row r="95" spans="1:2">
      <c r="A95" s="8">
        <v>94</v>
      </c>
      <c r="B95" s="6">
        <f>IF(A95=BuildMonths,-EPC*EquityFrac, IF(A95&gt;BuildMonths, CF_Monthly!B95 - INDEX(Debt_Schedule!$E$2:$E$241, IS_Monthly!$B95), 0))</f>
        <v>0</v>
      </c>
    </row>
    <row r="96" spans="1:2">
      <c r="A96" s="8">
        <v>95</v>
      </c>
      <c r="B96" s="6">
        <f>IF(A96=BuildMonths,-EPC*EquityFrac, IF(A96&gt;BuildMonths, CF_Monthly!B96 - INDEX(Debt_Schedule!$E$2:$E$241, IS_Monthly!$B96), 0))</f>
        <v>0</v>
      </c>
    </row>
    <row r="97" spans="1:2">
      <c r="A97" s="8">
        <v>96</v>
      </c>
      <c r="B97" s="6">
        <f>IF(A97=BuildMonths,-EPC*EquityFrac, IF(A97&gt;BuildMonths, CF_Monthly!B97 - INDEX(Debt_Schedule!$E$2:$E$241, IS_Monthly!$B97), 0))</f>
        <v>0</v>
      </c>
    </row>
    <row r="98" spans="1:2">
      <c r="A98" s="8">
        <v>97</v>
      </c>
      <c r="B98" s="6">
        <f>IF(A98=BuildMonths,-EPC*EquityFrac, IF(A98&gt;BuildMonths, CF_Monthly!B98 - INDEX(Debt_Schedule!$E$2:$E$241, IS_Monthly!$B98), 0))</f>
        <v>0</v>
      </c>
    </row>
    <row r="99" spans="1:2">
      <c r="A99" s="8">
        <v>98</v>
      </c>
      <c r="B99" s="6">
        <f>IF(A99=BuildMonths,-EPC*EquityFrac, IF(A99&gt;BuildMonths, CF_Monthly!B99 - INDEX(Debt_Schedule!$E$2:$E$241, IS_Monthly!$B99), 0))</f>
        <v>0</v>
      </c>
    </row>
    <row r="100" spans="1:2">
      <c r="A100" s="8">
        <v>99</v>
      </c>
      <c r="B100" s="6">
        <f>IF(A100=BuildMonths,-EPC*EquityFrac, IF(A100&gt;BuildMonths, CF_Monthly!B100 - INDEX(Debt_Schedule!$E$2:$E$241, IS_Monthly!$B100), 0))</f>
        <v>0</v>
      </c>
    </row>
    <row r="101" spans="1:2">
      <c r="A101" s="8">
        <v>100</v>
      </c>
      <c r="B101" s="6">
        <f>IF(A101=BuildMonths,-EPC*EquityFrac, IF(A101&gt;BuildMonths, CF_Monthly!B101 - INDEX(Debt_Schedule!$E$2:$E$241, IS_Monthly!$B101), 0))</f>
        <v>0</v>
      </c>
    </row>
    <row r="102" spans="1:2">
      <c r="A102" s="8">
        <v>101</v>
      </c>
      <c r="B102" s="6">
        <f>IF(A102=BuildMonths,-EPC*EquityFrac, IF(A102&gt;BuildMonths, CF_Monthly!B102 - INDEX(Debt_Schedule!$E$2:$E$241, IS_Monthly!$B102), 0))</f>
        <v>0</v>
      </c>
    </row>
    <row r="103" spans="1:2">
      <c r="A103" s="8">
        <v>102</v>
      </c>
      <c r="B103" s="6">
        <f>IF(A103=BuildMonths,-EPC*EquityFrac, IF(A103&gt;BuildMonths, CF_Monthly!B103 - INDEX(Debt_Schedule!$E$2:$E$241, IS_Monthly!$B103), 0))</f>
        <v>0</v>
      </c>
    </row>
    <row r="104" spans="1:2">
      <c r="A104" s="8">
        <v>103</v>
      </c>
      <c r="B104" s="6">
        <f>IF(A104=BuildMonths,-EPC*EquityFrac, IF(A104&gt;BuildMonths, CF_Monthly!B104 - INDEX(Debt_Schedule!$E$2:$E$241, IS_Monthly!$B104), 0))</f>
        <v>0</v>
      </c>
    </row>
    <row r="105" spans="1:2">
      <c r="A105" s="8">
        <v>104</v>
      </c>
      <c r="B105" s="6">
        <f>IF(A105=BuildMonths,-EPC*EquityFrac, IF(A105&gt;BuildMonths, CF_Monthly!B105 - INDEX(Debt_Schedule!$E$2:$E$241, IS_Monthly!$B105), 0))</f>
        <v>0</v>
      </c>
    </row>
    <row r="106" spans="1:2">
      <c r="A106" s="8">
        <v>105</v>
      </c>
      <c r="B106" s="6">
        <f>IF(A106=BuildMonths,-EPC*EquityFrac, IF(A106&gt;BuildMonths, CF_Monthly!B106 - INDEX(Debt_Schedule!$E$2:$E$241, IS_Monthly!$B106), 0))</f>
        <v>0</v>
      </c>
    </row>
    <row r="107" spans="1:2">
      <c r="A107" s="8">
        <v>106</v>
      </c>
      <c r="B107" s="6">
        <f>IF(A107=BuildMonths,-EPC*EquityFrac, IF(A107&gt;BuildMonths, CF_Monthly!B107 - INDEX(Debt_Schedule!$E$2:$E$241, IS_Monthly!$B107), 0))</f>
        <v>0</v>
      </c>
    </row>
    <row r="108" spans="1:2">
      <c r="A108" s="8">
        <v>107</v>
      </c>
      <c r="B108" s="6">
        <f>IF(A108=BuildMonths,-EPC*EquityFrac, IF(A108&gt;BuildMonths, CF_Monthly!B108 - INDEX(Debt_Schedule!$E$2:$E$241, IS_Monthly!$B108), 0))</f>
        <v>0</v>
      </c>
    </row>
    <row r="109" spans="1:2">
      <c r="A109" s="8">
        <v>108</v>
      </c>
      <c r="B109" s="6">
        <f>IF(A109=BuildMonths,-EPC*EquityFrac, IF(A109&gt;BuildMonths, CF_Monthly!B109 - INDEX(Debt_Schedule!$E$2:$E$241, IS_Monthly!$B109), 0))</f>
        <v>0</v>
      </c>
    </row>
    <row r="110" spans="1:2">
      <c r="A110" s="8">
        <v>109</v>
      </c>
      <c r="B110" s="6">
        <f>IF(A110=BuildMonths,-EPC*EquityFrac, IF(A110&gt;BuildMonths, CF_Monthly!B110 - INDEX(Debt_Schedule!$E$2:$E$241, IS_Monthly!$B110), 0))</f>
        <v>0</v>
      </c>
    </row>
    <row r="111" spans="1:2">
      <c r="A111" s="8">
        <v>110</v>
      </c>
      <c r="B111" s="6">
        <f>IF(A111=BuildMonths,-EPC*EquityFrac, IF(A111&gt;BuildMonths, CF_Monthly!B111 - INDEX(Debt_Schedule!$E$2:$E$241, IS_Monthly!$B111), 0))</f>
        <v>0</v>
      </c>
    </row>
    <row r="112" spans="1:2">
      <c r="A112" s="8">
        <v>111</v>
      </c>
      <c r="B112" s="6">
        <f>IF(A112=BuildMonths,-EPC*EquityFrac, IF(A112&gt;BuildMonths, CF_Monthly!B112 - INDEX(Debt_Schedule!$E$2:$E$241, IS_Monthly!$B112), 0))</f>
        <v>0</v>
      </c>
    </row>
    <row r="113" spans="1:2">
      <c r="A113" s="8">
        <v>112</v>
      </c>
      <c r="B113" s="6">
        <f>IF(A113=BuildMonths,-EPC*EquityFrac, IF(A113&gt;BuildMonths, CF_Monthly!B113 - INDEX(Debt_Schedule!$E$2:$E$241, IS_Monthly!$B113), 0))</f>
        <v>0</v>
      </c>
    </row>
    <row r="114" spans="1:2">
      <c r="A114" s="8">
        <v>113</v>
      </c>
      <c r="B114" s="6">
        <f>IF(A114=BuildMonths,-EPC*EquityFrac, IF(A114&gt;BuildMonths, CF_Monthly!B114 - INDEX(Debt_Schedule!$E$2:$E$241, IS_Monthly!$B114), 0))</f>
        <v>0</v>
      </c>
    </row>
    <row r="115" spans="1:2">
      <c r="A115" s="8">
        <v>114</v>
      </c>
      <c r="B115" s="6">
        <f>IF(A115=BuildMonths,-EPC*EquityFrac, IF(A115&gt;BuildMonths, CF_Monthly!B115 - INDEX(Debt_Schedule!$E$2:$E$241, IS_Monthly!$B115), 0))</f>
        <v>0</v>
      </c>
    </row>
    <row r="116" spans="1:2">
      <c r="A116" s="8">
        <v>115</v>
      </c>
      <c r="B116" s="6">
        <f>IF(A116=BuildMonths,-EPC*EquityFrac, IF(A116&gt;BuildMonths, CF_Monthly!B116 - INDEX(Debt_Schedule!$E$2:$E$241, IS_Monthly!$B116), 0))</f>
        <v>0</v>
      </c>
    </row>
    <row r="117" spans="1:2">
      <c r="A117" s="8">
        <v>116</v>
      </c>
      <c r="B117" s="6">
        <f>IF(A117=BuildMonths,-EPC*EquityFrac, IF(A117&gt;BuildMonths, CF_Monthly!B117 - INDEX(Debt_Schedule!$E$2:$E$241, IS_Monthly!$B117), 0))</f>
        <v>0</v>
      </c>
    </row>
    <row r="118" spans="1:2">
      <c r="A118" s="8">
        <v>117</v>
      </c>
      <c r="B118" s="6">
        <f>IF(A118=BuildMonths,-EPC*EquityFrac, IF(A118&gt;BuildMonths, CF_Monthly!B118 - INDEX(Debt_Schedule!$E$2:$E$241, IS_Monthly!$B118), 0))</f>
        <v>0</v>
      </c>
    </row>
    <row r="119" spans="1:2">
      <c r="A119" s="8">
        <v>118</v>
      </c>
      <c r="B119" s="6">
        <f>IF(A119=BuildMonths,-EPC*EquityFrac, IF(A119&gt;BuildMonths, CF_Monthly!B119 - INDEX(Debt_Schedule!$E$2:$E$241, IS_Monthly!$B119), 0))</f>
        <v>0</v>
      </c>
    </row>
    <row r="120" spans="1:2">
      <c r="A120" s="8">
        <v>119</v>
      </c>
      <c r="B120" s="6">
        <f>IF(A120=BuildMonths,-EPC*EquityFrac, IF(A120&gt;BuildMonths, CF_Monthly!B120 - INDEX(Debt_Schedule!$E$2:$E$241, IS_Monthly!$B120), 0))</f>
        <v>0</v>
      </c>
    </row>
    <row r="121" spans="1:2">
      <c r="A121" s="8">
        <v>120</v>
      </c>
      <c r="B121" s="6">
        <f>IF(A121=BuildMonths,-EPC*EquityFrac, IF(A121&gt;BuildMonths, CF_Monthly!B121 - INDEX(Debt_Schedule!$E$2:$E$241, IS_Monthly!$B121), 0))</f>
        <v>0</v>
      </c>
    </row>
    <row r="122" spans="1:2">
      <c r="A122" s="8">
        <v>121</v>
      </c>
      <c r="B122" s="6">
        <f>IF(A122=BuildMonths,-EPC*EquityFrac, IF(A122&gt;BuildMonths, CF_Monthly!B122 - INDEX(Debt_Schedule!$E$2:$E$241, IS_Monthly!$B122), 0))</f>
        <v>0</v>
      </c>
    </row>
    <row r="123" spans="1:2">
      <c r="A123" s="8">
        <v>122</v>
      </c>
      <c r="B123" s="6">
        <f>IF(A123=BuildMonths,-EPC*EquityFrac, IF(A123&gt;BuildMonths, CF_Monthly!B123 - INDEX(Debt_Schedule!$E$2:$E$241, IS_Monthly!$B123), 0))</f>
        <v>0</v>
      </c>
    </row>
    <row r="124" spans="1:2">
      <c r="A124" s="8">
        <v>123</v>
      </c>
      <c r="B124" s="6">
        <f>IF(A124=BuildMonths,-EPC*EquityFrac, IF(A124&gt;BuildMonths, CF_Monthly!B124 - INDEX(Debt_Schedule!$E$2:$E$241, IS_Monthly!$B124), 0))</f>
        <v>0</v>
      </c>
    </row>
    <row r="125" spans="1:2">
      <c r="A125" s="8">
        <v>124</v>
      </c>
      <c r="B125" s="6">
        <f>IF(A125=BuildMonths,-EPC*EquityFrac, IF(A125&gt;BuildMonths, CF_Monthly!B125 - INDEX(Debt_Schedule!$E$2:$E$241, IS_Monthly!$B125), 0))</f>
        <v>0</v>
      </c>
    </row>
    <row r="126" spans="1:2">
      <c r="A126" s="8">
        <v>125</v>
      </c>
      <c r="B126" s="6">
        <f>IF(A126=BuildMonths,-EPC*EquityFrac, IF(A126&gt;BuildMonths, CF_Monthly!B126 - INDEX(Debt_Schedule!$E$2:$E$241, IS_Monthly!$B126), 0))</f>
        <v>0</v>
      </c>
    </row>
    <row r="127" spans="1:2">
      <c r="A127" s="8">
        <v>126</v>
      </c>
      <c r="B127" s="6">
        <f>IF(A127=BuildMonths,-EPC*EquityFrac, IF(A127&gt;BuildMonths, CF_Monthly!B127 - INDEX(Debt_Schedule!$E$2:$E$241, IS_Monthly!$B127), 0))</f>
        <v>0</v>
      </c>
    </row>
    <row r="128" spans="1:2">
      <c r="A128" s="8">
        <v>127</v>
      </c>
      <c r="B128" s="6">
        <f>IF(A128=BuildMonths,-EPC*EquityFrac, IF(A128&gt;BuildMonths, CF_Monthly!B128 - INDEX(Debt_Schedule!$E$2:$E$241, IS_Monthly!$B128), 0))</f>
        <v>0</v>
      </c>
    </row>
    <row r="129" spans="1:2">
      <c r="A129" s="8">
        <v>128</v>
      </c>
      <c r="B129" s="6">
        <f>IF(A129=BuildMonths,-EPC*EquityFrac, IF(A129&gt;BuildMonths, CF_Monthly!B129 - INDEX(Debt_Schedule!$E$2:$E$241, IS_Monthly!$B129), 0))</f>
        <v>0</v>
      </c>
    </row>
    <row r="130" spans="1:2">
      <c r="A130" s="8">
        <v>129</v>
      </c>
      <c r="B130" s="6">
        <f>IF(A130=BuildMonths,-EPC*EquityFrac, IF(A130&gt;BuildMonths, CF_Monthly!B130 - INDEX(Debt_Schedule!$E$2:$E$241, IS_Monthly!$B130), 0))</f>
        <v>0</v>
      </c>
    </row>
    <row r="131" spans="1:2">
      <c r="A131" s="8">
        <v>130</v>
      </c>
      <c r="B131" s="6">
        <f>IF(A131=BuildMonths,-EPC*EquityFrac, IF(A131&gt;BuildMonths, CF_Monthly!B131 - INDEX(Debt_Schedule!$E$2:$E$241, IS_Monthly!$B131), 0))</f>
        <v>0</v>
      </c>
    </row>
    <row r="132" spans="1:2">
      <c r="A132" s="8">
        <v>131</v>
      </c>
      <c r="B132" s="6">
        <f>IF(A132=BuildMonths,-EPC*EquityFrac, IF(A132&gt;BuildMonths, CF_Monthly!B132 - INDEX(Debt_Schedule!$E$2:$E$241, IS_Monthly!$B132), 0))</f>
        <v>0</v>
      </c>
    </row>
    <row r="133" spans="1:2">
      <c r="A133" s="8">
        <v>132</v>
      </c>
      <c r="B133" s="6">
        <f>IF(A133=BuildMonths,-EPC*EquityFrac, IF(A133&gt;BuildMonths, CF_Monthly!B133 - INDEX(Debt_Schedule!$E$2:$E$241, IS_Monthly!$B133), 0))</f>
        <v>0</v>
      </c>
    </row>
    <row r="134" spans="1:2">
      <c r="A134" s="8">
        <v>133</v>
      </c>
      <c r="B134" s="6">
        <f>IF(A134=BuildMonths,-EPC*EquityFrac, IF(A134&gt;BuildMonths, CF_Monthly!B134 - INDEX(Debt_Schedule!$E$2:$E$241, IS_Monthly!$B134), 0))</f>
        <v>0</v>
      </c>
    </row>
    <row r="135" spans="1:2">
      <c r="A135" s="8">
        <v>134</v>
      </c>
      <c r="B135" s="6">
        <f>IF(A135=BuildMonths,-EPC*EquityFrac, IF(A135&gt;BuildMonths, CF_Monthly!B135 - INDEX(Debt_Schedule!$E$2:$E$241, IS_Monthly!$B135), 0))</f>
        <v>0</v>
      </c>
    </row>
    <row r="136" spans="1:2">
      <c r="A136" s="8">
        <v>135</v>
      </c>
      <c r="B136" s="6">
        <f>IF(A136=BuildMonths,-EPC*EquityFrac, IF(A136&gt;BuildMonths, CF_Monthly!B136 - INDEX(Debt_Schedule!$E$2:$E$241, IS_Monthly!$B136), 0))</f>
        <v>0</v>
      </c>
    </row>
    <row r="137" spans="1:2">
      <c r="A137" s="8">
        <v>136</v>
      </c>
      <c r="B137" s="6">
        <f>IF(A137=BuildMonths,-EPC*EquityFrac, IF(A137&gt;BuildMonths, CF_Monthly!B137 - INDEX(Debt_Schedule!$E$2:$E$241, IS_Monthly!$B137), 0))</f>
        <v>0</v>
      </c>
    </row>
    <row r="138" spans="1:2">
      <c r="A138" s="8">
        <v>137</v>
      </c>
      <c r="B138" s="6">
        <f>IF(A138=BuildMonths,-EPC*EquityFrac, IF(A138&gt;BuildMonths, CF_Monthly!B138 - INDEX(Debt_Schedule!$E$2:$E$241, IS_Monthly!$B138), 0))</f>
        <v>0</v>
      </c>
    </row>
    <row r="139" spans="1:2">
      <c r="A139" s="8">
        <v>138</v>
      </c>
      <c r="B139" s="6">
        <f>IF(A139=BuildMonths,-EPC*EquityFrac, IF(A139&gt;BuildMonths, CF_Monthly!B139 - INDEX(Debt_Schedule!$E$2:$E$241, IS_Monthly!$B139), 0))</f>
        <v>0</v>
      </c>
    </row>
    <row r="140" spans="1:2">
      <c r="A140" s="8">
        <v>139</v>
      </c>
      <c r="B140" s="6">
        <f>IF(A140=BuildMonths,-EPC*EquityFrac, IF(A140&gt;BuildMonths, CF_Monthly!B140 - INDEX(Debt_Schedule!$E$2:$E$241, IS_Monthly!$B140), 0))</f>
        <v>0</v>
      </c>
    </row>
    <row r="141" spans="1:2">
      <c r="A141" s="8">
        <v>140</v>
      </c>
      <c r="B141" s="6">
        <f>IF(A141=BuildMonths,-EPC*EquityFrac, IF(A141&gt;BuildMonths, CF_Monthly!B141 - INDEX(Debt_Schedule!$E$2:$E$241, IS_Monthly!$B141), 0))</f>
        <v>0</v>
      </c>
    </row>
    <row r="142" spans="1:2">
      <c r="A142" s="8">
        <v>141</v>
      </c>
      <c r="B142" s="6">
        <f>IF(A142=BuildMonths,-EPC*EquityFrac, IF(A142&gt;BuildMonths, CF_Monthly!B142 - INDEX(Debt_Schedule!$E$2:$E$241, IS_Monthly!$B142), 0))</f>
        <v>0</v>
      </c>
    </row>
    <row r="143" spans="1:2">
      <c r="A143" s="8">
        <v>142</v>
      </c>
      <c r="B143" s="6">
        <f>IF(A143=BuildMonths,-EPC*EquityFrac, IF(A143&gt;BuildMonths, CF_Monthly!B143 - INDEX(Debt_Schedule!$E$2:$E$241, IS_Monthly!$B143), 0))</f>
        <v>0</v>
      </c>
    </row>
    <row r="144" spans="1:2">
      <c r="A144" s="8">
        <v>143</v>
      </c>
      <c r="B144" s="6">
        <f>IF(A144=BuildMonths,-EPC*EquityFrac, IF(A144&gt;BuildMonths, CF_Monthly!B144 - INDEX(Debt_Schedule!$E$2:$E$241, IS_Monthly!$B144), 0))</f>
        <v>0</v>
      </c>
    </row>
    <row r="145" spans="1:2">
      <c r="A145" s="8">
        <v>144</v>
      </c>
      <c r="B145" s="6">
        <f>IF(A145=BuildMonths,-EPC*EquityFrac, IF(A145&gt;BuildMonths, CF_Monthly!B145 - INDEX(Debt_Schedule!$E$2:$E$241, IS_Monthly!$B145), 0))</f>
        <v>0</v>
      </c>
    </row>
    <row r="146" spans="1:2">
      <c r="A146" s="8">
        <v>145</v>
      </c>
      <c r="B146" s="6">
        <f>IF(A146=BuildMonths,-EPC*EquityFrac, IF(A146&gt;BuildMonths, CF_Monthly!B146 - INDEX(Debt_Schedule!$E$2:$E$241, IS_Monthly!$B146), 0))</f>
        <v>0</v>
      </c>
    </row>
    <row r="147" spans="1:2">
      <c r="A147" s="8">
        <v>146</v>
      </c>
      <c r="B147" s="6">
        <f>IF(A147=BuildMonths,-EPC*EquityFrac, IF(A147&gt;BuildMonths, CF_Monthly!B147 - INDEX(Debt_Schedule!$E$2:$E$241, IS_Monthly!$B147), 0))</f>
        <v>0</v>
      </c>
    </row>
    <row r="148" spans="1:2">
      <c r="A148" s="8">
        <v>147</v>
      </c>
      <c r="B148" s="6">
        <f>IF(A148=BuildMonths,-EPC*EquityFrac, IF(A148&gt;BuildMonths, CF_Monthly!B148 - INDEX(Debt_Schedule!$E$2:$E$241, IS_Monthly!$B148), 0))</f>
        <v>0</v>
      </c>
    </row>
    <row r="149" spans="1:2">
      <c r="A149" s="8">
        <v>148</v>
      </c>
      <c r="B149" s="6">
        <f>IF(A149=BuildMonths,-EPC*EquityFrac, IF(A149&gt;BuildMonths, CF_Monthly!B149 - INDEX(Debt_Schedule!$E$2:$E$241, IS_Monthly!$B149), 0))</f>
        <v>0</v>
      </c>
    </row>
    <row r="150" spans="1:2">
      <c r="A150" s="8">
        <v>149</v>
      </c>
      <c r="B150" s="6">
        <f>IF(A150=BuildMonths,-EPC*EquityFrac, IF(A150&gt;BuildMonths, CF_Monthly!B150 - INDEX(Debt_Schedule!$E$2:$E$241, IS_Monthly!$B150), 0))</f>
        <v>0</v>
      </c>
    </row>
    <row r="151" spans="1:2">
      <c r="A151" s="8">
        <v>150</v>
      </c>
      <c r="B151" s="6">
        <f>IF(A151=BuildMonths,-EPC*EquityFrac, IF(A151&gt;BuildMonths, CF_Monthly!B151 - INDEX(Debt_Schedule!$E$2:$E$241, IS_Monthly!$B151), 0))</f>
        <v>0</v>
      </c>
    </row>
    <row r="152" spans="1:2">
      <c r="A152" s="8">
        <v>151</v>
      </c>
      <c r="B152" s="6">
        <f>IF(A152=BuildMonths,-EPC*EquityFrac, IF(A152&gt;BuildMonths, CF_Monthly!B152 - INDEX(Debt_Schedule!$E$2:$E$241, IS_Monthly!$B152), 0))</f>
        <v>0</v>
      </c>
    </row>
    <row r="153" spans="1:2">
      <c r="A153" s="8">
        <v>152</v>
      </c>
      <c r="B153" s="6">
        <f>IF(A153=BuildMonths,-EPC*EquityFrac, IF(A153&gt;BuildMonths, CF_Monthly!B153 - INDEX(Debt_Schedule!$E$2:$E$241, IS_Monthly!$B153), 0))</f>
        <v>0</v>
      </c>
    </row>
    <row r="154" spans="1:2">
      <c r="A154" s="8">
        <v>153</v>
      </c>
      <c r="B154" s="6">
        <f>IF(A154=BuildMonths,-EPC*EquityFrac, IF(A154&gt;BuildMonths, CF_Monthly!B154 - INDEX(Debt_Schedule!$E$2:$E$241, IS_Monthly!$B154), 0))</f>
        <v>0</v>
      </c>
    </row>
    <row r="155" spans="1:2">
      <c r="A155" s="8">
        <v>154</v>
      </c>
      <c r="B155" s="6">
        <f>IF(A155=BuildMonths,-EPC*EquityFrac, IF(A155&gt;BuildMonths, CF_Monthly!B155 - INDEX(Debt_Schedule!$E$2:$E$241, IS_Monthly!$B155), 0))</f>
        <v>0</v>
      </c>
    </row>
    <row r="156" spans="1:2">
      <c r="A156" s="8">
        <v>155</v>
      </c>
      <c r="B156" s="6">
        <f>IF(A156=BuildMonths,-EPC*EquityFrac, IF(A156&gt;BuildMonths, CF_Monthly!B156 - INDEX(Debt_Schedule!$E$2:$E$241, IS_Monthly!$B156), 0))</f>
        <v>0</v>
      </c>
    </row>
    <row r="157" spans="1:2">
      <c r="A157" s="8">
        <v>156</v>
      </c>
      <c r="B157" s="6">
        <f>IF(A157=BuildMonths,-EPC*EquityFrac, IF(A157&gt;BuildMonths, CF_Monthly!B157 - INDEX(Debt_Schedule!$E$2:$E$241, IS_Monthly!$B157), 0))</f>
        <v>0</v>
      </c>
    </row>
    <row r="158" spans="1:2">
      <c r="A158" s="8">
        <v>157</v>
      </c>
      <c r="B158" s="6">
        <f>IF(A158=BuildMonths,-EPC*EquityFrac, IF(A158&gt;BuildMonths, CF_Monthly!B158 - INDEX(Debt_Schedule!$E$2:$E$241, IS_Monthly!$B158), 0))</f>
        <v>0</v>
      </c>
    </row>
    <row r="159" spans="1:2">
      <c r="A159" s="8">
        <v>158</v>
      </c>
      <c r="B159" s="6">
        <f>IF(A159=BuildMonths,-EPC*EquityFrac, IF(A159&gt;BuildMonths, CF_Monthly!B159 - INDEX(Debt_Schedule!$E$2:$E$241, IS_Monthly!$B159), 0))</f>
        <v>0</v>
      </c>
    </row>
    <row r="160" spans="1:2">
      <c r="A160" s="8">
        <v>159</v>
      </c>
      <c r="B160" s="6">
        <f>IF(A160=BuildMonths,-EPC*EquityFrac, IF(A160&gt;BuildMonths, CF_Monthly!B160 - INDEX(Debt_Schedule!$E$2:$E$241, IS_Monthly!$B160), 0))</f>
        <v>0</v>
      </c>
    </row>
    <row r="161" spans="1:2">
      <c r="A161" s="8">
        <v>160</v>
      </c>
      <c r="B161" s="6">
        <f>IF(A161=BuildMonths,-EPC*EquityFrac, IF(A161&gt;BuildMonths, CF_Monthly!B161 - INDEX(Debt_Schedule!$E$2:$E$241, IS_Monthly!$B161), 0))</f>
        <v>0</v>
      </c>
    </row>
    <row r="162" spans="1:2">
      <c r="A162" s="8">
        <v>161</v>
      </c>
      <c r="B162" s="6">
        <f>IF(A162=BuildMonths,-EPC*EquityFrac, IF(A162&gt;BuildMonths, CF_Monthly!B162 - INDEX(Debt_Schedule!$E$2:$E$241, IS_Monthly!$B162), 0))</f>
        <v>0</v>
      </c>
    </row>
    <row r="163" spans="1:2">
      <c r="A163" s="8">
        <v>162</v>
      </c>
      <c r="B163" s="6">
        <f>IF(A163=BuildMonths,-EPC*EquityFrac, IF(A163&gt;BuildMonths, CF_Monthly!B163 - INDEX(Debt_Schedule!$E$2:$E$241, IS_Monthly!$B163), 0))</f>
        <v>0</v>
      </c>
    </row>
    <row r="164" spans="1:2">
      <c r="A164" s="8">
        <v>163</v>
      </c>
      <c r="B164" s="6">
        <f>IF(A164=BuildMonths,-EPC*EquityFrac, IF(A164&gt;BuildMonths, CF_Monthly!B164 - INDEX(Debt_Schedule!$E$2:$E$241, IS_Monthly!$B164), 0))</f>
        <v>0</v>
      </c>
    </row>
    <row r="165" spans="1:2">
      <c r="A165" s="8">
        <v>164</v>
      </c>
      <c r="B165" s="6">
        <f>IF(A165=BuildMonths,-EPC*EquityFrac, IF(A165&gt;BuildMonths, CF_Monthly!B165 - INDEX(Debt_Schedule!$E$2:$E$241, IS_Monthly!$B165), 0))</f>
        <v>0</v>
      </c>
    </row>
    <row r="166" spans="1:2">
      <c r="A166" s="8">
        <v>165</v>
      </c>
      <c r="B166" s="6">
        <f>IF(A166=BuildMonths,-EPC*EquityFrac, IF(A166&gt;BuildMonths, CF_Monthly!B166 - INDEX(Debt_Schedule!$E$2:$E$241, IS_Monthly!$B166), 0))</f>
        <v>0</v>
      </c>
    </row>
    <row r="167" spans="1:2">
      <c r="A167" s="8">
        <v>166</v>
      </c>
      <c r="B167" s="6">
        <f>IF(A167=BuildMonths,-EPC*EquityFrac, IF(A167&gt;BuildMonths, CF_Monthly!B167 - INDEX(Debt_Schedule!$E$2:$E$241, IS_Monthly!$B167), 0))</f>
        <v>0</v>
      </c>
    </row>
    <row r="168" spans="1:2">
      <c r="A168" s="8">
        <v>167</v>
      </c>
      <c r="B168" s="6">
        <f>IF(A168=BuildMonths,-EPC*EquityFrac, IF(A168&gt;BuildMonths, CF_Monthly!B168 - INDEX(Debt_Schedule!$E$2:$E$241, IS_Monthly!$B168), 0))</f>
        <v>0</v>
      </c>
    </row>
    <row r="169" spans="1:2">
      <c r="A169" s="8">
        <v>168</v>
      </c>
      <c r="B169" s="6">
        <f>IF(A169=BuildMonths,-EPC*EquityFrac, IF(A169&gt;BuildMonths, CF_Monthly!B169 - INDEX(Debt_Schedule!$E$2:$E$241, IS_Monthly!$B169), 0))</f>
        <v>0</v>
      </c>
    </row>
    <row r="170" spans="1:2">
      <c r="A170" s="8">
        <v>169</v>
      </c>
      <c r="B170" s="6">
        <f>IF(A170=BuildMonths,-EPC*EquityFrac, IF(A170&gt;BuildMonths, CF_Monthly!B170 - INDEX(Debt_Schedule!$E$2:$E$241, IS_Monthly!$B170), 0))</f>
        <v>0</v>
      </c>
    </row>
    <row r="171" spans="1:2">
      <c r="A171" s="8">
        <v>170</v>
      </c>
      <c r="B171" s="6">
        <f>IF(A171=BuildMonths,-EPC*EquityFrac, IF(A171&gt;BuildMonths, CF_Monthly!B171 - INDEX(Debt_Schedule!$E$2:$E$241, IS_Monthly!$B171), 0))</f>
        <v>0</v>
      </c>
    </row>
    <row r="172" spans="1:2">
      <c r="A172" s="8">
        <v>171</v>
      </c>
      <c r="B172" s="6">
        <f>IF(A172=BuildMonths,-EPC*EquityFrac, IF(A172&gt;BuildMonths, CF_Monthly!B172 - INDEX(Debt_Schedule!$E$2:$E$241, IS_Monthly!$B172), 0))</f>
        <v>0</v>
      </c>
    </row>
    <row r="173" spans="1:2">
      <c r="A173" s="8">
        <v>172</v>
      </c>
      <c r="B173" s="6">
        <f>IF(A173=BuildMonths,-EPC*EquityFrac, IF(A173&gt;BuildMonths, CF_Monthly!B173 - INDEX(Debt_Schedule!$E$2:$E$241, IS_Monthly!$B173), 0))</f>
        <v>0</v>
      </c>
    </row>
    <row r="174" spans="1:2">
      <c r="A174" s="8">
        <v>173</v>
      </c>
      <c r="B174" s="6">
        <f>IF(A174=BuildMonths,-EPC*EquityFrac, IF(A174&gt;BuildMonths, CF_Monthly!B174 - INDEX(Debt_Schedule!$E$2:$E$241, IS_Monthly!$B174), 0))</f>
        <v>0</v>
      </c>
    </row>
    <row r="175" spans="1:2">
      <c r="A175" s="8">
        <v>174</v>
      </c>
      <c r="B175" s="6">
        <f>IF(A175=BuildMonths,-EPC*EquityFrac, IF(A175&gt;BuildMonths, CF_Monthly!B175 - INDEX(Debt_Schedule!$E$2:$E$241, IS_Monthly!$B175), 0))</f>
        <v>0</v>
      </c>
    </row>
    <row r="176" spans="1:2">
      <c r="A176" s="8">
        <v>175</v>
      </c>
      <c r="B176" s="6">
        <f>IF(A176=BuildMonths,-EPC*EquityFrac, IF(A176&gt;BuildMonths, CF_Monthly!B176 - INDEX(Debt_Schedule!$E$2:$E$241, IS_Monthly!$B176), 0))</f>
        <v>0</v>
      </c>
    </row>
    <row r="177" spans="1:2">
      <c r="A177" s="8">
        <v>176</v>
      </c>
      <c r="B177" s="6">
        <f>IF(A177=BuildMonths,-EPC*EquityFrac, IF(A177&gt;BuildMonths, CF_Monthly!B177 - INDEX(Debt_Schedule!$E$2:$E$241, IS_Monthly!$B177), 0))</f>
        <v>0</v>
      </c>
    </row>
    <row r="178" spans="1:2">
      <c r="A178" s="8">
        <v>177</v>
      </c>
      <c r="B178" s="6">
        <f>IF(A178=BuildMonths,-EPC*EquityFrac, IF(A178&gt;BuildMonths, CF_Monthly!B178 - INDEX(Debt_Schedule!$E$2:$E$241, IS_Monthly!$B178), 0))</f>
        <v>0</v>
      </c>
    </row>
    <row r="179" spans="1:2">
      <c r="A179" s="8">
        <v>178</v>
      </c>
      <c r="B179" s="6">
        <f>IF(A179=BuildMonths,-EPC*EquityFrac, IF(A179&gt;BuildMonths, CF_Monthly!B179 - INDEX(Debt_Schedule!$E$2:$E$241, IS_Monthly!$B179), 0))</f>
        <v>0</v>
      </c>
    </row>
    <row r="180" spans="1:2">
      <c r="A180" s="8">
        <v>179</v>
      </c>
      <c r="B180" s="6">
        <f>IF(A180=BuildMonths,-EPC*EquityFrac, IF(A180&gt;BuildMonths, CF_Monthly!B180 - INDEX(Debt_Schedule!$E$2:$E$241, IS_Monthly!$B180), 0))</f>
        <v>0</v>
      </c>
    </row>
    <row r="181" spans="1:2">
      <c r="A181" s="8">
        <v>180</v>
      </c>
      <c r="B181" s="6">
        <f>IF(A181=BuildMonths,-EPC*EquityFrac, IF(A181&gt;BuildMonths, CF_Monthly!B181 - INDEX(Debt_Schedule!$E$2:$E$241, IS_Monthly!$B181), 0))</f>
        <v>0</v>
      </c>
    </row>
    <row r="182" spans="1:2">
      <c r="A182" s="8">
        <v>181</v>
      </c>
      <c r="B182" s="6">
        <f>IF(A182=BuildMonths,-EPC*EquityFrac, IF(A182&gt;BuildMonths, CF_Monthly!B182 - INDEX(Debt_Schedule!$E$2:$E$241, IS_Monthly!$B182), 0))</f>
        <v>0</v>
      </c>
    </row>
    <row r="183" spans="1:2">
      <c r="A183" s="8">
        <v>182</v>
      </c>
      <c r="B183" s="6">
        <f>IF(A183=BuildMonths,-EPC*EquityFrac, IF(A183&gt;BuildMonths, CF_Monthly!B183 - INDEX(Debt_Schedule!$E$2:$E$241, IS_Monthly!$B183), 0))</f>
        <v>0</v>
      </c>
    </row>
    <row r="184" spans="1:2">
      <c r="A184" s="8">
        <v>183</v>
      </c>
      <c r="B184" s="6">
        <f>IF(A184=BuildMonths,-EPC*EquityFrac, IF(A184&gt;BuildMonths, CF_Monthly!B184 - INDEX(Debt_Schedule!$E$2:$E$241, IS_Monthly!$B184), 0))</f>
        <v>0</v>
      </c>
    </row>
    <row r="185" spans="1:2">
      <c r="A185" s="8">
        <v>184</v>
      </c>
      <c r="B185" s="6">
        <f>IF(A185=BuildMonths,-EPC*EquityFrac, IF(A185&gt;BuildMonths, CF_Monthly!B185 - INDEX(Debt_Schedule!$E$2:$E$241, IS_Monthly!$B185), 0))</f>
        <v>0</v>
      </c>
    </row>
    <row r="186" spans="1:2">
      <c r="A186" s="8">
        <v>185</v>
      </c>
      <c r="B186" s="6">
        <f>IF(A186=BuildMonths,-EPC*EquityFrac, IF(A186&gt;BuildMonths, CF_Monthly!B186 - INDEX(Debt_Schedule!$E$2:$E$241, IS_Monthly!$B186), 0))</f>
        <v>0</v>
      </c>
    </row>
    <row r="187" spans="1:2">
      <c r="A187" s="8">
        <v>186</v>
      </c>
      <c r="B187" s="6">
        <f>IF(A187=BuildMonths,-EPC*EquityFrac, IF(A187&gt;BuildMonths, CF_Monthly!B187 - INDEX(Debt_Schedule!$E$2:$E$241, IS_Monthly!$B187), 0))</f>
        <v>0</v>
      </c>
    </row>
    <row r="188" spans="1:2">
      <c r="A188" s="8">
        <v>187</v>
      </c>
      <c r="B188" s="6">
        <f>IF(A188=BuildMonths,-EPC*EquityFrac, IF(A188&gt;BuildMonths, CF_Monthly!B188 - INDEX(Debt_Schedule!$E$2:$E$241, IS_Monthly!$B188), 0))</f>
        <v>0</v>
      </c>
    </row>
    <row r="189" spans="1:2">
      <c r="A189" s="8">
        <v>188</v>
      </c>
      <c r="B189" s="6">
        <f>IF(A189=BuildMonths,-EPC*EquityFrac, IF(A189&gt;BuildMonths, CF_Monthly!B189 - INDEX(Debt_Schedule!$E$2:$E$241, IS_Monthly!$B189), 0))</f>
        <v>0</v>
      </c>
    </row>
    <row r="190" spans="1:2">
      <c r="A190" s="8">
        <v>189</v>
      </c>
      <c r="B190" s="6">
        <f>IF(A190=BuildMonths,-EPC*EquityFrac, IF(A190&gt;BuildMonths, CF_Monthly!B190 - INDEX(Debt_Schedule!$E$2:$E$241, IS_Monthly!$B190), 0))</f>
        <v>0</v>
      </c>
    </row>
    <row r="191" spans="1:2">
      <c r="A191" s="8">
        <v>190</v>
      </c>
      <c r="B191" s="6">
        <f>IF(A191=BuildMonths,-EPC*EquityFrac, IF(A191&gt;BuildMonths, CF_Monthly!B191 - INDEX(Debt_Schedule!$E$2:$E$241, IS_Monthly!$B191), 0))</f>
        <v>0</v>
      </c>
    </row>
    <row r="192" spans="1:2">
      <c r="A192" s="8">
        <v>191</v>
      </c>
      <c r="B192" s="6">
        <f>IF(A192=BuildMonths,-EPC*EquityFrac, IF(A192&gt;BuildMonths, CF_Monthly!B192 - INDEX(Debt_Schedule!$E$2:$E$241, IS_Monthly!$B192), 0))</f>
        <v>0</v>
      </c>
    </row>
    <row r="193" spans="1:2">
      <c r="A193" s="8">
        <v>192</v>
      </c>
      <c r="B193" s="6">
        <f>IF(A193=BuildMonths,-EPC*EquityFrac, IF(A193&gt;BuildMonths, CF_Monthly!B193 - INDEX(Debt_Schedule!$E$2:$E$241, IS_Monthly!$B193), 0))</f>
        <v>0</v>
      </c>
    </row>
    <row r="194" spans="1:2">
      <c r="A194" s="8">
        <v>193</v>
      </c>
      <c r="B194" s="6">
        <f>IF(A194=BuildMonths,-EPC*EquityFrac, IF(A194&gt;BuildMonths, CF_Monthly!B194 - INDEX(Debt_Schedule!$E$2:$E$241, IS_Monthly!$B194), 0))</f>
        <v>0</v>
      </c>
    </row>
    <row r="195" spans="1:2">
      <c r="A195" s="8">
        <v>194</v>
      </c>
      <c r="B195" s="6">
        <f>IF(A195=BuildMonths,-EPC*EquityFrac, IF(A195&gt;BuildMonths, CF_Monthly!B195 - INDEX(Debt_Schedule!$E$2:$E$241, IS_Monthly!$B195), 0))</f>
        <v>0</v>
      </c>
    </row>
    <row r="196" spans="1:2">
      <c r="A196" s="8">
        <v>195</v>
      </c>
      <c r="B196" s="6">
        <f>IF(A196=BuildMonths,-EPC*EquityFrac, IF(A196&gt;BuildMonths, CF_Monthly!B196 - INDEX(Debt_Schedule!$E$2:$E$241, IS_Monthly!$B196), 0))</f>
        <v>0</v>
      </c>
    </row>
    <row r="197" spans="1:2">
      <c r="A197" s="8">
        <v>196</v>
      </c>
      <c r="B197" s="6">
        <f>IF(A197=BuildMonths,-EPC*EquityFrac, IF(A197&gt;BuildMonths, CF_Monthly!B197 - INDEX(Debt_Schedule!$E$2:$E$241, IS_Monthly!$B197), 0))</f>
        <v>0</v>
      </c>
    </row>
    <row r="198" spans="1:2">
      <c r="A198" s="8">
        <v>197</v>
      </c>
      <c r="B198" s="6">
        <f>IF(A198=BuildMonths,-EPC*EquityFrac, IF(A198&gt;BuildMonths, CF_Monthly!B198 - INDEX(Debt_Schedule!$E$2:$E$241, IS_Monthly!$B198), 0))</f>
        <v>0</v>
      </c>
    </row>
    <row r="199" spans="1:2">
      <c r="A199" s="8">
        <v>198</v>
      </c>
      <c r="B199" s="6">
        <f>IF(A199=BuildMonths,-EPC*EquityFrac, IF(A199&gt;BuildMonths, CF_Monthly!B199 - INDEX(Debt_Schedule!$E$2:$E$241, IS_Monthly!$B199), 0))</f>
        <v>0</v>
      </c>
    </row>
    <row r="200" spans="1:2">
      <c r="A200" s="8">
        <v>199</v>
      </c>
      <c r="B200" s="6">
        <f>IF(A200=BuildMonths,-EPC*EquityFrac, IF(A200&gt;BuildMonths, CF_Monthly!B200 - INDEX(Debt_Schedule!$E$2:$E$241, IS_Monthly!$B200), 0))</f>
        <v>0</v>
      </c>
    </row>
    <row r="201" spans="1:2">
      <c r="A201" s="8">
        <v>200</v>
      </c>
      <c r="B201" s="6">
        <f>IF(A201=BuildMonths,-EPC*EquityFrac, IF(A201&gt;BuildMonths, CF_Monthly!B201 - INDEX(Debt_Schedule!$E$2:$E$241, IS_Monthly!$B201), 0))</f>
        <v>0</v>
      </c>
    </row>
    <row r="202" spans="1:2">
      <c r="A202" s="8">
        <v>201</v>
      </c>
      <c r="B202" s="6">
        <f>IF(A202=BuildMonths,-EPC*EquityFrac, IF(A202&gt;BuildMonths, CF_Monthly!B202 - INDEX(Debt_Schedule!$E$2:$E$241, IS_Monthly!$B202), 0))</f>
        <v>0</v>
      </c>
    </row>
    <row r="203" spans="1:2">
      <c r="A203" s="8">
        <v>202</v>
      </c>
      <c r="B203" s="6">
        <f>IF(A203=BuildMonths,-EPC*EquityFrac, IF(A203&gt;BuildMonths, CF_Monthly!B203 - INDEX(Debt_Schedule!$E$2:$E$241, IS_Monthly!$B203), 0))</f>
        <v>0</v>
      </c>
    </row>
    <row r="204" spans="1:2">
      <c r="A204" s="8">
        <v>203</v>
      </c>
      <c r="B204" s="6">
        <f>IF(A204=BuildMonths,-EPC*EquityFrac, IF(A204&gt;BuildMonths, CF_Monthly!B204 - INDEX(Debt_Schedule!$E$2:$E$241, IS_Monthly!$B204), 0))</f>
        <v>0</v>
      </c>
    </row>
    <row r="205" spans="1:2">
      <c r="A205" s="8">
        <v>204</v>
      </c>
      <c r="B205" s="6">
        <f>IF(A205=BuildMonths,-EPC*EquityFrac, IF(A205&gt;BuildMonths, CF_Monthly!B205 - INDEX(Debt_Schedule!$E$2:$E$241, IS_Monthly!$B205), 0))</f>
        <v>0</v>
      </c>
    </row>
    <row r="206" spans="1:2">
      <c r="A206" s="8">
        <v>205</v>
      </c>
      <c r="B206" s="6">
        <f>IF(A206=BuildMonths,-EPC*EquityFrac, IF(A206&gt;BuildMonths, CF_Monthly!B206 - INDEX(Debt_Schedule!$E$2:$E$241, IS_Monthly!$B206), 0))</f>
        <v>0</v>
      </c>
    </row>
    <row r="207" spans="1:2">
      <c r="A207" s="8">
        <v>206</v>
      </c>
      <c r="B207" s="6">
        <f>IF(A207=BuildMonths,-EPC*EquityFrac, IF(A207&gt;BuildMonths, CF_Monthly!B207 - INDEX(Debt_Schedule!$E$2:$E$241, IS_Monthly!$B207), 0))</f>
        <v>0</v>
      </c>
    </row>
    <row r="208" spans="1:2">
      <c r="A208" s="8">
        <v>207</v>
      </c>
      <c r="B208" s="6">
        <f>IF(A208=BuildMonths,-EPC*EquityFrac, IF(A208&gt;BuildMonths, CF_Monthly!B208 - INDEX(Debt_Schedule!$E$2:$E$241, IS_Monthly!$B208), 0))</f>
        <v>0</v>
      </c>
    </row>
    <row r="209" spans="1:2">
      <c r="A209" s="8">
        <v>208</v>
      </c>
      <c r="B209" s="6">
        <f>IF(A209=BuildMonths,-EPC*EquityFrac, IF(A209&gt;BuildMonths, CF_Monthly!B209 - INDEX(Debt_Schedule!$E$2:$E$241, IS_Monthly!$B209), 0))</f>
        <v>0</v>
      </c>
    </row>
    <row r="210" spans="1:2">
      <c r="A210" s="8">
        <v>209</v>
      </c>
      <c r="B210" s="6">
        <f>IF(A210=BuildMonths,-EPC*EquityFrac, IF(A210&gt;BuildMonths, CF_Monthly!B210 - INDEX(Debt_Schedule!$E$2:$E$241, IS_Monthly!$B210), 0))</f>
        <v>0</v>
      </c>
    </row>
    <row r="211" spans="1:2">
      <c r="A211" s="8">
        <v>210</v>
      </c>
      <c r="B211" s="6">
        <f>IF(A211=BuildMonths,-EPC*EquityFrac, IF(A211&gt;BuildMonths, CF_Monthly!B211 - INDEX(Debt_Schedule!$E$2:$E$241, IS_Monthly!$B211), 0))</f>
        <v>0</v>
      </c>
    </row>
    <row r="212" spans="1:2">
      <c r="A212" s="8">
        <v>211</v>
      </c>
      <c r="B212" s="6">
        <f>IF(A212=BuildMonths,-EPC*EquityFrac, IF(A212&gt;BuildMonths, CF_Monthly!B212 - INDEX(Debt_Schedule!$E$2:$E$241, IS_Monthly!$B212), 0))</f>
        <v>0</v>
      </c>
    </row>
    <row r="213" spans="1:2">
      <c r="A213" s="8">
        <v>212</v>
      </c>
      <c r="B213" s="6">
        <f>IF(A213=BuildMonths,-EPC*EquityFrac, IF(A213&gt;BuildMonths, CF_Monthly!B213 - INDEX(Debt_Schedule!$E$2:$E$241, IS_Monthly!$B213), 0))</f>
        <v>0</v>
      </c>
    </row>
    <row r="214" spans="1:2">
      <c r="A214" s="8">
        <v>213</v>
      </c>
      <c r="B214" s="6">
        <f>IF(A214=BuildMonths,-EPC*EquityFrac, IF(A214&gt;BuildMonths, CF_Monthly!B214 - INDEX(Debt_Schedule!$E$2:$E$241, IS_Monthly!$B214), 0))</f>
        <v>0</v>
      </c>
    </row>
    <row r="215" spans="1:2">
      <c r="A215" s="8">
        <v>214</v>
      </c>
      <c r="B215" s="6">
        <f>IF(A215=BuildMonths,-EPC*EquityFrac, IF(A215&gt;BuildMonths, CF_Monthly!B215 - INDEX(Debt_Schedule!$E$2:$E$241, IS_Monthly!$B215), 0))</f>
        <v>0</v>
      </c>
    </row>
    <row r="216" spans="1:2">
      <c r="A216" s="8">
        <v>215</v>
      </c>
      <c r="B216" s="6">
        <f>IF(A216=BuildMonths,-EPC*EquityFrac, IF(A216&gt;BuildMonths, CF_Monthly!B216 - INDEX(Debt_Schedule!$E$2:$E$241, IS_Monthly!$B216), 0))</f>
        <v>0</v>
      </c>
    </row>
    <row r="217" spans="1:2">
      <c r="A217" s="8">
        <v>216</v>
      </c>
      <c r="B217" s="6">
        <f>IF(A217=BuildMonths,-EPC*EquityFrac, IF(A217&gt;BuildMonths, CF_Monthly!B217 - INDEX(Debt_Schedule!$E$2:$E$241, IS_Monthly!$B217), 0))</f>
        <v>0</v>
      </c>
    </row>
    <row r="218" spans="1:2">
      <c r="A218" s="8">
        <v>217</v>
      </c>
      <c r="B218" s="6">
        <f>IF(A218=BuildMonths,-EPC*EquityFrac, IF(A218&gt;BuildMonths, CF_Monthly!B218 - INDEX(Debt_Schedule!$E$2:$E$241, IS_Monthly!$B218), 0))</f>
        <v>0</v>
      </c>
    </row>
    <row r="219" spans="1:2">
      <c r="A219" s="8">
        <v>218</v>
      </c>
      <c r="B219" s="6">
        <f>IF(A219=BuildMonths,-EPC*EquityFrac, IF(A219&gt;BuildMonths, CF_Monthly!B219 - INDEX(Debt_Schedule!$E$2:$E$241, IS_Monthly!$B219), 0))</f>
        <v>0</v>
      </c>
    </row>
    <row r="220" spans="1:2">
      <c r="A220" s="8">
        <v>219</v>
      </c>
      <c r="B220" s="6">
        <f>IF(A220=BuildMonths,-EPC*EquityFrac, IF(A220&gt;BuildMonths, CF_Monthly!B220 - INDEX(Debt_Schedule!$E$2:$E$241, IS_Monthly!$B220), 0))</f>
        <v>0</v>
      </c>
    </row>
    <row r="221" spans="1:2">
      <c r="A221" s="8">
        <v>220</v>
      </c>
      <c r="B221" s="6">
        <f>IF(A221=BuildMonths,-EPC*EquityFrac, IF(A221&gt;BuildMonths, CF_Monthly!B221 - INDEX(Debt_Schedule!$E$2:$E$241, IS_Monthly!$B221), 0))</f>
        <v>0</v>
      </c>
    </row>
    <row r="222" spans="1:2">
      <c r="A222" s="8">
        <v>221</v>
      </c>
      <c r="B222" s="6">
        <f>IF(A222=BuildMonths,-EPC*EquityFrac, IF(A222&gt;BuildMonths, CF_Monthly!B222 - INDEX(Debt_Schedule!$E$2:$E$241, IS_Monthly!$B222), 0))</f>
        <v>0</v>
      </c>
    </row>
    <row r="223" spans="1:2">
      <c r="A223" s="8">
        <v>222</v>
      </c>
      <c r="B223" s="6">
        <f>IF(A223=BuildMonths,-EPC*EquityFrac, IF(A223&gt;BuildMonths, CF_Monthly!B223 - INDEX(Debt_Schedule!$E$2:$E$241, IS_Monthly!$B223), 0))</f>
        <v>0</v>
      </c>
    </row>
    <row r="224" spans="1:2">
      <c r="A224" s="8">
        <v>223</v>
      </c>
      <c r="B224" s="6">
        <f>IF(A224=BuildMonths,-EPC*EquityFrac, IF(A224&gt;BuildMonths, CF_Monthly!B224 - INDEX(Debt_Schedule!$E$2:$E$241, IS_Monthly!$B224), 0))</f>
        <v>0</v>
      </c>
    </row>
    <row r="225" spans="1:2">
      <c r="A225" s="8">
        <v>224</v>
      </c>
      <c r="B225" s="6">
        <f>IF(A225=BuildMonths,-EPC*EquityFrac, IF(A225&gt;BuildMonths, CF_Monthly!B225 - INDEX(Debt_Schedule!$E$2:$E$241, IS_Monthly!$B225), 0))</f>
        <v>0</v>
      </c>
    </row>
    <row r="226" spans="1:2">
      <c r="A226" s="8">
        <v>225</v>
      </c>
      <c r="B226" s="6">
        <f>IF(A226=BuildMonths,-EPC*EquityFrac, IF(A226&gt;BuildMonths, CF_Monthly!B226 - INDEX(Debt_Schedule!$E$2:$E$241, IS_Monthly!$B226), 0))</f>
        <v>0</v>
      </c>
    </row>
    <row r="227" spans="1:2">
      <c r="A227" s="8">
        <v>226</v>
      </c>
      <c r="B227" s="6">
        <f>IF(A227=BuildMonths,-EPC*EquityFrac, IF(A227&gt;BuildMonths, CF_Monthly!B227 - INDEX(Debt_Schedule!$E$2:$E$241, IS_Monthly!$B227), 0))</f>
        <v>0</v>
      </c>
    </row>
    <row r="228" spans="1:2">
      <c r="A228" s="8">
        <v>227</v>
      </c>
      <c r="B228" s="6">
        <f>IF(A228=BuildMonths,-EPC*EquityFrac, IF(A228&gt;BuildMonths, CF_Monthly!B228 - INDEX(Debt_Schedule!$E$2:$E$241, IS_Monthly!$B228), 0))</f>
        <v>0</v>
      </c>
    </row>
    <row r="229" spans="1:2">
      <c r="A229" s="8">
        <v>228</v>
      </c>
      <c r="B229" s="6">
        <f>IF(A229=BuildMonths,-EPC*EquityFrac, IF(A229&gt;BuildMonths, CF_Monthly!B229 - INDEX(Debt_Schedule!$E$2:$E$241, IS_Monthly!$B229), 0))</f>
        <v>0</v>
      </c>
    </row>
    <row r="230" spans="1:2">
      <c r="A230" s="8">
        <v>229</v>
      </c>
      <c r="B230" s="6">
        <f>IF(A230=BuildMonths,-EPC*EquityFrac, IF(A230&gt;BuildMonths, CF_Monthly!B230 - INDEX(Debt_Schedule!$E$2:$E$241, IS_Monthly!$B230), 0))</f>
        <v>0</v>
      </c>
    </row>
    <row r="231" spans="1:2">
      <c r="A231" s="8">
        <v>230</v>
      </c>
      <c r="B231" s="6">
        <f>IF(A231=BuildMonths,-EPC*EquityFrac, IF(A231&gt;BuildMonths, CF_Monthly!B231 - INDEX(Debt_Schedule!$E$2:$E$241, IS_Monthly!$B231), 0))</f>
        <v>0</v>
      </c>
    </row>
    <row r="232" spans="1:2">
      <c r="A232" s="8">
        <v>231</v>
      </c>
      <c r="B232" s="6">
        <f>IF(A232=BuildMonths,-EPC*EquityFrac, IF(A232&gt;BuildMonths, CF_Monthly!B232 - INDEX(Debt_Schedule!$E$2:$E$241, IS_Monthly!$B232), 0))</f>
        <v>0</v>
      </c>
    </row>
    <row r="233" spans="1:2">
      <c r="A233" s="8">
        <v>232</v>
      </c>
      <c r="B233" s="6">
        <f>IF(A233=BuildMonths,-EPC*EquityFrac, IF(A233&gt;BuildMonths, CF_Monthly!B233 - INDEX(Debt_Schedule!$E$2:$E$241, IS_Monthly!$B233), 0))</f>
        <v>0</v>
      </c>
    </row>
    <row r="234" spans="1:2">
      <c r="A234" s="8">
        <v>233</v>
      </c>
      <c r="B234" s="6">
        <f>IF(A234=BuildMonths,-EPC*EquityFrac, IF(A234&gt;BuildMonths, CF_Monthly!B234 - INDEX(Debt_Schedule!$E$2:$E$241, IS_Monthly!$B234), 0))</f>
        <v>0</v>
      </c>
    </row>
    <row r="235" spans="1:2">
      <c r="A235" s="8">
        <v>234</v>
      </c>
      <c r="B235" s="6">
        <f>IF(A235=BuildMonths,-EPC*EquityFrac, IF(A235&gt;BuildMonths, CF_Monthly!B235 - INDEX(Debt_Schedule!$E$2:$E$241, IS_Monthly!$B235), 0))</f>
        <v>0</v>
      </c>
    </row>
    <row r="236" spans="1:2">
      <c r="A236" s="8">
        <v>235</v>
      </c>
      <c r="B236" s="6">
        <f>IF(A236=BuildMonths,-EPC*EquityFrac, IF(A236&gt;BuildMonths, CF_Monthly!B236 - INDEX(Debt_Schedule!$E$2:$E$241, IS_Monthly!$B236), 0))</f>
        <v>0</v>
      </c>
    </row>
    <row r="237" spans="1:2">
      <c r="A237" s="8">
        <v>236</v>
      </c>
      <c r="B237" s="6">
        <f>IF(A237=BuildMonths,-EPC*EquityFrac, IF(A237&gt;BuildMonths, CF_Monthly!B237 - INDEX(Debt_Schedule!$E$2:$E$241, IS_Monthly!$B237), 0))</f>
        <v>0</v>
      </c>
    </row>
    <row r="238" spans="1:2">
      <c r="A238" s="8">
        <v>237</v>
      </c>
      <c r="B238" s="6">
        <f>IF(A238=BuildMonths,-EPC*EquityFrac, IF(A238&gt;BuildMonths, CF_Monthly!B238 - INDEX(Debt_Schedule!$E$2:$E$241, IS_Monthly!$B238), 0))</f>
        <v>0</v>
      </c>
    </row>
    <row r="239" spans="1:2">
      <c r="A239" s="8">
        <v>238</v>
      </c>
      <c r="B239" s="6">
        <f>IF(A239=BuildMonths,-EPC*EquityFrac, IF(A239&gt;BuildMonths, CF_Monthly!B239 - INDEX(Debt_Schedule!$E$2:$E$241, IS_Monthly!$B239), 0))</f>
        <v>0</v>
      </c>
    </row>
    <row r="240" spans="1:2">
      <c r="A240" s="8">
        <v>239</v>
      </c>
      <c r="B240" s="6">
        <f>IF(A240=BuildMonths,-EPC*EquityFrac, IF(A240&gt;BuildMonths, CF_Monthly!B240 - INDEX(Debt_Schedule!$E$2:$E$241, IS_Monthly!$B240), 0))</f>
        <v>0</v>
      </c>
    </row>
    <row r="241" spans="1:2">
      <c r="A241" s="8">
        <v>240</v>
      </c>
      <c r="B241" s="6">
        <f>IF(A241=BuildMonths,-EPC*EquityFrac, IF(A241&gt;BuildMonths, CF_Monthly!B241 - INDEX(Debt_Schedule!$E$2:$E$241, IS_Monthly!$B241), 0))</f>
        <v>0</v>
      </c>
    </row>
    <row r="242" spans="1:2">
      <c r="A242" s="8">
        <v>241</v>
      </c>
      <c r="B242" s="6">
        <f>IF(A242=BuildMonths,-EPC*EquityFrac, IF(A242&gt;BuildMonths, CF_Monthly!B242 - INDEX(Debt_Schedule!$E$2:$E$241, IS_Monthly!$B242), 0))</f>
        <v>0</v>
      </c>
    </row>
    <row r="243" spans="1:2">
      <c r="A243" s="8">
        <v>242</v>
      </c>
      <c r="B243" s="6">
        <f>IF(A243=BuildMonths,-EPC*EquityFrac, IF(A243&gt;BuildMonths, CF_Monthly!B243 - INDEX(Debt_Schedule!$E$2:$E$241, IS_Monthly!$B243), 0))</f>
        <v>0</v>
      </c>
    </row>
    <row r="244" spans="1:2">
      <c r="A244" s="8">
        <v>243</v>
      </c>
      <c r="B244" s="6">
        <f>IF(A244=BuildMonths,-EPC*EquityFrac, IF(A244&gt;BuildMonths, CF_Monthly!B244 - INDEX(Debt_Schedule!$E$2:$E$241, IS_Monthly!$B244), 0))</f>
        <v>0</v>
      </c>
    </row>
    <row r="245" spans="1:2">
      <c r="A245" s="8">
        <v>244</v>
      </c>
      <c r="B245" s="6">
        <f>IF(A245=BuildMonths,-EPC*EquityFrac, IF(A245&gt;BuildMonths, CF_Monthly!B245 - INDEX(Debt_Schedule!$E$2:$E$241, IS_Monthly!$B245), 0))</f>
        <v>0</v>
      </c>
    </row>
    <row r="246" spans="1:2">
      <c r="A246" s="8">
        <v>245</v>
      </c>
      <c r="B246" s="6">
        <f>IF(A246=BuildMonths,-EPC*EquityFrac, IF(A246&gt;BuildMonths, CF_Monthly!B246 - INDEX(Debt_Schedule!$E$2:$E$241, IS_Monthly!$B246), 0))</f>
        <v>0</v>
      </c>
    </row>
    <row r="247" spans="1:2">
      <c r="A247" s="8">
        <v>246</v>
      </c>
      <c r="B247" s="6">
        <f>IF(A247=BuildMonths,-EPC*EquityFrac, IF(A247&gt;BuildMonths, CF_Monthly!B247 - INDEX(Debt_Schedule!$E$2:$E$241, IS_Monthly!$B247), 0))</f>
        <v>0</v>
      </c>
    </row>
    <row r="248" spans="1:2">
      <c r="A248" s="8">
        <v>247</v>
      </c>
      <c r="B248" s="6">
        <f>IF(A248=BuildMonths,-EPC*EquityFrac, IF(A248&gt;BuildMonths, CF_Monthly!B248 - INDEX(Debt_Schedule!$E$2:$E$241, IS_Monthly!$B248), 0))</f>
        <v>0</v>
      </c>
    </row>
    <row r="249" spans="1:2">
      <c r="A249" s="8">
        <v>248</v>
      </c>
      <c r="B249" s="6">
        <f>IF(A249=BuildMonths,-EPC*EquityFrac, IF(A249&gt;BuildMonths, CF_Monthly!B249 - INDEX(Debt_Schedule!$E$2:$E$241, IS_Monthly!$B249), 0))</f>
        <v>0</v>
      </c>
    </row>
    <row r="250" spans="1:2">
      <c r="A250" s="8">
        <v>249</v>
      </c>
      <c r="B250" s="6">
        <f>IF(A250=BuildMonths,-EPC*EquityFrac, IF(A250&gt;BuildMonths, CF_Monthly!B250 - INDEX(Debt_Schedule!$E$2:$E$241, IS_Monthly!$B250), 0))</f>
        <v>0</v>
      </c>
    </row>
    <row r="251" spans="1:2">
      <c r="A251" s="8">
        <v>250</v>
      </c>
      <c r="B251" s="6">
        <f>IF(A251=BuildMonths,-EPC*EquityFrac, IF(A251&gt;BuildMonths, CF_Monthly!B251 - INDEX(Debt_Schedule!$E$2:$E$241, IS_Monthly!$B251), 0))</f>
        <v>0</v>
      </c>
    </row>
    <row r="252" spans="1:2">
      <c r="A252" s="8">
        <v>251</v>
      </c>
      <c r="B252" s="6">
        <f>IF(A252=BuildMonths,-EPC*EquityFrac, IF(A252&gt;BuildMonths, CF_Monthly!B252 - INDEX(Debt_Schedule!$E$2:$E$241, IS_Monthly!$B252), 0))</f>
        <v>0</v>
      </c>
    </row>
    <row r="253" spans="1:2">
      <c r="A253" s="8">
        <v>252</v>
      </c>
      <c r="B253" s="6">
        <f>IF(A253=BuildMonths,-EPC*EquityFrac, IF(A253&gt;BuildMonths, CF_Monthly!B253 - INDEX(Debt_Schedule!$E$2:$E$241, IS_Monthly!$B253), 0))</f>
        <v>0</v>
      </c>
    </row>
    <row r="254" spans="1:2">
      <c r="A254" s="8">
        <v>253</v>
      </c>
      <c r="B254" s="6">
        <f>IF(A254=BuildMonths,-EPC*EquityFrac, IF(A254&gt;BuildMonths, CF_Monthly!B254 - INDEX(Debt_Schedule!$E$2:$E$241, IS_Monthly!$B254), 0))</f>
        <v>0</v>
      </c>
    </row>
    <row r="255" spans="1:2">
      <c r="A255" s="8">
        <v>254</v>
      </c>
      <c r="B255" s="6">
        <f>IF(A255=BuildMonths,-EPC*EquityFrac, IF(A255&gt;BuildMonths, CF_Monthly!B255 - INDEX(Debt_Schedule!$E$2:$E$241, IS_Monthly!$B255), 0))</f>
        <v>0</v>
      </c>
    </row>
    <row r="256" spans="1:2">
      <c r="A256" s="8">
        <v>255</v>
      </c>
      <c r="B256" s="6">
        <f>IF(A256=BuildMonths,-EPC*EquityFrac, IF(A256&gt;BuildMonths, CF_Monthly!B256 - INDEX(Debt_Schedule!$E$2:$E$241, IS_Monthly!$B256), 0))</f>
        <v>0</v>
      </c>
    </row>
    <row r="257" spans="1:2">
      <c r="A257" s="8">
        <v>256</v>
      </c>
      <c r="B257" s="6">
        <f>IF(A257=BuildMonths,-EPC*EquityFrac, IF(A257&gt;BuildMonths, CF_Monthly!B257 - INDEX(Debt_Schedule!$E$2:$E$241, IS_Monthly!$B257), 0))</f>
        <v>0</v>
      </c>
    </row>
    <row r="258" spans="1:2">
      <c r="A258" s="8">
        <v>257</v>
      </c>
      <c r="B258" s="6">
        <f>IF(A258=BuildMonths,-EPC*EquityFrac, IF(A258&gt;BuildMonths, CF_Monthly!B258 - INDEX(Debt_Schedule!$E$2:$E$241, IS_Monthly!$B258), 0))</f>
        <v>0</v>
      </c>
    </row>
    <row r="259" spans="1:2">
      <c r="A259" s="8">
        <v>258</v>
      </c>
      <c r="B259" s="6">
        <f>IF(A259=BuildMonths,-EPC*EquityFrac, IF(A259&gt;BuildMonths, CF_Monthly!B259 - INDEX(Debt_Schedule!$E$2:$E$241, IS_Monthly!$B259), 0))</f>
        <v>0</v>
      </c>
    </row>
    <row r="260" spans="1:2">
      <c r="A260" s="8">
        <v>259</v>
      </c>
      <c r="B260" s="6">
        <f>IF(A260=BuildMonths,-EPC*EquityFrac, IF(A260&gt;BuildMonths, CF_Monthly!B260 - INDEX(Debt_Schedule!$E$2:$E$241, IS_Monthly!$B260), 0))</f>
        <v>0</v>
      </c>
    </row>
    <row r="261" spans="1:2">
      <c r="A261" s="8">
        <v>260</v>
      </c>
      <c r="B261" s="6">
        <f>IF(A261=BuildMonths,-EPC*EquityFrac, IF(A261&gt;BuildMonths, CF_Monthly!B261 - INDEX(Debt_Schedule!$E$2:$E$241, IS_Monthly!$B261), 0))</f>
        <v>0</v>
      </c>
    </row>
    <row r="262" spans="1:2">
      <c r="A262" s="8">
        <v>261</v>
      </c>
      <c r="B262" s="6">
        <f>IF(A262=BuildMonths,-EPC*EquityFrac, IF(A262&gt;BuildMonths, CF_Monthly!B262 - INDEX(Debt_Schedule!$E$2:$E$241, IS_Monthly!$B262), 0))</f>
        <v>0</v>
      </c>
    </row>
    <row r="263" spans="1:2">
      <c r="A263" s="8">
        <v>262</v>
      </c>
      <c r="B263" s="6">
        <f>IF(A263=BuildMonths,-EPC*EquityFrac, IF(A263&gt;BuildMonths, CF_Monthly!B263 - INDEX(Debt_Schedule!$E$2:$E$241, IS_Monthly!$B263), 0))</f>
        <v>0</v>
      </c>
    </row>
    <row r="264" spans="1:2">
      <c r="A264" s="8">
        <v>263</v>
      </c>
      <c r="B264" s="6">
        <f>IF(A264=BuildMonths,-EPC*EquityFrac, IF(A264&gt;BuildMonths, CF_Monthly!B264 - INDEX(Debt_Schedule!$E$2:$E$241, IS_Monthly!$B264), 0))</f>
        <v>0</v>
      </c>
    </row>
    <row r="265" spans="1:2">
      <c r="A265" s="8">
        <v>264</v>
      </c>
      <c r="B265" s="6">
        <f>IF(A265=BuildMonths,-EPC*EquityFrac, IF(A265&gt;BuildMonths, CF_Monthly!B265 - INDEX(Debt_Schedule!$E$2:$E$241, IS_Monthly!$B265), 0))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2E6BE6"/>
  </sheetPr>
  <dimension ref="A1:D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4" width="14.7109375" customWidth="1"/>
  </cols>
  <sheetData>
    <row r="1" spans="1:4" ht="22" customHeight="1">
      <c r="A1" s="3" t="s">
        <v>87</v>
      </c>
      <c r="B1" s="3"/>
      <c r="C1" s="3"/>
      <c r="D1" s="3"/>
    </row>
    <row r="3" spans="1:4">
      <c r="A3" s="4" t="s">
        <v>88</v>
      </c>
    </row>
    <row r="4" spans="1:4">
      <c r="B4" s="7">
        <v>0.0575</v>
      </c>
      <c r="C4" s="7">
        <v>0.0675</v>
      </c>
      <c r="D4" s="7">
        <v>0.0775</v>
      </c>
    </row>
    <row r="5" spans="1:4">
      <c r="A5" s="7">
        <v>0.05</v>
      </c>
    </row>
    <row r="6" spans="1:4">
      <c r="A6" s="7">
        <v>0.1</v>
      </c>
      <c r="B6">
        <f>Levered_DCF_IRR!E3</f>
        <v>0</v>
      </c>
    </row>
    <row r="7" spans="1:4">
      <c r="A7" s="7">
        <v>0.15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1F2937"/>
  </sheetPr>
  <dimension ref="A1:B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5.7109375" customWidth="1"/>
    <col min="2" max="2" width="28.7109375" customWidth="1"/>
  </cols>
  <sheetData>
    <row r="1" spans="1:2" ht="22" customHeight="1">
      <c r="A1" s="3" t="s">
        <v>2</v>
      </c>
      <c r="B1" s="3" t="s">
        <v>3</v>
      </c>
    </row>
    <row r="3" spans="1:2">
      <c r="A3" s="4" t="s">
        <v>4</v>
      </c>
      <c r="B3" s="5">
        <v>62000000</v>
      </c>
    </row>
    <row r="4" spans="1:2">
      <c r="A4" s="4" t="s">
        <v>5</v>
      </c>
      <c r="B4" s="6">
        <v>464073.307046801</v>
      </c>
    </row>
    <row r="5" spans="1:2">
      <c r="A5" s="4" t="s">
        <v>6</v>
      </c>
      <c r="B5" s="6">
        <v>224025.3780640319</v>
      </c>
    </row>
    <row r="6" spans="1:2">
      <c r="A6" s="4" t="s">
        <v>7</v>
      </c>
      <c r="B6" s="6">
        <v>357500</v>
      </c>
    </row>
    <row r="7" spans="1:2">
      <c r="A7" s="4" t="s">
        <v>8</v>
      </c>
      <c r="B7" s="4" t="s">
        <v>9</v>
      </c>
    </row>
    <row r="8" spans="1:2">
      <c r="A8" s="4" t="s">
        <v>10</v>
      </c>
      <c r="B8" s="7">
        <v>0.265</v>
      </c>
    </row>
    <row r="10" spans="1:2">
      <c r="A10" s="1" t="s">
        <v>11</v>
      </c>
      <c r="B10" s="4" t="s">
        <v>12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2E6BE6"/>
  </sheetPr>
  <dimension ref="A1:C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2.7109375" customWidth="1"/>
    <col min="2" max="2" width="22.7109375" customWidth="1"/>
    <col min="3" max="3" width="60.7109375" customWidth="1"/>
  </cols>
  <sheetData>
    <row r="1" spans="1:3" ht="22" customHeight="1">
      <c r="A1" s="3" t="s">
        <v>13</v>
      </c>
      <c r="B1" s="3" t="s">
        <v>14</v>
      </c>
      <c r="C1" s="3" t="s">
        <v>15</v>
      </c>
    </row>
    <row r="2" spans="1:3">
      <c r="A2" s="4" t="s">
        <v>16</v>
      </c>
      <c r="B2" s="8">
        <v>24</v>
      </c>
      <c r="C2" s="4" t="s">
        <v>17</v>
      </c>
    </row>
    <row r="3" spans="1:3">
      <c r="A3" s="4" t="s">
        <v>18</v>
      </c>
      <c r="B3" s="8">
        <v>240</v>
      </c>
      <c r="C3" s="4" t="s">
        <v>19</v>
      </c>
    </row>
    <row r="4" spans="1:3">
      <c r="A4" s="4" t="s">
        <v>20</v>
      </c>
      <c r="B4" s="5">
        <v>62000000</v>
      </c>
      <c r="C4" s="4" t="s">
        <v>21</v>
      </c>
    </row>
    <row r="5" spans="1:3">
      <c r="A5" s="4" t="s">
        <v>22</v>
      </c>
      <c r="B5" s="5">
        <v>325000</v>
      </c>
      <c r="C5" s="4" t="s">
        <v>23</v>
      </c>
    </row>
    <row r="6" spans="1:3">
      <c r="A6" s="4" t="s">
        <v>24</v>
      </c>
      <c r="B6" s="7">
        <v>0.1</v>
      </c>
      <c r="C6" s="4" t="s">
        <v>25</v>
      </c>
    </row>
    <row r="7" spans="1:3">
      <c r="A7" s="4" t="s">
        <v>26</v>
      </c>
      <c r="B7" s="7">
        <v>0.02</v>
      </c>
      <c r="C7" s="4" t="s">
        <v>27</v>
      </c>
    </row>
    <row r="8" spans="1:3">
      <c r="A8" s="4" t="s">
        <v>28</v>
      </c>
      <c r="B8" s="7">
        <v>0.0675</v>
      </c>
      <c r="C8" s="4" t="s">
        <v>29</v>
      </c>
    </row>
    <row r="9" spans="1:3">
      <c r="A9" s="4" t="s">
        <v>30</v>
      </c>
      <c r="B9" s="7">
        <v>0.04</v>
      </c>
      <c r="C9" s="4" t="s">
        <v>31</v>
      </c>
    </row>
    <row r="10" spans="1:3">
      <c r="A10" s="4" t="s">
        <v>32</v>
      </c>
      <c r="B10" s="7">
        <v>0.265</v>
      </c>
      <c r="C10" s="4" t="s">
        <v>33</v>
      </c>
    </row>
    <row r="11" spans="1:3">
      <c r="A11" s="4" t="s">
        <v>34</v>
      </c>
      <c r="B11" s="7">
        <v>0.6</v>
      </c>
      <c r="C11" s="4" t="s">
        <v>35</v>
      </c>
    </row>
    <row r="12" spans="1:3">
      <c r="A12" s="4" t="s">
        <v>36</v>
      </c>
      <c r="B12" s="7">
        <v>0.4</v>
      </c>
      <c r="C12" s="4" t="s">
        <v>37</v>
      </c>
    </row>
    <row r="14" spans="1:3">
      <c r="A14" s="1" t="s">
        <v>38</v>
      </c>
      <c r="B14" s="7">
        <f>(1+$B$8)^(1/12)-1</f>
        <v>0</v>
      </c>
    </row>
    <row r="15" spans="1:3">
      <c r="A15" s="1" t="s">
        <v>39</v>
      </c>
      <c r="B15" s="7">
        <f>(1+$B$9)^(1/12)-1</f>
        <v>0</v>
      </c>
    </row>
    <row r="16" spans="1:3">
      <c r="A16" s="1" t="s">
        <v>40</v>
      </c>
      <c r="B16" s="7">
        <f>(1+$B$7)^(1/12)-1</f>
        <v>0</v>
      </c>
    </row>
    <row r="18" spans="1:2">
      <c r="A18" s="1" t="s">
        <v>41</v>
      </c>
      <c r="B18" s="8">
        <f>$B$2</f>
        <v>0</v>
      </c>
    </row>
    <row r="19" spans="1:2">
      <c r="A19" s="1" t="s">
        <v>42</v>
      </c>
      <c r="B19" s="8">
        <f>$B$3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2E6BE6"/>
  </sheetPr>
  <dimension ref="A1:B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customWidth="1"/>
    <col min="2" max="2" width="22.7109375" customWidth="1"/>
  </cols>
  <sheetData>
    <row r="1" spans="1:2" ht="22" customHeight="1">
      <c r="A1" s="3" t="s">
        <v>43</v>
      </c>
      <c r="B1" s="3"/>
    </row>
    <row r="3" spans="1:2">
      <c r="A3" s="4" t="s">
        <v>44</v>
      </c>
      <c r="B3" s="5">
        <f>EPC</f>
        <v>0</v>
      </c>
    </row>
    <row r="5" spans="1:2">
      <c r="A5" s="4" t="s">
        <v>45</v>
      </c>
      <c r="B5" s="5">
        <f>EPC*DebtFrac</f>
        <v>0</v>
      </c>
    </row>
    <row r="6" spans="1:2">
      <c r="A6" s="4" t="s">
        <v>46</v>
      </c>
      <c r="B6" s="5">
        <f>EPC*EquityFrac</f>
        <v>0</v>
      </c>
    </row>
    <row r="8" spans="1:2">
      <c r="A8" s="4" t="s">
        <v>47</v>
      </c>
      <c r="B8" s="5">
        <f>B5+B6-B3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2E6BE6"/>
  </sheetPr>
  <dimension ref="A1:F2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6" width="18.7109375" customWidth="1"/>
  </cols>
  <sheetData>
    <row r="1" spans="1:6" ht="22" customHeight="1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>
      <c r="A2" s="8">
        <v>1</v>
      </c>
      <c r="B2" s="6">
        <f>IF(ROW()=2,EPC,OFFSET(F1,ROW()-3,0))</f>
        <v>0</v>
      </c>
      <c r="C2" s="6">
        <f>-PMT(Town_m,PaymentMonths,EPC)</f>
        <v>0</v>
      </c>
      <c r="D2" s="6">
        <f>B2*Town_m</f>
        <v>0</v>
      </c>
      <c r="E2" s="6">
        <f>C2-D2</f>
        <v>0</v>
      </c>
      <c r="F2" s="6">
        <f>B2-E2</f>
        <v>0</v>
      </c>
    </row>
    <row r="3" spans="1:6">
      <c r="A3" s="8">
        <v>2</v>
      </c>
      <c r="B3" s="6">
        <f>IF(ROW()=2,EPC,OFFSET(F1,ROW()-3,0))</f>
        <v>0</v>
      </c>
      <c r="C3" s="6">
        <f>-PMT(Town_m,PaymentMonths,EPC)</f>
        <v>0</v>
      </c>
      <c r="D3" s="6">
        <f>B3*Town_m</f>
        <v>0</v>
      </c>
      <c r="E3" s="6">
        <f>C3-D3</f>
        <v>0</v>
      </c>
      <c r="F3" s="6">
        <f>B3-E3</f>
        <v>0</v>
      </c>
    </row>
    <row r="4" spans="1:6">
      <c r="A4" s="8">
        <v>3</v>
      </c>
      <c r="B4" s="6">
        <f>IF(ROW()=2,EPC,OFFSET(F1,ROW()-3,0))</f>
        <v>0</v>
      </c>
      <c r="C4" s="6">
        <f>-PMT(Town_m,PaymentMonths,EPC)</f>
        <v>0</v>
      </c>
      <c r="D4" s="6">
        <f>B4*Town_m</f>
        <v>0</v>
      </c>
      <c r="E4" s="6">
        <f>C4-D4</f>
        <v>0</v>
      </c>
      <c r="F4" s="6">
        <f>B4-E4</f>
        <v>0</v>
      </c>
    </row>
    <row r="5" spans="1:6">
      <c r="A5" s="8">
        <v>4</v>
      </c>
      <c r="B5" s="6">
        <f>IF(ROW()=2,EPC,OFFSET(F1,ROW()-3,0))</f>
        <v>0</v>
      </c>
      <c r="C5" s="6">
        <f>-PMT(Town_m,PaymentMonths,EPC)</f>
        <v>0</v>
      </c>
      <c r="D5" s="6">
        <f>B5*Town_m</f>
        <v>0</v>
      </c>
      <c r="E5" s="6">
        <f>C5-D5</f>
        <v>0</v>
      </c>
      <c r="F5" s="6">
        <f>B5-E5</f>
        <v>0</v>
      </c>
    </row>
    <row r="6" spans="1:6">
      <c r="A6" s="8">
        <v>5</v>
      </c>
      <c r="B6" s="6">
        <f>IF(ROW()=2,EPC,OFFSET(F1,ROW()-3,0))</f>
        <v>0</v>
      </c>
      <c r="C6" s="6">
        <f>-PMT(Town_m,PaymentMonths,EPC)</f>
        <v>0</v>
      </c>
      <c r="D6" s="6">
        <f>B6*Town_m</f>
        <v>0</v>
      </c>
      <c r="E6" s="6">
        <f>C6-D6</f>
        <v>0</v>
      </c>
      <c r="F6" s="6">
        <f>B6-E6</f>
        <v>0</v>
      </c>
    </row>
    <row r="7" spans="1:6">
      <c r="A7" s="8">
        <v>6</v>
      </c>
      <c r="B7" s="6">
        <f>IF(ROW()=2,EPC,OFFSET(F1,ROW()-3,0))</f>
        <v>0</v>
      </c>
      <c r="C7" s="6">
        <f>-PMT(Town_m,PaymentMonths,EPC)</f>
        <v>0</v>
      </c>
      <c r="D7" s="6">
        <f>B7*Town_m</f>
        <v>0</v>
      </c>
      <c r="E7" s="6">
        <f>C7-D7</f>
        <v>0</v>
      </c>
      <c r="F7" s="6">
        <f>B7-E7</f>
        <v>0</v>
      </c>
    </row>
    <row r="8" spans="1:6">
      <c r="A8" s="8">
        <v>7</v>
      </c>
      <c r="B8" s="6">
        <f>IF(ROW()=2,EPC,OFFSET(F1,ROW()-3,0))</f>
        <v>0</v>
      </c>
      <c r="C8" s="6">
        <f>-PMT(Town_m,PaymentMonths,EPC)</f>
        <v>0</v>
      </c>
      <c r="D8" s="6">
        <f>B8*Town_m</f>
        <v>0</v>
      </c>
      <c r="E8" s="6">
        <f>C8-D8</f>
        <v>0</v>
      </c>
      <c r="F8" s="6">
        <f>B8-E8</f>
        <v>0</v>
      </c>
    </row>
    <row r="9" spans="1:6">
      <c r="A9" s="8">
        <v>8</v>
      </c>
      <c r="B9" s="6">
        <f>IF(ROW()=2,EPC,OFFSET(F1,ROW()-3,0))</f>
        <v>0</v>
      </c>
      <c r="C9" s="6">
        <f>-PMT(Town_m,PaymentMonths,EPC)</f>
        <v>0</v>
      </c>
      <c r="D9" s="6">
        <f>B9*Town_m</f>
        <v>0</v>
      </c>
      <c r="E9" s="6">
        <f>C9-D9</f>
        <v>0</v>
      </c>
      <c r="F9" s="6">
        <f>B9-E9</f>
        <v>0</v>
      </c>
    </row>
    <row r="10" spans="1:6">
      <c r="A10" s="8">
        <v>9</v>
      </c>
      <c r="B10" s="6">
        <f>IF(ROW()=2,EPC,OFFSET(F1,ROW()-3,0))</f>
        <v>0</v>
      </c>
      <c r="C10" s="6">
        <f>-PMT(Town_m,PaymentMonths,EPC)</f>
        <v>0</v>
      </c>
      <c r="D10" s="6">
        <f>B10*Town_m</f>
        <v>0</v>
      </c>
      <c r="E10" s="6">
        <f>C10-D10</f>
        <v>0</v>
      </c>
      <c r="F10" s="6">
        <f>B10-E10</f>
        <v>0</v>
      </c>
    </row>
    <row r="11" spans="1:6">
      <c r="A11" s="8">
        <v>10</v>
      </c>
      <c r="B11" s="6">
        <f>IF(ROW()=2,EPC,OFFSET(F1,ROW()-3,0))</f>
        <v>0</v>
      </c>
      <c r="C11" s="6">
        <f>-PMT(Town_m,PaymentMonths,EPC)</f>
        <v>0</v>
      </c>
      <c r="D11" s="6">
        <f>B11*Town_m</f>
        <v>0</v>
      </c>
      <c r="E11" s="6">
        <f>C11-D11</f>
        <v>0</v>
      </c>
      <c r="F11" s="6">
        <f>B11-E11</f>
        <v>0</v>
      </c>
    </row>
    <row r="12" spans="1:6">
      <c r="A12" s="8">
        <v>11</v>
      </c>
      <c r="B12" s="6">
        <f>IF(ROW()=2,EPC,OFFSET(F1,ROW()-3,0))</f>
        <v>0</v>
      </c>
      <c r="C12" s="6">
        <f>-PMT(Town_m,PaymentMonths,EPC)</f>
        <v>0</v>
      </c>
      <c r="D12" s="6">
        <f>B12*Town_m</f>
        <v>0</v>
      </c>
      <c r="E12" s="6">
        <f>C12-D12</f>
        <v>0</v>
      </c>
      <c r="F12" s="6">
        <f>B12-E12</f>
        <v>0</v>
      </c>
    </row>
    <row r="13" spans="1:6">
      <c r="A13" s="8">
        <v>12</v>
      </c>
      <c r="B13" s="6">
        <f>IF(ROW()=2,EPC,OFFSET(F1,ROW()-3,0))</f>
        <v>0</v>
      </c>
      <c r="C13" s="6">
        <f>-PMT(Town_m,PaymentMonths,EPC)</f>
        <v>0</v>
      </c>
      <c r="D13" s="6">
        <f>B13*Town_m</f>
        <v>0</v>
      </c>
      <c r="E13" s="6">
        <f>C13-D13</f>
        <v>0</v>
      </c>
      <c r="F13" s="6">
        <f>B13-E13</f>
        <v>0</v>
      </c>
    </row>
    <row r="14" spans="1:6">
      <c r="A14" s="8">
        <v>13</v>
      </c>
      <c r="B14" s="6">
        <f>IF(ROW()=2,EPC,OFFSET(F1,ROW()-3,0))</f>
        <v>0</v>
      </c>
      <c r="C14" s="6">
        <f>-PMT(Town_m,PaymentMonths,EPC)</f>
        <v>0</v>
      </c>
      <c r="D14" s="6">
        <f>B14*Town_m</f>
        <v>0</v>
      </c>
      <c r="E14" s="6">
        <f>C14-D14</f>
        <v>0</v>
      </c>
      <c r="F14" s="6">
        <f>B14-E14</f>
        <v>0</v>
      </c>
    </row>
    <row r="15" spans="1:6">
      <c r="A15" s="8">
        <v>14</v>
      </c>
      <c r="B15" s="6">
        <f>IF(ROW()=2,EPC,OFFSET(F1,ROW()-3,0))</f>
        <v>0</v>
      </c>
      <c r="C15" s="6">
        <f>-PMT(Town_m,PaymentMonths,EPC)</f>
        <v>0</v>
      </c>
      <c r="D15" s="6">
        <f>B15*Town_m</f>
        <v>0</v>
      </c>
      <c r="E15" s="6">
        <f>C15-D15</f>
        <v>0</v>
      </c>
      <c r="F15" s="6">
        <f>B15-E15</f>
        <v>0</v>
      </c>
    </row>
    <row r="16" spans="1:6">
      <c r="A16" s="8">
        <v>15</v>
      </c>
      <c r="B16" s="6">
        <f>IF(ROW()=2,EPC,OFFSET(F1,ROW()-3,0))</f>
        <v>0</v>
      </c>
      <c r="C16" s="6">
        <f>-PMT(Town_m,PaymentMonths,EPC)</f>
        <v>0</v>
      </c>
      <c r="D16" s="6">
        <f>B16*Town_m</f>
        <v>0</v>
      </c>
      <c r="E16" s="6">
        <f>C16-D16</f>
        <v>0</v>
      </c>
      <c r="F16" s="6">
        <f>B16-E16</f>
        <v>0</v>
      </c>
    </row>
    <row r="17" spans="1:6">
      <c r="A17" s="8">
        <v>16</v>
      </c>
      <c r="B17" s="6">
        <f>IF(ROW()=2,EPC,OFFSET(F1,ROW()-3,0))</f>
        <v>0</v>
      </c>
      <c r="C17" s="6">
        <f>-PMT(Town_m,PaymentMonths,EPC)</f>
        <v>0</v>
      </c>
      <c r="D17" s="6">
        <f>B17*Town_m</f>
        <v>0</v>
      </c>
      <c r="E17" s="6">
        <f>C17-D17</f>
        <v>0</v>
      </c>
      <c r="F17" s="6">
        <f>B17-E17</f>
        <v>0</v>
      </c>
    </row>
    <row r="18" spans="1:6">
      <c r="A18" s="8">
        <v>17</v>
      </c>
      <c r="B18" s="6">
        <f>IF(ROW()=2,EPC,OFFSET(F1,ROW()-3,0))</f>
        <v>0</v>
      </c>
      <c r="C18" s="6">
        <f>-PMT(Town_m,PaymentMonths,EPC)</f>
        <v>0</v>
      </c>
      <c r="D18" s="6">
        <f>B18*Town_m</f>
        <v>0</v>
      </c>
      <c r="E18" s="6">
        <f>C18-D18</f>
        <v>0</v>
      </c>
      <c r="F18" s="6">
        <f>B18-E18</f>
        <v>0</v>
      </c>
    </row>
    <row r="19" spans="1:6">
      <c r="A19" s="8">
        <v>18</v>
      </c>
      <c r="B19" s="6">
        <f>IF(ROW()=2,EPC,OFFSET(F1,ROW()-3,0))</f>
        <v>0</v>
      </c>
      <c r="C19" s="6">
        <f>-PMT(Town_m,PaymentMonths,EPC)</f>
        <v>0</v>
      </c>
      <c r="D19" s="6">
        <f>B19*Town_m</f>
        <v>0</v>
      </c>
      <c r="E19" s="6">
        <f>C19-D19</f>
        <v>0</v>
      </c>
      <c r="F19" s="6">
        <f>B19-E19</f>
        <v>0</v>
      </c>
    </row>
    <row r="20" spans="1:6">
      <c r="A20" s="8">
        <v>19</v>
      </c>
      <c r="B20" s="6">
        <f>IF(ROW()=2,EPC,OFFSET(F1,ROW()-3,0))</f>
        <v>0</v>
      </c>
      <c r="C20" s="6">
        <f>-PMT(Town_m,PaymentMonths,EPC)</f>
        <v>0</v>
      </c>
      <c r="D20" s="6">
        <f>B20*Town_m</f>
        <v>0</v>
      </c>
      <c r="E20" s="6">
        <f>C20-D20</f>
        <v>0</v>
      </c>
      <c r="F20" s="6">
        <f>B20-E20</f>
        <v>0</v>
      </c>
    </row>
    <row r="21" spans="1:6">
      <c r="A21" s="8">
        <v>20</v>
      </c>
      <c r="B21" s="6">
        <f>IF(ROW()=2,EPC,OFFSET(F1,ROW()-3,0))</f>
        <v>0</v>
      </c>
      <c r="C21" s="6">
        <f>-PMT(Town_m,PaymentMonths,EPC)</f>
        <v>0</v>
      </c>
      <c r="D21" s="6">
        <f>B21*Town_m</f>
        <v>0</v>
      </c>
      <c r="E21" s="6">
        <f>C21-D21</f>
        <v>0</v>
      </c>
      <c r="F21" s="6">
        <f>B21-E21</f>
        <v>0</v>
      </c>
    </row>
    <row r="22" spans="1:6">
      <c r="A22" s="8">
        <v>21</v>
      </c>
      <c r="B22" s="6">
        <f>IF(ROW()=2,EPC,OFFSET(F1,ROW()-3,0))</f>
        <v>0</v>
      </c>
      <c r="C22" s="6">
        <f>-PMT(Town_m,PaymentMonths,EPC)</f>
        <v>0</v>
      </c>
      <c r="D22" s="6">
        <f>B22*Town_m</f>
        <v>0</v>
      </c>
      <c r="E22" s="6">
        <f>C22-D22</f>
        <v>0</v>
      </c>
      <c r="F22" s="6">
        <f>B22-E22</f>
        <v>0</v>
      </c>
    </row>
    <row r="23" spans="1:6">
      <c r="A23" s="8">
        <v>22</v>
      </c>
      <c r="B23" s="6">
        <f>IF(ROW()=2,EPC,OFFSET(F1,ROW()-3,0))</f>
        <v>0</v>
      </c>
      <c r="C23" s="6">
        <f>-PMT(Town_m,PaymentMonths,EPC)</f>
        <v>0</v>
      </c>
      <c r="D23" s="6">
        <f>B23*Town_m</f>
        <v>0</v>
      </c>
      <c r="E23" s="6">
        <f>C23-D23</f>
        <v>0</v>
      </c>
      <c r="F23" s="6">
        <f>B23-E23</f>
        <v>0</v>
      </c>
    </row>
    <row r="24" spans="1:6">
      <c r="A24" s="8">
        <v>23</v>
      </c>
      <c r="B24" s="6">
        <f>IF(ROW()=2,EPC,OFFSET(F1,ROW()-3,0))</f>
        <v>0</v>
      </c>
      <c r="C24" s="6">
        <f>-PMT(Town_m,PaymentMonths,EPC)</f>
        <v>0</v>
      </c>
      <c r="D24" s="6">
        <f>B24*Town_m</f>
        <v>0</v>
      </c>
      <c r="E24" s="6">
        <f>C24-D24</f>
        <v>0</v>
      </c>
      <c r="F24" s="6">
        <f>B24-E24</f>
        <v>0</v>
      </c>
    </row>
    <row r="25" spans="1:6">
      <c r="A25" s="8">
        <v>24</v>
      </c>
      <c r="B25" s="6">
        <f>IF(ROW()=2,EPC,OFFSET(F1,ROW()-3,0))</f>
        <v>0</v>
      </c>
      <c r="C25" s="6">
        <f>-PMT(Town_m,PaymentMonths,EPC)</f>
        <v>0</v>
      </c>
      <c r="D25" s="6">
        <f>B25*Town_m</f>
        <v>0</v>
      </c>
      <c r="E25" s="6">
        <f>C25-D25</f>
        <v>0</v>
      </c>
      <c r="F25" s="6">
        <f>B25-E25</f>
        <v>0</v>
      </c>
    </row>
    <row r="26" spans="1:6">
      <c r="A26" s="8">
        <v>25</v>
      </c>
      <c r="B26" s="6">
        <f>IF(ROW()=2,EPC,OFFSET(F1,ROW()-3,0))</f>
        <v>0</v>
      </c>
      <c r="C26" s="6">
        <f>-PMT(Town_m,PaymentMonths,EPC)</f>
        <v>0</v>
      </c>
      <c r="D26" s="6">
        <f>B26*Town_m</f>
        <v>0</v>
      </c>
      <c r="E26" s="6">
        <f>C26-D26</f>
        <v>0</v>
      </c>
      <c r="F26" s="6">
        <f>B26-E26</f>
        <v>0</v>
      </c>
    </row>
    <row r="27" spans="1:6">
      <c r="A27" s="8">
        <v>26</v>
      </c>
      <c r="B27" s="6">
        <f>IF(ROW()=2,EPC,OFFSET(F1,ROW()-3,0))</f>
        <v>0</v>
      </c>
      <c r="C27" s="6">
        <f>-PMT(Town_m,PaymentMonths,EPC)</f>
        <v>0</v>
      </c>
      <c r="D27" s="6">
        <f>B27*Town_m</f>
        <v>0</v>
      </c>
      <c r="E27" s="6">
        <f>C27-D27</f>
        <v>0</v>
      </c>
      <c r="F27" s="6">
        <f>B27-E27</f>
        <v>0</v>
      </c>
    </row>
    <row r="28" spans="1:6">
      <c r="A28" s="8">
        <v>27</v>
      </c>
      <c r="B28" s="6">
        <f>IF(ROW()=2,EPC,OFFSET(F1,ROW()-3,0))</f>
        <v>0</v>
      </c>
      <c r="C28" s="6">
        <f>-PMT(Town_m,PaymentMonths,EPC)</f>
        <v>0</v>
      </c>
      <c r="D28" s="6">
        <f>B28*Town_m</f>
        <v>0</v>
      </c>
      <c r="E28" s="6">
        <f>C28-D28</f>
        <v>0</v>
      </c>
      <c r="F28" s="6">
        <f>B28-E28</f>
        <v>0</v>
      </c>
    </row>
    <row r="29" spans="1:6">
      <c r="A29" s="8">
        <v>28</v>
      </c>
      <c r="B29" s="6">
        <f>IF(ROW()=2,EPC,OFFSET(F1,ROW()-3,0))</f>
        <v>0</v>
      </c>
      <c r="C29" s="6">
        <f>-PMT(Town_m,PaymentMonths,EPC)</f>
        <v>0</v>
      </c>
      <c r="D29" s="6">
        <f>B29*Town_m</f>
        <v>0</v>
      </c>
      <c r="E29" s="6">
        <f>C29-D29</f>
        <v>0</v>
      </c>
      <c r="F29" s="6">
        <f>B29-E29</f>
        <v>0</v>
      </c>
    </row>
    <row r="30" spans="1:6">
      <c r="A30" s="8">
        <v>29</v>
      </c>
      <c r="B30" s="6">
        <f>IF(ROW()=2,EPC,OFFSET(F1,ROW()-3,0))</f>
        <v>0</v>
      </c>
      <c r="C30" s="6">
        <f>-PMT(Town_m,PaymentMonths,EPC)</f>
        <v>0</v>
      </c>
      <c r="D30" s="6">
        <f>B30*Town_m</f>
        <v>0</v>
      </c>
      <c r="E30" s="6">
        <f>C30-D30</f>
        <v>0</v>
      </c>
      <c r="F30" s="6">
        <f>B30-E30</f>
        <v>0</v>
      </c>
    </row>
    <row r="31" spans="1:6">
      <c r="A31" s="8">
        <v>30</v>
      </c>
      <c r="B31" s="6">
        <f>IF(ROW()=2,EPC,OFFSET(F1,ROW()-3,0))</f>
        <v>0</v>
      </c>
      <c r="C31" s="6">
        <f>-PMT(Town_m,PaymentMonths,EPC)</f>
        <v>0</v>
      </c>
      <c r="D31" s="6">
        <f>B31*Town_m</f>
        <v>0</v>
      </c>
      <c r="E31" s="6">
        <f>C31-D31</f>
        <v>0</v>
      </c>
      <c r="F31" s="6">
        <f>B31-E31</f>
        <v>0</v>
      </c>
    </row>
    <row r="32" spans="1:6">
      <c r="A32" s="8">
        <v>31</v>
      </c>
      <c r="B32" s="6">
        <f>IF(ROW()=2,EPC,OFFSET(F1,ROW()-3,0))</f>
        <v>0</v>
      </c>
      <c r="C32" s="6">
        <f>-PMT(Town_m,PaymentMonths,EPC)</f>
        <v>0</v>
      </c>
      <c r="D32" s="6">
        <f>B32*Town_m</f>
        <v>0</v>
      </c>
      <c r="E32" s="6">
        <f>C32-D32</f>
        <v>0</v>
      </c>
      <c r="F32" s="6">
        <f>B32-E32</f>
        <v>0</v>
      </c>
    </row>
    <row r="33" spans="1:6">
      <c r="A33" s="8">
        <v>32</v>
      </c>
      <c r="B33" s="6">
        <f>IF(ROW()=2,EPC,OFFSET(F1,ROW()-3,0))</f>
        <v>0</v>
      </c>
      <c r="C33" s="6">
        <f>-PMT(Town_m,PaymentMonths,EPC)</f>
        <v>0</v>
      </c>
      <c r="D33" s="6">
        <f>B33*Town_m</f>
        <v>0</v>
      </c>
      <c r="E33" s="6">
        <f>C33-D33</f>
        <v>0</v>
      </c>
      <c r="F33" s="6">
        <f>B33-E33</f>
        <v>0</v>
      </c>
    </row>
    <row r="34" spans="1:6">
      <c r="A34" s="8">
        <v>33</v>
      </c>
      <c r="B34" s="6">
        <f>IF(ROW()=2,EPC,OFFSET(F1,ROW()-3,0))</f>
        <v>0</v>
      </c>
      <c r="C34" s="6">
        <f>-PMT(Town_m,PaymentMonths,EPC)</f>
        <v>0</v>
      </c>
      <c r="D34" s="6">
        <f>B34*Town_m</f>
        <v>0</v>
      </c>
      <c r="E34" s="6">
        <f>C34-D34</f>
        <v>0</v>
      </c>
      <c r="F34" s="6">
        <f>B34-E34</f>
        <v>0</v>
      </c>
    </row>
    <row r="35" spans="1:6">
      <c r="A35" s="8">
        <v>34</v>
      </c>
      <c r="B35" s="6">
        <f>IF(ROW()=2,EPC,OFFSET(F1,ROW()-3,0))</f>
        <v>0</v>
      </c>
      <c r="C35" s="6">
        <f>-PMT(Town_m,PaymentMonths,EPC)</f>
        <v>0</v>
      </c>
      <c r="D35" s="6">
        <f>B35*Town_m</f>
        <v>0</v>
      </c>
      <c r="E35" s="6">
        <f>C35-D35</f>
        <v>0</v>
      </c>
      <c r="F35" s="6">
        <f>B35-E35</f>
        <v>0</v>
      </c>
    </row>
    <row r="36" spans="1:6">
      <c r="A36" s="8">
        <v>35</v>
      </c>
      <c r="B36" s="6">
        <f>IF(ROW()=2,EPC,OFFSET(F1,ROW()-3,0))</f>
        <v>0</v>
      </c>
      <c r="C36" s="6">
        <f>-PMT(Town_m,PaymentMonths,EPC)</f>
        <v>0</v>
      </c>
      <c r="D36" s="6">
        <f>B36*Town_m</f>
        <v>0</v>
      </c>
      <c r="E36" s="6">
        <f>C36-D36</f>
        <v>0</v>
      </c>
      <c r="F36" s="6">
        <f>B36-E36</f>
        <v>0</v>
      </c>
    </row>
    <row r="37" spans="1:6">
      <c r="A37" s="8">
        <v>36</v>
      </c>
      <c r="B37" s="6">
        <f>IF(ROW()=2,EPC,OFFSET(F1,ROW()-3,0))</f>
        <v>0</v>
      </c>
      <c r="C37" s="6">
        <f>-PMT(Town_m,PaymentMonths,EPC)</f>
        <v>0</v>
      </c>
      <c r="D37" s="6">
        <f>B37*Town_m</f>
        <v>0</v>
      </c>
      <c r="E37" s="6">
        <f>C37-D37</f>
        <v>0</v>
      </c>
      <c r="F37" s="6">
        <f>B37-E37</f>
        <v>0</v>
      </c>
    </row>
    <row r="38" spans="1:6">
      <c r="A38" s="8">
        <v>37</v>
      </c>
      <c r="B38" s="6">
        <f>IF(ROW()=2,EPC,OFFSET(F1,ROW()-3,0))</f>
        <v>0</v>
      </c>
      <c r="C38" s="6">
        <f>-PMT(Town_m,PaymentMonths,EPC)</f>
        <v>0</v>
      </c>
      <c r="D38" s="6">
        <f>B38*Town_m</f>
        <v>0</v>
      </c>
      <c r="E38" s="6">
        <f>C38-D38</f>
        <v>0</v>
      </c>
      <c r="F38" s="6">
        <f>B38-E38</f>
        <v>0</v>
      </c>
    </row>
    <row r="39" spans="1:6">
      <c r="A39" s="8">
        <v>38</v>
      </c>
      <c r="B39" s="6">
        <f>IF(ROW()=2,EPC,OFFSET(F1,ROW()-3,0))</f>
        <v>0</v>
      </c>
      <c r="C39" s="6">
        <f>-PMT(Town_m,PaymentMonths,EPC)</f>
        <v>0</v>
      </c>
      <c r="D39" s="6">
        <f>B39*Town_m</f>
        <v>0</v>
      </c>
      <c r="E39" s="6">
        <f>C39-D39</f>
        <v>0</v>
      </c>
      <c r="F39" s="6">
        <f>B39-E39</f>
        <v>0</v>
      </c>
    </row>
    <row r="40" spans="1:6">
      <c r="A40" s="8">
        <v>39</v>
      </c>
      <c r="B40" s="6">
        <f>IF(ROW()=2,EPC,OFFSET(F1,ROW()-3,0))</f>
        <v>0</v>
      </c>
      <c r="C40" s="6">
        <f>-PMT(Town_m,PaymentMonths,EPC)</f>
        <v>0</v>
      </c>
      <c r="D40" s="6">
        <f>B40*Town_m</f>
        <v>0</v>
      </c>
      <c r="E40" s="6">
        <f>C40-D40</f>
        <v>0</v>
      </c>
      <c r="F40" s="6">
        <f>B40-E40</f>
        <v>0</v>
      </c>
    </row>
    <row r="41" spans="1:6">
      <c r="A41" s="8">
        <v>40</v>
      </c>
      <c r="B41" s="6">
        <f>IF(ROW()=2,EPC,OFFSET(F1,ROW()-3,0))</f>
        <v>0</v>
      </c>
      <c r="C41" s="6">
        <f>-PMT(Town_m,PaymentMonths,EPC)</f>
        <v>0</v>
      </c>
      <c r="D41" s="6">
        <f>B41*Town_m</f>
        <v>0</v>
      </c>
      <c r="E41" s="6">
        <f>C41-D41</f>
        <v>0</v>
      </c>
      <c r="F41" s="6">
        <f>B41-E41</f>
        <v>0</v>
      </c>
    </row>
    <row r="42" spans="1:6">
      <c r="A42" s="8">
        <v>41</v>
      </c>
      <c r="B42" s="6">
        <f>IF(ROW()=2,EPC,OFFSET(F1,ROW()-3,0))</f>
        <v>0</v>
      </c>
      <c r="C42" s="6">
        <f>-PMT(Town_m,PaymentMonths,EPC)</f>
        <v>0</v>
      </c>
      <c r="D42" s="6">
        <f>B42*Town_m</f>
        <v>0</v>
      </c>
      <c r="E42" s="6">
        <f>C42-D42</f>
        <v>0</v>
      </c>
      <c r="F42" s="6">
        <f>B42-E42</f>
        <v>0</v>
      </c>
    </row>
    <row r="43" spans="1:6">
      <c r="A43" s="8">
        <v>42</v>
      </c>
      <c r="B43" s="6">
        <f>IF(ROW()=2,EPC,OFFSET(F1,ROW()-3,0))</f>
        <v>0</v>
      </c>
      <c r="C43" s="6">
        <f>-PMT(Town_m,PaymentMonths,EPC)</f>
        <v>0</v>
      </c>
      <c r="D43" s="6">
        <f>B43*Town_m</f>
        <v>0</v>
      </c>
      <c r="E43" s="6">
        <f>C43-D43</f>
        <v>0</v>
      </c>
      <c r="F43" s="6">
        <f>B43-E43</f>
        <v>0</v>
      </c>
    </row>
    <row r="44" spans="1:6">
      <c r="A44" s="8">
        <v>43</v>
      </c>
      <c r="B44" s="6">
        <f>IF(ROW()=2,EPC,OFFSET(F1,ROW()-3,0))</f>
        <v>0</v>
      </c>
      <c r="C44" s="6">
        <f>-PMT(Town_m,PaymentMonths,EPC)</f>
        <v>0</v>
      </c>
      <c r="D44" s="6">
        <f>B44*Town_m</f>
        <v>0</v>
      </c>
      <c r="E44" s="6">
        <f>C44-D44</f>
        <v>0</v>
      </c>
      <c r="F44" s="6">
        <f>B44-E44</f>
        <v>0</v>
      </c>
    </row>
    <row r="45" spans="1:6">
      <c r="A45" s="8">
        <v>44</v>
      </c>
      <c r="B45" s="6">
        <f>IF(ROW()=2,EPC,OFFSET(F1,ROW()-3,0))</f>
        <v>0</v>
      </c>
      <c r="C45" s="6">
        <f>-PMT(Town_m,PaymentMonths,EPC)</f>
        <v>0</v>
      </c>
      <c r="D45" s="6">
        <f>B45*Town_m</f>
        <v>0</v>
      </c>
      <c r="E45" s="6">
        <f>C45-D45</f>
        <v>0</v>
      </c>
      <c r="F45" s="6">
        <f>B45-E45</f>
        <v>0</v>
      </c>
    </row>
    <row r="46" spans="1:6">
      <c r="A46" s="8">
        <v>45</v>
      </c>
      <c r="B46" s="6">
        <f>IF(ROW()=2,EPC,OFFSET(F1,ROW()-3,0))</f>
        <v>0</v>
      </c>
      <c r="C46" s="6">
        <f>-PMT(Town_m,PaymentMonths,EPC)</f>
        <v>0</v>
      </c>
      <c r="D46" s="6">
        <f>B46*Town_m</f>
        <v>0</v>
      </c>
      <c r="E46" s="6">
        <f>C46-D46</f>
        <v>0</v>
      </c>
      <c r="F46" s="6">
        <f>B46-E46</f>
        <v>0</v>
      </c>
    </row>
    <row r="47" spans="1:6">
      <c r="A47" s="8">
        <v>46</v>
      </c>
      <c r="B47" s="6">
        <f>IF(ROW()=2,EPC,OFFSET(F1,ROW()-3,0))</f>
        <v>0</v>
      </c>
      <c r="C47" s="6">
        <f>-PMT(Town_m,PaymentMonths,EPC)</f>
        <v>0</v>
      </c>
      <c r="D47" s="6">
        <f>B47*Town_m</f>
        <v>0</v>
      </c>
      <c r="E47" s="6">
        <f>C47-D47</f>
        <v>0</v>
      </c>
      <c r="F47" s="6">
        <f>B47-E47</f>
        <v>0</v>
      </c>
    </row>
    <row r="48" spans="1:6">
      <c r="A48" s="8">
        <v>47</v>
      </c>
      <c r="B48" s="6">
        <f>IF(ROW()=2,EPC,OFFSET(F1,ROW()-3,0))</f>
        <v>0</v>
      </c>
      <c r="C48" s="6">
        <f>-PMT(Town_m,PaymentMonths,EPC)</f>
        <v>0</v>
      </c>
      <c r="D48" s="6">
        <f>B48*Town_m</f>
        <v>0</v>
      </c>
      <c r="E48" s="6">
        <f>C48-D48</f>
        <v>0</v>
      </c>
      <c r="F48" s="6">
        <f>B48-E48</f>
        <v>0</v>
      </c>
    </row>
    <row r="49" spans="1:6">
      <c r="A49" s="8">
        <v>48</v>
      </c>
      <c r="B49" s="6">
        <f>IF(ROW()=2,EPC,OFFSET(F1,ROW()-3,0))</f>
        <v>0</v>
      </c>
      <c r="C49" s="6">
        <f>-PMT(Town_m,PaymentMonths,EPC)</f>
        <v>0</v>
      </c>
      <c r="D49" s="6">
        <f>B49*Town_m</f>
        <v>0</v>
      </c>
      <c r="E49" s="6">
        <f>C49-D49</f>
        <v>0</v>
      </c>
      <c r="F49" s="6">
        <f>B49-E49</f>
        <v>0</v>
      </c>
    </row>
    <row r="50" spans="1:6">
      <c r="A50" s="8">
        <v>49</v>
      </c>
      <c r="B50" s="6">
        <f>IF(ROW()=2,EPC,OFFSET(F1,ROW()-3,0))</f>
        <v>0</v>
      </c>
      <c r="C50" s="6">
        <f>-PMT(Town_m,PaymentMonths,EPC)</f>
        <v>0</v>
      </c>
      <c r="D50" s="6">
        <f>B50*Town_m</f>
        <v>0</v>
      </c>
      <c r="E50" s="6">
        <f>C50-D50</f>
        <v>0</v>
      </c>
      <c r="F50" s="6">
        <f>B50-E50</f>
        <v>0</v>
      </c>
    </row>
    <row r="51" spans="1:6">
      <c r="A51" s="8">
        <v>50</v>
      </c>
      <c r="B51" s="6">
        <f>IF(ROW()=2,EPC,OFFSET(F1,ROW()-3,0))</f>
        <v>0</v>
      </c>
      <c r="C51" s="6">
        <f>-PMT(Town_m,PaymentMonths,EPC)</f>
        <v>0</v>
      </c>
      <c r="D51" s="6">
        <f>B51*Town_m</f>
        <v>0</v>
      </c>
      <c r="E51" s="6">
        <f>C51-D51</f>
        <v>0</v>
      </c>
      <c r="F51" s="6">
        <f>B51-E51</f>
        <v>0</v>
      </c>
    </row>
    <row r="52" spans="1:6">
      <c r="A52" s="8">
        <v>51</v>
      </c>
      <c r="B52" s="6">
        <f>IF(ROW()=2,EPC,OFFSET(F1,ROW()-3,0))</f>
        <v>0</v>
      </c>
      <c r="C52" s="6">
        <f>-PMT(Town_m,PaymentMonths,EPC)</f>
        <v>0</v>
      </c>
      <c r="D52" s="6">
        <f>B52*Town_m</f>
        <v>0</v>
      </c>
      <c r="E52" s="6">
        <f>C52-D52</f>
        <v>0</v>
      </c>
      <c r="F52" s="6">
        <f>B52-E52</f>
        <v>0</v>
      </c>
    </row>
    <row r="53" spans="1:6">
      <c r="A53" s="8">
        <v>52</v>
      </c>
      <c r="B53" s="6">
        <f>IF(ROW()=2,EPC,OFFSET(F1,ROW()-3,0))</f>
        <v>0</v>
      </c>
      <c r="C53" s="6">
        <f>-PMT(Town_m,PaymentMonths,EPC)</f>
        <v>0</v>
      </c>
      <c r="D53" s="6">
        <f>B53*Town_m</f>
        <v>0</v>
      </c>
      <c r="E53" s="6">
        <f>C53-D53</f>
        <v>0</v>
      </c>
      <c r="F53" s="6">
        <f>B53-E53</f>
        <v>0</v>
      </c>
    </row>
    <row r="54" spans="1:6">
      <c r="A54" s="8">
        <v>53</v>
      </c>
      <c r="B54" s="6">
        <f>IF(ROW()=2,EPC,OFFSET(F1,ROW()-3,0))</f>
        <v>0</v>
      </c>
      <c r="C54" s="6">
        <f>-PMT(Town_m,PaymentMonths,EPC)</f>
        <v>0</v>
      </c>
      <c r="D54" s="6">
        <f>B54*Town_m</f>
        <v>0</v>
      </c>
      <c r="E54" s="6">
        <f>C54-D54</f>
        <v>0</v>
      </c>
      <c r="F54" s="6">
        <f>B54-E54</f>
        <v>0</v>
      </c>
    </row>
    <row r="55" spans="1:6">
      <c r="A55" s="8">
        <v>54</v>
      </c>
      <c r="B55" s="6">
        <f>IF(ROW()=2,EPC,OFFSET(F1,ROW()-3,0))</f>
        <v>0</v>
      </c>
      <c r="C55" s="6">
        <f>-PMT(Town_m,PaymentMonths,EPC)</f>
        <v>0</v>
      </c>
      <c r="D55" s="6">
        <f>B55*Town_m</f>
        <v>0</v>
      </c>
      <c r="E55" s="6">
        <f>C55-D55</f>
        <v>0</v>
      </c>
      <c r="F55" s="6">
        <f>B55-E55</f>
        <v>0</v>
      </c>
    </row>
    <row r="56" spans="1:6">
      <c r="A56" s="8">
        <v>55</v>
      </c>
      <c r="B56" s="6">
        <f>IF(ROW()=2,EPC,OFFSET(F1,ROW()-3,0))</f>
        <v>0</v>
      </c>
      <c r="C56" s="6">
        <f>-PMT(Town_m,PaymentMonths,EPC)</f>
        <v>0</v>
      </c>
      <c r="D56" s="6">
        <f>B56*Town_m</f>
        <v>0</v>
      </c>
      <c r="E56" s="6">
        <f>C56-D56</f>
        <v>0</v>
      </c>
      <c r="F56" s="6">
        <f>B56-E56</f>
        <v>0</v>
      </c>
    </row>
    <row r="57" spans="1:6">
      <c r="A57" s="8">
        <v>56</v>
      </c>
      <c r="B57" s="6">
        <f>IF(ROW()=2,EPC,OFFSET(F1,ROW()-3,0))</f>
        <v>0</v>
      </c>
      <c r="C57" s="6">
        <f>-PMT(Town_m,PaymentMonths,EPC)</f>
        <v>0</v>
      </c>
      <c r="D57" s="6">
        <f>B57*Town_m</f>
        <v>0</v>
      </c>
      <c r="E57" s="6">
        <f>C57-D57</f>
        <v>0</v>
      </c>
      <c r="F57" s="6">
        <f>B57-E57</f>
        <v>0</v>
      </c>
    </row>
    <row r="58" spans="1:6">
      <c r="A58" s="8">
        <v>57</v>
      </c>
      <c r="B58" s="6">
        <f>IF(ROW()=2,EPC,OFFSET(F1,ROW()-3,0))</f>
        <v>0</v>
      </c>
      <c r="C58" s="6">
        <f>-PMT(Town_m,PaymentMonths,EPC)</f>
        <v>0</v>
      </c>
      <c r="D58" s="6">
        <f>B58*Town_m</f>
        <v>0</v>
      </c>
      <c r="E58" s="6">
        <f>C58-D58</f>
        <v>0</v>
      </c>
      <c r="F58" s="6">
        <f>B58-E58</f>
        <v>0</v>
      </c>
    </row>
    <row r="59" spans="1:6">
      <c r="A59" s="8">
        <v>58</v>
      </c>
      <c r="B59" s="6">
        <f>IF(ROW()=2,EPC,OFFSET(F1,ROW()-3,0))</f>
        <v>0</v>
      </c>
      <c r="C59" s="6">
        <f>-PMT(Town_m,PaymentMonths,EPC)</f>
        <v>0</v>
      </c>
      <c r="D59" s="6">
        <f>B59*Town_m</f>
        <v>0</v>
      </c>
      <c r="E59" s="6">
        <f>C59-D59</f>
        <v>0</v>
      </c>
      <c r="F59" s="6">
        <f>B59-E59</f>
        <v>0</v>
      </c>
    </row>
    <row r="60" spans="1:6">
      <c r="A60" s="8">
        <v>59</v>
      </c>
      <c r="B60" s="6">
        <f>IF(ROW()=2,EPC,OFFSET(F1,ROW()-3,0))</f>
        <v>0</v>
      </c>
      <c r="C60" s="6">
        <f>-PMT(Town_m,PaymentMonths,EPC)</f>
        <v>0</v>
      </c>
      <c r="D60" s="6">
        <f>B60*Town_m</f>
        <v>0</v>
      </c>
      <c r="E60" s="6">
        <f>C60-D60</f>
        <v>0</v>
      </c>
      <c r="F60" s="6">
        <f>B60-E60</f>
        <v>0</v>
      </c>
    </row>
    <row r="61" spans="1:6">
      <c r="A61" s="8">
        <v>60</v>
      </c>
      <c r="B61" s="6">
        <f>IF(ROW()=2,EPC,OFFSET(F1,ROW()-3,0))</f>
        <v>0</v>
      </c>
      <c r="C61" s="6">
        <f>-PMT(Town_m,PaymentMonths,EPC)</f>
        <v>0</v>
      </c>
      <c r="D61" s="6">
        <f>B61*Town_m</f>
        <v>0</v>
      </c>
      <c r="E61" s="6">
        <f>C61-D61</f>
        <v>0</v>
      </c>
      <c r="F61" s="6">
        <f>B61-E61</f>
        <v>0</v>
      </c>
    </row>
    <row r="62" spans="1:6">
      <c r="A62" s="8">
        <v>61</v>
      </c>
      <c r="B62" s="6">
        <f>IF(ROW()=2,EPC,OFFSET(F1,ROW()-3,0))</f>
        <v>0</v>
      </c>
      <c r="C62" s="6">
        <f>-PMT(Town_m,PaymentMonths,EPC)</f>
        <v>0</v>
      </c>
      <c r="D62" s="6">
        <f>B62*Town_m</f>
        <v>0</v>
      </c>
      <c r="E62" s="6">
        <f>C62-D62</f>
        <v>0</v>
      </c>
      <c r="F62" s="6">
        <f>B62-E62</f>
        <v>0</v>
      </c>
    </row>
    <row r="63" spans="1:6">
      <c r="A63" s="8">
        <v>62</v>
      </c>
      <c r="B63" s="6">
        <f>IF(ROW()=2,EPC,OFFSET(F1,ROW()-3,0))</f>
        <v>0</v>
      </c>
      <c r="C63" s="6">
        <f>-PMT(Town_m,PaymentMonths,EPC)</f>
        <v>0</v>
      </c>
      <c r="D63" s="6">
        <f>B63*Town_m</f>
        <v>0</v>
      </c>
      <c r="E63" s="6">
        <f>C63-D63</f>
        <v>0</v>
      </c>
      <c r="F63" s="6">
        <f>B63-E63</f>
        <v>0</v>
      </c>
    </row>
    <row r="64" spans="1:6">
      <c r="A64" s="8">
        <v>63</v>
      </c>
      <c r="B64" s="6">
        <f>IF(ROW()=2,EPC,OFFSET(F1,ROW()-3,0))</f>
        <v>0</v>
      </c>
      <c r="C64" s="6">
        <f>-PMT(Town_m,PaymentMonths,EPC)</f>
        <v>0</v>
      </c>
      <c r="D64" s="6">
        <f>B64*Town_m</f>
        <v>0</v>
      </c>
      <c r="E64" s="6">
        <f>C64-D64</f>
        <v>0</v>
      </c>
      <c r="F64" s="6">
        <f>B64-E64</f>
        <v>0</v>
      </c>
    </row>
    <row r="65" spans="1:6">
      <c r="A65" s="8">
        <v>64</v>
      </c>
      <c r="B65" s="6">
        <f>IF(ROW()=2,EPC,OFFSET(F1,ROW()-3,0))</f>
        <v>0</v>
      </c>
      <c r="C65" s="6">
        <f>-PMT(Town_m,PaymentMonths,EPC)</f>
        <v>0</v>
      </c>
      <c r="D65" s="6">
        <f>B65*Town_m</f>
        <v>0</v>
      </c>
      <c r="E65" s="6">
        <f>C65-D65</f>
        <v>0</v>
      </c>
      <c r="F65" s="6">
        <f>B65-E65</f>
        <v>0</v>
      </c>
    </row>
    <row r="66" spans="1:6">
      <c r="A66" s="8">
        <v>65</v>
      </c>
      <c r="B66" s="6">
        <f>IF(ROW()=2,EPC,OFFSET(F1,ROW()-3,0))</f>
        <v>0</v>
      </c>
      <c r="C66" s="6">
        <f>-PMT(Town_m,PaymentMonths,EPC)</f>
        <v>0</v>
      </c>
      <c r="D66" s="6">
        <f>B66*Town_m</f>
        <v>0</v>
      </c>
      <c r="E66" s="6">
        <f>C66-D66</f>
        <v>0</v>
      </c>
      <c r="F66" s="6">
        <f>B66-E66</f>
        <v>0</v>
      </c>
    </row>
    <row r="67" spans="1:6">
      <c r="A67" s="8">
        <v>66</v>
      </c>
      <c r="B67" s="6">
        <f>IF(ROW()=2,EPC,OFFSET(F1,ROW()-3,0))</f>
        <v>0</v>
      </c>
      <c r="C67" s="6">
        <f>-PMT(Town_m,PaymentMonths,EPC)</f>
        <v>0</v>
      </c>
      <c r="D67" s="6">
        <f>B67*Town_m</f>
        <v>0</v>
      </c>
      <c r="E67" s="6">
        <f>C67-D67</f>
        <v>0</v>
      </c>
      <c r="F67" s="6">
        <f>B67-E67</f>
        <v>0</v>
      </c>
    </row>
    <row r="68" spans="1:6">
      <c r="A68" s="8">
        <v>67</v>
      </c>
      <c r="B68" s="6">
        <f>IF(ROW()=2,EPC,OFFSET(F1,ROW()-3,0))</f>
        <v>0</v>
      </c>
      <c r="C68" s="6">
        <f>-PMT(Town_m,PaymentMonths,EPC)</f>
        <v>0</v>
      </c>
      <c r="D68" s="6">
        <f>B68*Town_m</f>
        <v>0</v>
      </c>
      <c r="E68" s="6">
        <f>C68-D68</f>
        <v>0</v>
      </c>
      <c r="F68" s="6">
        <f>B68-E68</f>
        <v>0</v>
      </c>
    </row>
    <row r="69" spans="1:6">
      <c r="A69" s="8">
        <v>68</v>
      </c>
      <c r="B69" s="6">
        <f>IF(ROW()=2,EPC,OFFSET(F1,ROW()-3,0))</f>
        <v>0</v>
      </c>
      <c r="C69" s="6">
        <f>-PMT(Town_m,PaymentMonths,EPC)</f>
        <v>0</v>
      </c>
      <c r="D69" s="6">
        <f>B69*Town_m</f>
        <v>0</v>
      </c>
      <c r="E69" s="6">
        <f>C69-D69</f>
        <v>0</v>
      </c>
      <c r="F69" s="6">
        <f>B69-E69</f>
        <v>0</v>
      </c>
    </row>
    <row r="70" spans="1:6">
      <c r="A70" s="8">
        <v>69</v>
      </c>
      <c r="B70" s="6">
        <f>IF(ROW()=2,EPC,OFFSET(F1,ROW()-3,0))</f>
        <v>0</v>
      </c>
      <c r="C70" s="6">
        <f>-PMT(Town_m,PaymentMonths,EPC)</f>
        <v>0</v>
      </c>
      <c r="D70" s="6">
        <f>B70*Town_m</f>
        <v>0</v>
      </c>
      <c r="E70" s="6">
        <f>C70-D70</f>
        <v>0</v>
      </c>
      <c r="F70" s="6">
        <f>B70-E70</f>
        <v>0</v>
      </c>
    </row>
    <row r="71" spans="1:6">
      <c r="A71" s="8">
        <v>70</v>
      </c>
      <c r="B71" s="6">
        <f>IF(ROW()=2,EPC,OFFSET(F1,ROW()-3,0))</f>
        <v>0</v>
      </c>
      <c r="C71" s="6">
        <f>-PMT(Town_m,PaymentMonths,EPC)</f>
        <v>0</v>
      </c>
      <c r="D71" s="6">
        <f>B71*Town_m</f>
        <v>0</v>
      </c>
      <c r="E71" s="6">
        <f>C71-D71</f>
        <v>0</v>
      </c>
      <c r="F71" s="6">
        <f>B71-E71</f>
        <v>0</v>
      </c>
    </row>
    <row r="72" spans="1:6">
      <c r="A72" s="8">
        <v>71</v>
      </c>
      <c r="B72" s="6">
        <f>IF(ROW()=2,EPC,OFFSET(F1,ROW()-3,0))</f>
        <v>0</v>
      </c>
      <c r="C72" s="6">
        <f>-PMT(Town_m,PaymentMonths,EPC)</f>
        <v>0</v>
      </c>
      <c r="D72" s="6">
        <f>B72*Town_m</f>
        <v>0</v>
      </c>
      <c r="E72" s="6">
        <f>C72-D72</f>
        <v>0</v>
      </c>
      <c r="F72" s="6">
        <f>B72-E72</f>
        <v>0</v>
      </c>
    </row>
    <row r="73" spans="1:6">
      <c r="A73" s="8">
        <v>72</v>
      </c>
      <c r="B73" s="6">
        <f>IF(ROW()=2,EPC,OFFSET(F1,ROW()-3,0))</f>
        <v>0</v>
      </c>
      <c r="C73" s="6">
        <f>-PMT(Town_m,PaymentMonths,EPC)</f>
        <v>0</v>
      </c>
      <c r="D73" s="6">
        <f>B73*Town_m</f>
        <v>0</v>
      </c>
      <c r="E73" s="6">
        <f>C73-D73</f>
        <v>0</v>
      </c>
      <c r="F73" s="6">
        <f>B73-E73</f>
        <v>0</v>
      </c>
    </row>
    <row r="74" spans="1:6">
      <c r="A74" s="8">
        <v>73</v>
      </c>
      <c r="B74" s="6">
        <f>IF(ROW()=2,EPC,OFFSET(F1,ROW()-3,0))</f>
        <v>0</v>
      </c>
      <c r="C74" s="6">
        <f>-PMT(Town_m,PaymentMonths,EPC)</f>
        <v>0</v>
      </c>
      <c r="D74" s="6">
        <f>B74*Town_m</f>
        <v>0</v>
      </c>
      <c r="E74" s="6">
        <f>C74-D74</f>
        <v>0</v>
      </c>
      <c r="F74" s="6">
        <f>B74-E74</f>
        <v>0</v>
      </c>
    </row>
    <row r="75" spans="1:6">
      <c r="A75" s="8">
        <v>74</v>
      </c>
      <c r="B75" s="6">
        <f>IF(ROW()=2,EPC,OFFSET(F1,ROW()-3,0))</f>
        <v>0</v>
      </c>
      <c r="C75" s="6">
        <f>-PMT(Town_m,PaymentMonths,EPC)</f>
        <v>0</v>
      </c>
      <c r="D75" s="6">
        <f>B75*Town_m</f>
        <v>0</v>
      </c>
      <c r="E75" s="6">
        <f>C75-D75</f>
        <v>0</v>
      </c>
      <c r="F75" s="6">
        <f>B75-E75</f>
        <v>0</v>
      </c>
    </row>
    <row r="76" spans="1:6">
      <c r="A76" s="8">
        <v>75</v>
      </c>
      <c r="B76" s="6">
        <f>IF(ROW()=2,EPC,OFFSET(F1,ROW()-3,0))</f>
        <v>0</v>
      </c>
      <c r="C76" s="6">
        <f>-PMT(Town_m,PaymentMonths,EPC)</f>
        <v>0</v>
      </c>
      <c r="D76" s="6">
        <f>B76*Town_m</f>
        <v>0</v>
      </c>
      <c r="E76" s="6">
        <f>C76-D76</f>
        <v>0</v>
      </c>
      <c r="F76" s="6">
        <f>B76-E76</f>
        <v>0</v>
      </c>
    </row>
    <row r="77" spans="1:6">
      <c r="A77" s="8">
        <v>76</v>
      </c>
      <c r="B77" s="6">
        <f>IF(ROW()=2,EPC,OFFSET(F1,ROW()-3,0))</f>
        <v>0</v>
      </c>
      <c r="C77" s="6">
        <f>-PMT(Town_m,PaymentMonths,EPC)</f>
        <v>0</v>
      </c>
      <c r="D77" s="6">
        <f>B77*Town_m</f>
        <v>0</v>
      </c>
      <c r="E77" s="6">
        <f>C77-D77</f>
        <v>0</v>
      </c>
      <c r="F77" s="6">
        <f>B77-E77</f>
        <v>0</v>
      </c>
    </row>
    <row r="78" spans="1:6">
      <c r="A78" s="8">
        <v>77</v>
      </c>
      <c r="B78" s="6">
        <f>IF(ROW()=2,EPC,OFFSET(F1,ROW()-3,0))</f>
        <v>0</v>
      </c>
      <c r="C78" s="6">
        <f>-PMT(Town_m,PaymentMonths,EPC)</f>
        <v>0</v>
      </c>
      <c r="D78" s="6">
        <f>B78*Town_m</f>
        <v>0</v>
      </c>
      <c r="E78" s="6">
        <f>C78-D78</f>
        <v>0</v>
      </c>
      <c r="F78" s="6">
        <f>B78-E78</f>
        <v>0</v>
      </c>
    </row>
    <row r="79" spans="1:6">
      <c r="A79" s="8">
        <v>78</v>
      </c>
      <c r="B79" s="6">
        <f>IF(ROW()=2,EPC,OFFSET(F1,ROW()-3,0))</f>
        <v>0</v>
      </c>
      <c r="C79" s="6">
        <f>-PMT(Town_m,PaymentMonths,EPC)</f>
        <v>0</v>
      </c>
      <c r="D79" s="6">
        <f>B79*Town_m</f>
        <v>0</v>
      </c>
      <c r="E79" s="6">
        <f>C79-D79</f>
        <v>0</v>
      </c>
      <c r="F79" s="6">
        <f>B79-E79</f>
        <v>0</v>
      </c>
    </row>
    <row r="80" spans="1:6">
      <c r="A80" s="8">
        <v>79</v>
      </c>
      <c r="B80" s="6">
        <f>IF(ROW()=2,EPC,OFFSET(F1,ROW()-3,0))</f>
        <v>0</v>
      </c>
      <c r="C80" s="6">
        <f>-PMT(Town_m,PaymentMonths,EPC)</f>
        <v>0</v>
      </c>
      <c r="D80" s="6">
        <f>B80*Town_m</f>
        <v>0</v>
      </c>
      <c r="E80" s="6">
        <f>C80-D80</f>
        <v>0</v>
      </c>
      <c r="F80" s="6">
        <f>B80-E80</f>
        <v>0</v>
      </c>
    </row>
    <row r="81" spans="1:6">
      <c r="A81" s="8">
        <v>80</v>
      </c>
      <c r="B81" s="6">
        <f>IF(ROW()=2,EPC,OFFSET(F1,ROW()-3,0))</f>
        <v>0</v>
      </c>
      <c r="C81" s="6">
        <f>-PMT(Town_m,PaymentMonths,EPC)</f>
        <v>0</v>
      </c>
      <c r="D81" s="6">
        <f>B81*Town_m</f>
        <v>0</v>
      </c>
      <c r="E81" s="6">
        <f>C81-D81</f>
        <v>0</v>
      </c>
      <c r="F81" s="6">
        <f>B81-E81</f>
        <v>0</v>
      </c>
    </row>
    <row r="82" spans="1:6">
      <c r="A82" s="8">
        <v>81</v>
      </c>
      <c r="B82" s="6">
        <f>IF(ROW()=2,EPC,OFFSET(F1,ROW()-3,0))</f>
        <v>0</v>
      </c>
      <c r="C82" s="6">
        <f>-PMT(Town_m,PaymentMonths,EPC)</f>
        <v>0</v>
      </c>
      <c r="D82" s="6">
        <f>B82*Town_m</f>
        <v>0</v>
      </c>
      <c r="E82" s="6">
        <f>C82-D82</f>
        <v>0</v>
      </c>
      <c r="F82" s="6">
        <f>B82-E82</f>
        <v>0</v>
      </c>
    </row>
    <row r="83" spans="1:6">
      <c r="A83" s="8">
        <v>82</v>
      </c>
      <c r="B83" s="6">
        <f>IF(ROW()=2,EPC,OFFSET(F1,ROW()-3,0))</f>
        <v>0</v>
      </c>
      <c r="C83" s="6">
        <f>-PMT(Town_m,PaymentMonths,EPC)</f>
        <v>0</v>
      </c>
      <c r="D83" s="6">
        <f>B83*Town_m</f>
        <v>0</v>
      </c>
      <c r="E83" s="6">
        <f>C83-D83</f>
        <v>0</v>
      </c>
      <c r="F83" s="6">
        <f>B83-E83</f>
        <v>0</v>
      </c>
    </row>
    <row r="84" spans="1:6">
      <c r="A84" s="8">
        <v>83</v>
      </c>
      <c r="B84" s="6">
        <f>IF(ROW()=2,EPC,OFFSET(F1,ROW()-3,0))</f>
        <v>0</v>
      </c>
      <c r="C84" s="6">
        <f>-PMT(Town_m,PaymentMonths,EPC)</f>
        <v>0</v>
      </c>
      <c r="D84" s="6">
        <f>B84*Town_m</f>
        <v>0</v>
      </c>
      <c r="E84" s="6">
        <f>C84-D84</f>
        <v>0</v>
      </c>
      <c r="F84" s="6">
        <f>B84-E84</f>
        <v>0</v>
      </c>
    </row>
    <row r="85" spans="1:6">
      <c r="A85" s="8">
        <v>84</v>
      </c>
      <c r="B85" s="6">
        <f>IF(ROW()=2,EPC,OFFSET(F1,ROW()-3,0))</f>
        <v>0</v>
      </c>
      <c r="C85" s="6">
        <f>-PMT(Town_m,PaymentMonths,EPC)</f>
        <v>0</v>
      </c>
      <c r="D85" s="6">
        <f>B85*Town_m</f>
        <v>0</v>
      </c>
      <c r="E85" s="6">
        <f>C85-D85</f>
        <v>0</v>
      </c>
      <c r="F85" s="6">
        <f>B85-E85</f>
        <v>0</v>
      </c>
    </row>
    <row r="86" spans="1:6">
      <c r="A86" s="8">
        <v>85</v>
      </c>
      <c r="B86" s="6">
        <f>IF(ROW()=2,EPC,OFFSET(F1,ROW()-3,0))</f>
        <v>0</v>
      </c>
      <c r="C86" s="6">
        <f>-PMT(Town_m,PaymentMonths,EPC)</f>
        <v>0</v>
      </c>
      <c r="D86" s="6">
        <f>B86*Town_m</f>
        <v>0</v>
      </c>
      <c r="E86" s="6">
        <f>C86-D86</f>
        <v>0</v>
      </c>
      <c r="F86" s="6">
        <f>B86-E86</f>
        <v>0</v>
      </c>
    </row>
    <row r="87" spans="1:6">
      <c r="A87" s="8">
        <v>86</v>
      </c>
      <c r="B87" s="6">
        <f>IF(ROW()=2,EPC,OFFSET(F1,ROW()-3,0))</f>
        <v>0</v>
      </c>
      <c r="C87" s="6">
        <f>-PMT(Town_m,PaymentMonths,EPC)</f>
        <v>0</v>
      </c>
      <c r="D87" s="6">
        <f>B87*Town_m</f>
        <v>0</v>
      </c>
      <c r="E87" s="6">
        <f>C87-D87</f>
        <v>0</v>
      </c>
      <c r="F87" s="6">
        <f>B87-E87</f>
        <v>0</v>
      </c>
    </row>
    <row r="88" spans="1:6">
      <c r="A88" s="8">
        <v>87</v>
      </c>
      <c r="B88" s="6">
        <f>IF(ROW()=2,EPC,OFFSET(F1,ROW()-3,0))</f>
        <v>0</v>
      </c>
      <c r="C88" s="6">
        <f>-PMT(Town_m,PaymentMonths,EPC)</f>
        <v>0</v>
      </c>
      <c r="D88" s="6">
        <f>B88*Town_m</f>
        <v>0</v>
      </c>
      <c r="E88" s="6">
        <f>C88-D88</f>
        <v>0</v>
      </c>
      <c r="F88" s="6">
        <f>B88-E88</f>
        <v>0</v>
      </c>
    </row>
    <row r="89" spans="1:6">
      <c r="A89" s="8">
        <v>88</v>
      </c>
      <c r="B89" s="6">
        <f>IF(ROW()=2,EPC,OFFSET(F1,ROW()-3,0))</f>
        <v>0</v>
      </c>
      <c r="C89" s="6">
        <f>-PMT(Town_m,PaymentMonths,EPC)</f>
        <v>0</v>
      </c>
      <c r="D89" s="6">
        <f>B89*Town_m</f>
        <v>0</v>
      </c>
      <c r="E89" s="6">
        <f>C89-D89</f>
        <v>0</v>
      </c>
      <c r="F89" s="6">
        <f>B89-E89</f>
        <v>0</v>
      </c>
    </row>
    <row r="90" spans="1:6">
      <c r="A90" s="8">
        <v>89</v>
      </c>
      <c r="B90" s="6">
        <f>IF(ROW()=2,EPC,OFFSET(F1,ROW()-3,0))</f>
        <v>0</v>
      </c>
      <c r="C90" s="6">
        <f>-PMT(Town_m,PaymentMonths,EPC)</f>
        <v>0</v>
      </c>
      <c r="D90" s="6">
        <f>B90*Town_m</f>
        <v>0</v>
      </c>
      <c r="E90" s="6">
        <f>C90-D90</f>
        <v>0</v>
      </c>
      <c r="F90" s="6">
        <f>B90-E90</f>
        <v>0</v>
      </c>
    </row>
    <row r="91" spans="1:6">
      <c r="A91" s="8">
        <v>90</v>
      </c>
      <c r="B91" s="6">
        <f>IF(ROW()=2,EPC,OFFSET(F1,ROW()-3,0))</f>
        <v>0</v>
      </c>
      <c r="C91" s="6">
        <f>-PMT(Town_m,PaymentMonths,EPC)</f>
        <v>0</v>
      </c>
      <c r="D91" s="6">
        <f>B91*Town_m</f>
        <v>0</v>
      </c>
      <c r="E91" s="6">
        <f>C91-D91</f>
        <v>0</v>
      </c>
      <c r="F91" s="6">
        <f>B91-E91</f>
        <v>0</v>
      </c>
    </row>
    <row r="92" spans="1:6">
      <c r="A92" s="8">
        <v>91</v>
      </c>
      <c r="B92" s="6">
        <f>IF(ROW()=2,EPC,OFFSET(F1,ROW()-3,0))</f>
        <v>0</v>
      </c>
      <c r="C92" s="6">
        <f>-PMT(Town_m,PaymentMonths,EPC)</f>
        <v>0</v>
      </c>
      <c r="D92" s="6">
        <f>B92*Town_m</f>
        <v>0</v>
      </c>
      <c r="E92" s="6">
        <f>C92-D92</f>
        <v>0</v>
      </c>
      <c r="F92" s="6">
        <f>B92-E92</f>
        <v>0</v>
      </c>
    </row>
    <row r="93" spans="1:6">
      <c r="A93" s="8">
        <v>92</v>
      </c>
      <c r="B93" s="6">
        <f>IF(ROW()=2,EPC,OFFSET(F1,ROW()-3,0))</f>
        <v>0</v>
      </c>
      <c r="C93" s="6">
        <f>-PMT(Town_m,PaymentMonths,EPC)</f>
        <v>0</v>
      </c>
      <c r="D93" s="6">
        <f>B93*Town_m</f>
        <v>0</v>
      </c>
      <c r="E93" s="6">
        <f>C93-D93</f>
        <v>0</v>
      </c>
      <c r="F93" s="6">
        <f>B93-E93</f>
        <v>0</v>
      </c>
    </row>
    <row r="94" spans="1:6">
      <c r="A94" s="8">
        <v>93</v>
      </c>
      <c r="B94" s="6">
        <f>IF(ROW()=2,EPC,OFFSET(F1,ROW()-3,0))</f>
        <v>0</v>
      </c>
      <c r="C94" s="6">
        <f>-PMT(Town_m,PaymentMonths,EPC)</f>
        <v>0</v>
      </c>
      <c r="D94" s="6">
        <f>B94*Town_m</f>
        <v>0</v>
      </c>
      <c r="E94" s="6">
        <f>C94-D94</f>
        <v>0</v>
      </c>
      <c r="F94" s="6">
        <f>B94-E94</f>
        <v>0</v>
      </c>
    </row>
    <row r="95" spans="1:6">
      <c r="A95" s="8">
        <v>94</v>
      </c>
      <c r="B95" s="6">
        <f>IF(ROW()=2,EPC,OFFSET(F1,ROW()-3,0))</f>
        <v>0</v>
      </c>
      <c r="C95" s="6">
        <f>-PMT(Town_m,PaymentMonths,EPC)</f>
        <v>0</v>
      </c>
      <c r="D95" s="6">
        <f>B95*Town_m</f>
        <v>0</v>
      </c>
      <c r="E95" s="6">
        <f>C95-D95</f>
        <v>0</v>
      </c>
      <c r="F95" s="6">
        <f>B95-E95</f>
        <v>0</v>
      </c>
    </row>
    <row r="96" spans="1:6">
      <c r="A96" s="8">
        <v>95</v>
      </c>
      <c r="B96" s="6">
        <f>IF(ROW()=2,EPC,OFFSET(F1,ROW()-3,0))</f>
        <v>0</v>
      </c>
      <c r="C96" s="6">
        <f>-PMT(Town_m,PaymentMonths,EPC)</f>
        <v>0</v>
      </c>
      <c r="D96" s="6">
        <f>B96*Town_m</f>
        <v>0</v>
      </c>
      <c r="E96" s="6">
        <f>C96-D96</f>
        <v>0</v>
      </c>
      <c r="F96" s="6">
        <f>B96-E96</f>
        <v>0</v>
      </c>
    </row>
    <row r="97" spans="1:6">
      <c r="A97" s="8">
        <v>96</v>
      </c>
      <c r="B97" s="6">
        <f>IF(ROW()=2,EPC,OFFSET(F1,ROW()-3,0))</f>
        <v>0</v>
      </c>
      <c r="C97" s="6">
        <f>-PMT(Town_m,PaymentMonths,EPC)</f>
        <v>0</v>
      </c>
      <c r="D97" s="6">
        <f>B97*Town_m</f>
        <v>0</v>
      </c>
      <c r="E97" s="6">
        <f>C97-D97</f>
        <v>0</v>
      </c>
      <c r="F97" s="6">
        <f>B97-E97</f>
        <v>0</v>
      </c>
    </row>
    <row r="98" spans="1:6">
      <c r="A98" s="8">
        <v>97</v>
      </c>
      <c r="B98" s="6">
        <f>IF(ROW()=2,EPC,OFFSET(F1,ROW()-3,0))</f>
        <v>0</v>
      </c>
      <c r="C98" s="6">
        <f>-PMT(Town_m,PaymentMonths,EPC)</f>
        <v>0</v>
      </c>
      <c r="D98" s="6">
        <f>B98*Town_m</f>
        <v>0</v>
      </c>
      <c r="E98" s="6">
        <f>C98-D98</f>
        <v>0</v>
      </c>
      <c r="F98" s="6">
        <f>B98-E98</f>
        <v>0</v>
      </c>
    </row>
    <row r="99" spans="1:6">
      <c r="A99" s="8">
        <v>98</v>
      </c>
      <c r="B99" s="6">
        <f>IF(ROW()=2,EPC,OFFSET(F1,ROW()-3,0))</f>
        <v>0</v>
      </c>
      <c r="C99" s="6">
        <f>-PMT(Town_m,PaymentMonths,EPC)</f>
        <v>0</v>
      </c>
      <c r="D99" s="6">
        <f>B99*Town_m</f>
        <v>0</v>
      </c>
      <c r="E99" s="6">
        <f>C99-D99</f>
        <v>0</v>
      </c>
      <c r="F99" s="6">
        <f>B99-E99</f>
        <v>0</v>
      </c>
    </row>
    <row r="100" spans="1:6">
      <c r="A100" s="8">
        <v>99</v>
      </c>
      <c r="B100" s="6">
        <f>IF(ROW()=2,EPC,OFFSET(F1,ROW()-3,0))</f>
        <v>0</v>
      </c>
      <c r="C100" s="6">
        <f>-PMT(Town_m,PaymentMonths,EPC)</f>
        <v>0</v>
      </c>
      <c r="D100" s="6">
        <f>B100*Town_m</f>
        <v>0</v>
      </c>
      <c r="E100" s="6">
        <f>C100-D100</f>
        <v>0</v>
      </c>
      <c r="F100" s="6">
        <f>B100-E100</f>
        <v>0</v>
      </c>
    </row>
    <row r="101" spans="1:6">
      <c r="A101" s="8">
        <v>100</v>
      </c>
      <c r="B101" s="6">
        <f>IF(ROW()=2,EPC,OFFSET(F1,ROW()-3,0))</f>
        <v>0</v>
      </c>
      <c r="C101" s="6">
        <f>-PMT(Town_m,PaymentMonths,EPC)</f>
        <v>0</v>
      </c>
      <c r="D101" s="6">
        <f>B101*Town_m</f>
        <v>0</v>
      </c>
      <c r="E101" s="6">
        <f>C101-D101</f>
        <v>0</v>
      </c>
      <c r="F101" s="6">
        <f>B101-E101</f>
        <v>0</v>
      </c>
    </row>
    <row r="102" spans="1:6">
      <c r="A102" s="8">
        <v>101</v>
      </c>
      <c r="B102" s="6">
        <f>IF(ROW()=2,EPC,OFFSET(F1,ROW()-3,0))</f>
        <v>0</v>
      </c>
      <c r="C102" s="6">
        <f>-PMT(Town_m,PaymentMonths,EPC)</f>
        <v>0</v>
      </c>
      <c r="D102" s="6">
        <f>B102*Town_m</f>
        <v>0</v>
      </c>
      <c r="E102" s="6">
        <f>C102-D102</f>
        <v>0</v>
      </c>
      <c r="F102" s="6">
        <f>B102-E102</f>
        <v>0</v>
      </c>
    </row>
    <row r="103" spans="1:6">
      <c r="A103" s="8">
        <v>102</v>
      </c>
      <c r="B103" s="6">
        <f>IF(ROW()=2,EPC,OFFSET(F1,ROW()-3,0))</f>
        <v>0</v>
      </c>
      <c r="C103" s="6">
        <f>-PMT(Town_m,PaymentMonths,EPC)</f>
        <v>0</v>
      </c>
      <c r="D103" s="6">
        <f>B103*Town_m</f>
        <v>0</v>
      </c>
      <c r="E103" s="6">
        <f>C103-D103</f>
        <v>0</v>
      </c>
      <c r="F103" s="6">
        <f>B103-E103</f>
        <v>0</v>
      </c>
    </row>
    <row r="104" spans="1:6">
      <c r="A104" s="8">
        <v>103</v>
      </c>
      <c r="B104" s="6">
        <f>IF(ROW()=2,EPC,OFFSET(F1,ROW()-3,0))</f>
        <v>0</v>
      </c>
      <c r="C104" s="6">
        <f>-PMT(Town_m,PaymentMonths,EPC)</f>
        <v>0</v>
      </c>
      <c r="D104" s="6">
        <f>B104*Town_m</f>
        <v>0</v>
      </c>
      <c r="E104" s="6">
        <f>C104-D104</f>
        <v>0</v>
      </c>
      <c r="F104" s="6">
        <f>B104-E104</f>
        <v>0</v>
      </c>
    </row>
    <row r="105" spans="1:6">
      <c r="A105" s="8">
        <v>104</v>
      </c>
      <c r="B105" s="6">
        <f>IF(ROW()=2,EPC,OFFSET(F1,ROW()-3,0))</f>
        <v>0</v>
      </c>
      <c r="C105" s="6">
        <f>-PMT(Town_m,PaymentMonths,EPC)</f>
        <v>0</v>
      </c>
      <c r="D105" s="6">
        <f>B105*Town_m</f>
        <v>0</v>
      </c>
      <c r="E105" s="6">
        <f>C105-D105</f>
        <v>0</v>
      </c>
      <c r="F105" s="6">
        <f>B105-E105</f>
        <v>0</v>
      </c>
    </row>
    <row r="106" spans="1:6">
      <c r="A106" s="8">
        <v>105</v>
      </c>
      <c r="B106" s="6">
        <f>IF(ROW()=2,EPC,OFFSET(F1,ROW()-3,0))</f>
        <v>0</v>
      </c>
      <c r="C106" s="6">
        <f>-PMT(Town_m,PaymentMonths,EPC)</f>
        <v>0</v>
      </c>
      <c r="D106" s="6">
        <f>B106*Town_m</f>
        <v>0</v>
      </c>
      <c r="E106" s="6">
        <f>C106-D106</f>
        <v>0</v>
      </c>
      <c r="F106" s="6">
        <f>B106-E106</f>
        <v>0</v>
      </c>
    </row>
    <row r="107" spans="1:6">
      <c r="A107" s="8">
        <v>106</v>
      </c>
      <c r="B107" s="6">
        <f>IF(ROW()=2,EPC,OFFSET(F1,ROW()-3,0))</f>
        <v>0</v>
      </c>
      <c r="C107" s="6">
        <f>-PMT(Town_m,PaymentMonths,EPC)</f>
        <v>0</v>
      </c>
      <c r="D107" s="6">
        <f>B107*Town_m</f>
        <v>0</v>
      </c>
      <c r="E107" s="6">
        <f>C107-D107</f>
        <v>0</v>
      </c>
      <c r="F107" s="6">
        <f>B107-E107</f>
        <v>0</v>
      </c>
    </row>
    <row r="108" spans="1:6">
      <c r="A108" s="8">
        <v>107</v>
      </c>
      <c r="B108" s="6">
        <f>IF(ROW()=2,EPC,OFFSET(F1,ROW()-3,0))</f>
        <v>0</v>
      </c>
      <c r="C108" s="6">
        <f>-PMT(Town_m,PaymentMonths,EPC)</f>
        <v>0</v>
      </c>
      <c r="D108" s="6">
        <f>B108*Town_m</f>
        <v>0</v>
      </c>
      <c r="E108" s="6">
        <f>C108-D108</f>
        <v>0</v>
      </c>
      <c r="F108" s="6">
        <f>B108-E108</f>
        <v>0</v>
      </c>
    </row>
    <row r="109" spans="1:6">
      <c r="A109" s="8">
        <v>108</v>
      </c>
      <c r="B109" s="6">
        <f>IF(ROW()=2,EPC,OFFSET(F1,ROW()-3,0))</f>
        <v>0</v>
      </c>
      <c r="C109" s="6">
        <f>-PMT(Town_m,PaymentMonths,EPC)</f>
        <v>0</v>
      </c>
      <c r="D109" s="6">
        <f>B109*Town_m</f>
        <v>0</v>
      </c>
      <c r="E109" s="6">
        <f>C109-D109</f>
        <v>0</v>
      </c>
      <c r="F109" s="6">
        <f>B109-E109</f>
        <v>0</v>
      </c>
    </row>
    <row r="110" spans="1:6">
      <c r="A110" s="8">
        <v>109</v>
      </c>
      <c r="B110" s="6">
        <f>IF(ROW()=2,EPC,OFFSET(F1,ROW()-3,0))</f>
        <v>0</v>
      </c>
      <c r="C110" s="6">
        <f>-PMT(Town_m,PaymentMonths,EPC)</f>
        <v>0</v>
      </c>
      <c r="D110" s="6">
        <f>B110*Town_m</f>
        <v>0</v>
      </c>
      <c r="E110" s="6">
        <f>C110-D110</f>
        <v>0</v>
      </c>
      <c r="F110" s="6">
        <f>B110-E110</f>
        <v>0</v>
      </c>
    </row>
    <row r="111" spans="1:6">
      <c r="A111" s="8">
        <v>110</v>
      </c>
      <c r="B111" s="6">
        <f>IF(ROW()=2,EPC,OFFSET(F1,ROW()-3,0))</f>
        <v>0</v>
      </c>
      <c r="C111" s="6">
        <f>-PMT(Town_m,PaymentMonths,EPC)</f>
        <v>0</v>
      </c>
      <c r="D111" s="6">
        <f>B111*Town_m</f>
        <v>0</v>
      </c>
      <c r="E111" s="6">
        <f>C111-D111</f>
        <v>0</v>
      </c>
      <c r="F111" s="6">
        <f>B111-E111</f>
        <v>0</v>
      </c>
    </row>
    <row r="112" spans="1:6">
      <c r="A112" s="8">
        <v>111</v>
      </c>
      <c r="B112" s="6">
        <f>IF(ROW()=2,EPC,OFFSET(F1,ROW()-3,0))</f>
        <v>0</v>
      </c>
      <c r="C112" s="6">
        <f>-PMT(Town_m,PaymentMonths,EPC)</f>
        <v>0</v>
      </c>
      <c r="D112" s="6">
        <f>B112*Town_m</f>
        <v>0</v>
      </c>
      <c r="E112" s="6">
        <f>C112-D112</f>
        <v>0</v>
      </c>
      <c r="F112" s="6">
        <f>B112-E112</f>
        <v>0</v>
      </c>
    </row>
    <row r="113" spans="1:6">
      <c r="A113" s="8">
        <v>112</v>
      </c>
      <c r="B113" s="6">
        <f>IF(ROW()=2,EPC,OFFSET(F1,ROW()-3,0))</f>
        <v>0</v>
      </c>
      <c r="C113" s="6">
        <f>-PMT(Town_m,PaymentMonths,EPC)</f>
        <v>0</v>
      </c>
      <c r="D113" s="6">
        <f>B113*Town_m</f>
        <v>0</v>
      </c>
      <c r="E113" s="6">
        <f>C113-D113</f>
        <v>0</v>
      </c>
      <c r="F113" s="6">
        <f>B113-E113</f>
        <v>0</v>
      </c>
    </row>
    <row r="114" spans="1:6">
      <c r="A114" s="8">
        <v>113</v>
      </c>
      <c r="B114" s="6">
        <f>IF(ROW()=2,EPC,OFFSET(F1,ROW()-3,0))</f>
        <v>0</v>
      </c>
      <c r="C114" s="6">
        <f>-PMT(Town_m,PaymentMonths,EPC)</f>
        <v>0</v>
      </c>
      <c r="D114" s="6">
        <f>B114*Town_m</f>
        <v>0</v>
      </c>
      <c r="E114" s="6">
        <f>C114-D114</f>
        <v>0</v>
      </c>
      <c r="F114" s="6">
        <f>B114-E114</f>
        <v>0</v>
      </c>
    </row>
    <row r="115" spans="1:6">
      <c r="A115" s="8">
        <v>114</v>
      </c>
      <c r="B115" s="6">
        <f>IF(ROW()=2,EPC,OFFSET(F1,ROW()-3,0))</f>
        <v>0</v>
      </c>
      <c r="C115" s="6">
        <f>-PMT(Town_m,PaymentMonths,EPC)</f>
        <v>0</v>
      </c>
      <c r="D115" s="6">
        <f>B115*Town_m</f>
        <v>0</v>
      </c>
      <c r="E115" s="6">
        <f>C115-D115</f>
        <v>0</v>
      </c>
      <c r="F115" s="6">
        <f>B115-E115</f>
        <v>0</v>
      </c>
    </row>
    <row r="116" spans="1:6">
      <c r="A116" s="8">
        <v>115</v>
      </c>
      <c r="B116" s="6">
        <f>IF(ROW()=2,EPC,OFFSET(F1,ROW()-3,0))</f>
        <v>0</v>
      </c>
      <c r="C116" s="6">
        <f>-PMT(Town_m,PaymentMonths,EPC)</f>
        <v>0</v>
      </c>
      <c r="D116" s="6">
        <f>B116*Town_m</f>
        <v>0</v>
      </c>
      <c r="E116" s="6">
        <f>C116-D116</f>
        <v>0</v>
      </c>
      <c r="F116" s="6">
        <f>B116-E116</f>
        <v>0</v>
      </c>
    </row>
    <row r="117" spans="1:6">
      <c r="A117" s="8">
        <v>116</v>
      </c>
      <c r="B117" s="6">
        <f>IF(ROW()=2,EPC,OFFSET(F1,ROW()-3,0))</f>
        <v>0</v>
      </c>
      <c r="C117" s="6">
        <f>-PMT(Town_m,PaymentMonths,EPC)</f>
        <v>0</v>
      </c>
      <c r="D117" s="6">
        <f>B117*Town_m</f>
        <v>0</v>
      </c>
      <c r="E117" s="6">
        <f>C117-D117</f>
        <v>0</v>
      </c>
      <c r="F117" s="6">
        <f>B117-E117</f>
        <v>0</v>
      </c>
    </row>
    <row r="118" spans="1:6">
      <c r="A118" s="8">
        <v>117</v>
      </c>
      <c r="B118" s="6">
        <f>IF(ROW()=2,EPC,OFFSET(F1,ROW()-3,0))</f>
        <v>0</v>
      </c>
      <c r="C118" s="6">
        <f>-PMT(Town_m,PaymentMonths,EPC)</f>
        <v>0</v>
      </c>
      <c r="D118" s="6">
        <f>B118*Town_m</f>
        <v>0</v>
      </c>
      <c r="E118" s="6">
        <f>C118-D118</f>
        <v>0</v>
      </c>
      <c r="F118" s="6">
        <f>B118-E118</f>
        <v>0</v>
      </c>
    </row>
    <row r="119" spans="1:6">
      <c r="A119" s="8">
        <v>118</v>
      </c>
      <c r="B119" s="6">
        <f>IF(ROW()=2,EPC,OFFSET(F1,ROW()-3,0))</f>
        <v>0</v>
      </c>
      <c r="C119" s="6">
        <f>-PMT(Town_m,PaymentMonths,EPC)</f>
        <v>0</v>
      </c>
      <c r="D119" s="6">
        <f>B119*Town_m</f>
        <v>0</v>
      </c>
      <c r="E119" s="6">
        <f>C119-D119</f>
        <v>0</v>
      </c>
      <c r="F119" s="6">
        <f>B119-E119</f>
        <v>0</v>
      </c>
    </row>
    <row r="120" spans="1:6">
      <c r="A120" s="8">
        <v>119</v>
      </c>
      <c r="B120" s="6">
        <f>IF(ROW()=2,EPC,OFFSET(F1,ROW()-3,0))</f>
        <v>0</v>
      </c>
      <c r="C120" s="6">
        <f>-PMT(Town_m,PaymentMonths,EPC)</f>
        <v>0</v>
      </c>
      <c r="D120" s="6">
        <f>B120*Town_m</f>
        <v>0</v>
      </c>
      <c r="E120" s="6">
        <f>C120-D120</f>
        <v>0</v>
      </c>
      <c r="F120" s="6">
        <f>B120-E120</f>
        <v>0</v>
      </c>
    </row>
    <row r="121" spans="1:6">
      <c r="A121" s="8">
        <v>120</v>
      </c>
      <c r="B121" s="6">
        <f>IF(ROW()=2,EPC,OFFSET(F1,ROW()-3,0))</f>
        <v>0</v>
      </c>
      <c r="C121" s="6">
        <f>-PMT(Town_m,PaymentMonths,EPC)</f>
        <v>0</v>
      </c>
      <c r="D121" s="6">
        <f>B121*Town_m</f>
        <v>0</v>
      </c>
      <c r="E121" s="6">
        <f>C121-D121</f>
        <v>0</v>
      </c>
      <c r="F121" s="6">
        <f>B121-E121</f>
        <v>0</v>
      </c>
    </row>
    <row r="122" spans="1:6">
      <c r="A122" s="8">
        <v>121</v>
      </c>
      <c r="B122" s="6">
        <f>IF(ROW()=2,EPC,OFFSET(F1,ROW()-3,0))</f>
        <v>0</v>
      </c>
      <c r="C122" s="6">
        <f>-PMT(Town_m,PaymentMonths,EPC)</f>
        <v>0</v>
      </c>
      <c r="D122" s="6">
        <f>B122*Town_m</f>
        <v>0</v>
      </c>
      <c r="E122" s="6">
        <f>C122-D122</f>
        <v>0</v>
      </c>
      <c r="F122" s="6">
        <f>B122-E122</f>
        <v>0</v>
      </c>
    </row>
    <row r="123" spans="1:6">
      <c r="A123" s="8">
        <v>122</v>
      </c>
      <c r="B123" s="6">
        <f>IF(ROW()=2,EPC,OFFSET(F1,ROW()-3,0))</f>
        <v>0</v>
      </c>
      <c r="C123" s="6">
        <f>-PMT(Town_m,PaymentMonths,EPC)</f>
        <v>0</v>
      </c>
      <c r="D123" s="6">
        <f>B123*Town_m</f>
        <v>0</v>
      </c>
      <c r="E123" s="6">
        <f>C123-D123</f>
        <v>0</v>
      </c>
      <c r="F123" s="6">
        <f>B123-E123</f>
        <v>0</v>
      </c>
    </row>
    <row r="124" spans="1:6">
      <c r="A124" s="8">
        <v>123</v>
      </c>
      <c r="B124" s="6">
        <f>IF(ROW()=2,EPC,OFFSET(F1,ROW()-3,0))</f>
        <v>0</v>
      </c>
      <c r="C124" s="6">
        <f>-PMT(Town_m,PaymentMonths,EPC)</f>
        <v>0</v>
      </c>
      <c r="D124" s="6">
        <f>B124*Town_m</f>
        <v>0</v>
      </c>
      <c r="E124" s="6">
        <f>C124-D124</f>
        <v>0</v>
      </c>
      <c r="F124" s="6">
        <f>B124-E124</f>
        <v>0</v>
      </c>
    </row>
    <row r="125" spans="1:6">
      <c r="A125" s="8">
        <v>124</v>
      </c>
      <c r="B125" s="6">
        <f>IF(ROW()=2,EPC,OFFSET(F1,ROW()-3,0))</f>
        <v>0</v>
      </c>
      <c r="C125" s="6">
        <f>-PMT(Town_m,PaymentMonths,EPC)</f>
        <v>0</v>
      </c>
      <c r="D125" s="6">
        <f>B125*Town_m</f>
        <v>0</v>
      </c>
      <c r="E125" s="6">
        <f>C125-D125</f>
        <v>0</v>
      </c>
      <c r="F125" s="6">
        <f>B125-E125</f>
        <v>0</v>
      </c>
    </row>
    <row r="126" spans="1:6">
      <c r="A126" s="8">
        <v>125</v>
      </c>
      <c r="B126" s="6">
        <f>IF(ROW()=2,EPC,OFFSET(F1,ROW()-3,0))</f>
        <v>0</v>
      </c>
      <c r="C126" s="6">
        <f>-PMT(Town_m,PaymentMonths,EPC)</f>
        <v>0</v>
      </c>
      <c r="D126" s="6">
        <f>B126*Town_m</f>
        <v>0</v>
      </c>
      <c r="E126" s="6">
        <f>C126-D126</f>
        <v>0</v>
      </c>
      <c r="F126" s="6">
        <f>B126-E126</f>
        <v>0</v>
      </c>
    </row>
    <row r="127" spans="1:6">
      <c r="A127" s="8">
        <v>126</v>
      </c>
      <c r="B127" s="6">
        <f>IF(ROW()=2,EPC,OFFSET(F1,ROW()-3,0))</f>
        <v>0</v>
      </c>
      <c r="C127" s="6">
        <f>-PMT(Town_m,PaymentMonths,EPC)</f>
        <v>0</v>
      </c>
      <c r="D127" s="6">
        <f>B127*Town_m</f>
        <v>0</v>
      </c>
      <c r="E127" s="6">
        <f>C127-D127</f>
        <v>0</v>
      </c>
      <c r="F127" s="6">
        <f>B127-E127</f>
        <v>0</v>
      </c>
    </row>
    <row r="128" spans="1:6">
      <c r="A128" s="8">
        <v>127</v>
      </c>
      <c r="B128" s="6">
        <f>IF(ROW()=2,EPC,OFFSET(F1,ROW()-3,0))</f>
        <v>0</v>
      </c>
      <c r="C128" s="6">
        <f>-PMT(Town_m,PaymentMonths,EPC)</f>
        <v>0</v>
      </c>
      <c r="D128" s="6">
        <f>B128*Town_m</f>
        <v>0</v>
      </c>
      <c r="E128" s="6">
        <f>C128-D128</f>
        <v>0</v>
      </c>
      <c r="F128" s="6">
        <f>B128-E128</f>
        <v>0</v>
      </c>
    </row>
    <row r="129" spans="1:6">
      <c r="A129" s="8">
        <v>128</v>
      </c>
      <c r="B129" s="6">
        <f>IF(ROW()=2,EPC,OFFSET(F1,ROW()-3,0))</f>
        <v>0</v>
      </c>
      <c r="C129" s="6">
        <f>-PMT(Town_m,PaymentMonths,EPC)</f>
        <v>0</v>
      </c>
      <c r="D129" s="6">
        <f>B129*Town_m</f>
        <v>0</v>
      </c>
      <c r="E129" s="6">
        <f>C129-D129</f>
        <v>0</v>
      </c>
      <c r="F129" s="6">
        <f>B129-E129</f>
        <v>0</v>
      </c>
    </row>
    <row r="130" spans="1:6">
      <c r="A130" s="8">
        <v>129</v>
      </c>
      <c r="B130" s="6">
        <f>IF(ROW()=2,EPC,OFFSET(F1,ROW()-3,0))</f>
        <v>0</v>
      </c>
      <c r="C130" s="6">
        <f>-PMT(Town_m,PaymentMonths,EPC)</f>
        <v>0</v>
      </c>
      <c r="D130" s="6">
        <f>B130*Town_m</f>
        <v>0</v>
      </c>
      <c r="E130" s="6">
        <f>C130-D130</f>
        <v>0</v>
      </c>
      <c r="F130" s="6">
        <f>B130-E130</f>
        <v>0</v>
      </c>
    </row>
    <row r="131" spans="1:6">
      <c r="A131" s="8">
        <v>130</v>
      </c>
      <c r="B131" s="6">
        <f>IF(ROW()=2,EPC,OFFSET(F1,ROW()-3,0))</f>
        <v>0</v>
      </c>
      <c r="C131" s="6">
        <f>-PMT(Town_m,PaymentMonths,EPC)</f>
        <v>0</v>
      </c>
      <c r="D131" s="6">
        <f>B131*Town_m</f>
        <v>0</v>
      </c>
      <c r="E131" s="6">
        <f>C131-D131</f>
        <v>0</v>
      </c>
      <c r="F131" s="6">
        <f>B131-E131</f>
        <v>0</v>
      </c>
    </row>
    <row r="132" spans="1:6">
      <c r="A132" s="8">
        <v>131</v>
      </c>
      <c r="B132" s="6">
        <f>IF(ROW()=2,EPC,OFFSET(F1,ROW()-3,0))</f>
        <v>0</v>
      </c>
      <c r="C132" s="6">
        <f>-PMT(Town_m,PaymentMonths,EPC)</f>
        <v>0</v>
      </c>
      <c r="D132" s="6">
        <f>B132*Town_m</f>
        <v>0</v>
      </c>
      <c r="E132" s="6">
        <f>C132-D132</f>
        <v>0</v>
      </c>
      <c r="F132" s="6">
        <f>B132-E132</f>
        <v>0</v>
      </c>
    </row>
    <row r="133" spans="1:6">
      <c r="A133" s="8">
        <v>132</v>
      </c>
      <c r="B133" s="6">
        <f>IF(ROW()=2,EPC,OFFSET(F1,ROW()-3,0))</f>
        <v>0</v>
      </c>
      <c r="C133" s="6">
        <f>-PMT(Town_m,PaymentMonths,EPC)</f>
        <v>0</v>
      </c>
      <c r="D133" s="6">
        <f>B133*Town_m</f>
        <v>0</v>
      </c>
      <c r="E133" s="6">
        <f>C133-D133</f>
        <v>0</v>
      </c>
      <c r="F133" s="6">
        <f>B133-E133</f>
        <v>0</v>
      </c>
    </row>
    <row r="134" spans="1:6">
      <c r="A134" s="8">
        <v>133</v>
      </c>
      <c r="B134" s="6">
        <f>IF(ROW()=2,EPC,OFFSET(F1,ROW()-3,0))</f>
        <v>0</v>
      </c>
      <c r="C134" s="6">
        <f>-PMT(Town_m,PaymentMonths,EPC)</f>
        <v>0</v>
      </c>
      <c r="D134" s="6">
        <f>B134*Town_m</f>
        <v>0</v>
      </c>
      <c r="E134" s="6">
        <f>C134-D134</f>
        <v>0</v>
      </c>
      <c r="F134" s="6">
        <f>B134-E134</f>
        <v>0</v>
      </c>
    </row>
    <row r="135" spans="1:6">
      <c r="A135" s="8">
        <v>134</v>
      </c>
      <c r="B135" s="6">
        <f>IF(ROW()=2,EPC,OFFSET(F1,ROW()-3,0))</f>
        <v>0</v>
      </c>
      <c r="C135" s="6">
        <f>-PMT(Town_m,PaymentMonths,EPC)</f>
        <v>0</v>
      </c>
      <c r="D135" s="6">
        <f>B135*Town_m</f>
        <v>0</v>
      </c>
      <c r="E135" s="6">
        <f>C135-D135</f>
        <v>0</v>
      </c>
      <c r="F135" s="6">
        <f>B135-E135</f>
        <v>0</v>
      </c>
    </row>
    <row r="136" spans="1:6">
      <c r="A136" s="8">
        <v>135</v>
      </c>
      <c r="B136" s="6">
        <f>IF(ROW()=2,EPC,OFFSET(F1,ROW()-3,0))</f>
        <v>0</v>
      </c>
      <c r="C136" s="6">
        <f>-PMT(Town_m,PaymentMonths,EPC)</f>
        <v>0</v>
      </c>
      <c r="D136" s="6">
        <f>B136*Town_m</f>
        <v>0</v>
      </c>
      <c r="E136" s="6">
        <f>C136-D136</f>
        <v>0</v>
      </c>
      <c r="F136" s="6">
        <f>B136-E136</f>
        <v>0</v>
      </c>
    </row>
    <row r="137" spans="1:6">
      <c r="A137" s="8">
        <v>136</v>
      </c>
      <c r="B137" s="6">
        <f>IF(ROW()=2,EPC,OFFSET(F1,ROW()-3,0))</f>
        <v>0</v>
      </c>
      <c r="C137" s="6">
        <f>-PMT(Town_m,PaymentMonths,EPC)</f>
        <v>0</v>
      </c>
      <c r="D137" s="6">
        <f>B137*Town_m</f>
        <v>0</v>
      </c>
      <c r="E137" s="6">
        <f>C137-D137</f>
        <v>0</v>
      </c>
      <c r="F137" s="6">
        <f>B137-E137</f>
        <v>0</v>
      </c>
    </row>
    <row r="138" spans="1:6">
      <c r="A138" s="8">
        <v>137</v>
      </c>
      <c r="B138" s="6">
        <f>IF(ROW()=2,EPC,OFFSET(F1,ROW()-3,0))</f>
        <v>0</v>
      </c>
      <c r="C138" s="6">
        <f>-PMT(Town_m,PaymentMonths,EPC)</f>
        <v>0</v>
      </c>
      <c r="D138" s="6">
        <f>B138*Town_m</f>
        <v>0</v>
      </c>
      <c r="E138" s="6">
        <f>C138-D138</f>
        <v>0</v>
      </c>
      <c r="F138" s="6">
        <f>B138-E138</f>
        <v>0</v>
      </c>
    </row>
    <row r="139" spans="1:6">
      <c r="A139" s="8">
        <v>138</v>
      </c>
      <c r="B139" s="6">
        <f>IF(ROW()=2,EPC,OFFSET(F1,ROW()-3,0))</f>
        <v>0</v>
      </c>
      <c r="C139" s="6">
        <f>-PMT(Town_m,PaymentMonths,EPC)</f>
        <v>0</v>
      </c>
      <c r="D139" s="6">
        <f>B139*Town_m</f>
        <v>0</v>
      </c>
      <c r="E139" s="6">
        <f>C139-D139</f>
        <v>0</v>
      </c>
      <c r="F139" s="6">
        <f>B139-E139</f>
        <v>0</v>
      </c>
    </row>
    <row r="140" spans="1:6">
      <c r="A140" s="8">
        <v>139</v>
      </c>
      <c r="B140" s="6">
        <f>IF(ROW()=2,EPC,OFFSET(F1,ROW()-3,0))</f>
        <v>0</v>
      </c>
      <c r="C140" s="6">
        <f>-PMT(Town_m,PaymentMonths,EPC)</f>
        <v>0</v>
      </c>
      <c r="D140" s="6">
        <f>B140*Town_m</f>
        <v>0</v>
      </c>
      <c r="E140" s="6">
        <f>C140-D140</f>
        <v>0</v>
      </c>
      <c r="F140" s="6">
        <f>B140-E140</f>
        <v>0</v>
      </c>
    </row>
    <row r="141" spans="1:6">
      <c r="A141" s="8">
        <v>140</v>
      </c>
      <c r="B141" s="6">
        <f>IF(ROW()=2,EPC,OFFSET(F1,ROW()-3,0))</f>
        <v>0</v>
      </c>
      <c r="C141" s="6">
        <f>-PMT(Town_m,PaymentMonths,EPC)</f>
        <v>0</v>
      </c>
      <c r="D141" s="6">
        <f>B141*Town_m</f>
        <v>0</v>
      </c>
      <c r="E141" s="6">
        <f>C141-D141</f>
        <v>0</v>
      </c>
      <c r="F141" s="6">
        <f>B141-E141</f>
        <v>0</v>
      </c>
    </row>
    <row r="142" spans="1:6">
      <c r="A142" s="8">
        <v>141</v>
      </c>
      <c r="B142" s="6">
        <f>IF(ROW()=2,EPC,OFFSET(F1,ROW()-3,0))</f>
        <v>0</v>
      </c>
      <c r="C142" s="6">
        <f>-PMT(Town_m,PaymentMonths,EPC)</f>
        <v>0</v>
      </c>
      <c r="D142" s="6">
        <f>B142*Town_m</f>
        <v>0</v>
      </c>
      <c r="E142" s="6">
        <f>C142-D142</f>
        <v>0</v>
      </c>
      <c r="F142" s="6">
        <f>B142-E142</f>
        <v>0</v>
      </c>
    </row>
    <row r="143" spans="1:6">
      <c r="A143" s="8">
        <v>142</v>
      </c>
      <c r="B143" s="6">
        <f>IF(ROW()=2,EPC,OFFSET(F1,ROW()-3,0))</f>
        <v>0</v>
      </c>
      <c r="C143" s="6">
        <f>-PMT(Town_m,PaymentMonths,EPC)</f>
        <v>0</v>
      </c>
      <c r="D143" s="6">
        <f>B143*Town_m</f>
        <v>0</v>
      </c>
      <c r="E143" s="6">
        <f>C143-D143</f>
        <v>0</v>
      </c>
      <c r="F143" s="6">
        <f>B143-E143</f>
        <v>0</v>
      </c>
    </row>
    <row r="144" spans="1:6">
      <c r="A144" s="8">
        <v>143</v>
      </c>
      <c r="B144" s="6">
        <f>IF(ROW()=2,EPC,OFFSET(F1,ROW()-3,0))</f>
        <v>0</v>
      </c>
      <c r="C144" s="6">
        <f>-PMT(Town_m,PaymentMonths,EPC)</f>
        <v>0</v>
      </c>
      <c r="D144" s="6">
        <f>B144*Town_m</f>
        <v>0</v>
      </c>
      <c r="E144" s="6">
        <f>C144-D144</f>
        <v>0</v>
      </c>
      <c r="F144" s="6">
        <f>B144-E144</f>
        <v>0</v>
      </c>
    </row>
    <row r="145" spans="1:6">
      <c r="A145" s="8">
        <v>144</v>
      </c>
      <c r="B145" s="6">
        <f>IF(ROW()=2,EPC,OFFSET(F1,ROW()-3,0))</f>
        <v>0</v>
      </c>
      <c r="C145" s="6">
        <f>-PMT(Town_m,PaymentMonths,EPC)</f>
        <v>0</v>
      </c>
      <c r="D145" s="6">
        <f>B145*Town_m</f>
        <v>0</v>
      </c>
      <c r="E145" s="6">
        <f>C145-D145</f>
        <v>0</v>
      </c>
      <c r="F145" s="6">
        <f>B145-E145</f>
        <v>0</v>
      </c>
    </row>
    <row r="146" spans="1:6">
      <c r="A146" s="8">
        <v>145</v>
      </c>
      <c r="B146" s="6">
        <f>IF(ROW()=2,EPC,OFFSET(F1,ROW()-3,0))</f>
        <v>0</v>
      </c>
      <c r="C146" s="6">
        <f>-PMT(Town_m,PaymentMonths,EPC)</f>
        <v>0</v>
      </c>
      <c r="D146" s="6">
        <f>B146*Town_m</f>
        <v>0</v>
      </c>
      <c r="E146" s="6">
        <f>C146-D146</f>
        <v>0</v>
      </c>
      <c r="F146" s="6">
        <f>B146-E146</f>
        <v>0</v>
      </c>
    </row>
    <row r="147" spans="1:6">
      <c r="A147" s="8">
        <v>146</v>
      </c>
      <c r="B147" s="6">
        <f>IF(ROW()=2,EPC,OFFSET(F1,ROW()-3,0))</f>
        <v>0</v>
      </c>
      <c r="C147" s="6">
        <f>-PMT(Town_m,PaymentMonths,EPC)</f>
        <v>0</v>
      </c>
      <c r="D147" s="6">
        <f>B147*Town_m</f>
        <v>0</v>
      </c>
      <c r="E147" s="6">
        <f>C147-D147</f>
        <v>0</v>
      </c>
      <c r="F147" s="6">
        <f>B147-E147</f>
        <v>0</v>
      </c>
    </row>
    <row r="148" spans="1:6">
      <c r="A148" s="8">
        <v>147</v>
      </c>
      <c r="B148" s="6">
        <f>IF(ROW()=2,EPC,OFFSET(F1,ROW()-3,0))</f>
        <v>0</v>
      </c>
      <c r="C148" s="6">
        <f>-PMT(Town_m,PaymentMonths,EPC)</f>
        <v>0</v>
      </c>
      <c r="D148" s="6">
        <f>B148*Town_m</f>
        <v>0</v>
      </c>
      <c r="E148" s="6">
        <f>C148-D148</f>
        <v>0</v>
      </c>
      <c r="F148" s="6">
        <f>B148-E148</f>
        <v>0</v>
      </c>
    </row>
    <row r="149" spans="1:6">
      <c r="A149" s="8">
        <v>148</v>
      </c>
      <c r="B149" s="6">
        <f>IF(ROW()=2,EPC,OFFSET(F1,ROW()-3,0))</f>
        <v>0</v>
      </c>
      <c r="C149" s="6">
        <f>-PMT(Town_m,PaymentMonths,EPC)</f>
        <v>0</v>
      </c>
      <c r="D149" s="6">
        <f>B149*Town_m</f>
        <v>0</v>
      </c>
      <c r="E149" s="6">
        <f>C149-D149</f>
        <v>0</v>
      </c>
      <c r="F149" s="6">
        <f>B149-E149</f>
        <v>0</v>
      </c>
    </row>
    <row r="150" spans="1:6">
      <c r="A150" s="8">
        <v>149</v>
      </c>
      <c r="B150" s="6">
        <f>IF(ROW()=2,EPC,OFFSET(F1,ROW()-3,0))</f>
        <v>0</v>
      </c>
      <c r="C150" s="6">
        <f>-PMT(Town_m,PaymentMonths,EPC)</f>
        <v>0</v>
      </c>
      <c r="D150" s="6">
        <f>B150*Town_m</f>
        <v>0</v>
      </c>
      <c r="E150" s="6">
        <f>C150-D150</f>
        <v>0</v>
      </c>
      <c r="F150" s="6">
        <f>B150-E150</f>
        <v>0</v>
      </c>
    </row>
    <row r="151" spans="1:6">
      <c r="A151" s="8">
        <v>150</v>
      </c>
      <c r="B151" s="6">
        <f>IF(ROW()=2,EPC,OFFSET(F1,ROW()-3,0))</f>
        <v>0</v>
      </c>
      <c r="C151" s="6">
        <f>-PMT(Town_m,PaymentMonths,EPC)</f>
        <v>0</v>
      </c>
      <c r="D151" s="6">
        <f>B151*Town_m</f>
        <v>0</v>
      </c>
      <c r="E151" s="6">
        <f>C151-D151</f>
        <v>0</v>
      </c>
      <c r="F151" s="6">
        <f>B151-E151</f>
        <v>0</v>
      </c>
    </row>
    <row r="152" spans="1:6">
      <c r="A152" s="8">
        <v>151</v>
      </c>
      <c r="B152" s="6">
        <f>IF(ROW()=2,EPC,OFFSET(F1,ROW()-3,0))</f>
        <v>0</v>
      </c>
      <c r="C152" s="6">
        <f>-PMT(Town_m,PaymentMonths,EPC)</f>
        <v>0</v>
      </c>
      <c r="D152" s="6">
        <f>B152*Town_m</f>
        <v>0</v>
      </c>
      <c r="E152" s="6">
        <f>C152-D152</f>
        <v>0</v>
      </c>
      <c r="F152" s="6">
        <f>B152-E152</f>
        <v>0</v>
      </c>
    </row>
    <row r="153" spans="1:6">
      <c r="A153" s="8">
        <v>152</v>
      </c>
      <c r="B153" s="6">
        <f>IF(ROW()=2,EPC,OFFSET(F1,ROW()-3,0))</f>
        <v>0</v>
      </c>
      <c r="C153" s="6">
        <f>-PMT(Town_m,PaymentMonths,EPC)</f>
        <v>0</v>
      </c>
      <c r="D153" s="6">
        <f>B153*Town_m</f>
        <v>0</v>
      </c>
      <c r="E153" s="6">
        <f>C153-D153</f>
        <v>0</v>
      </c>
      <c r="F153" s="6">
        <f>B153-E153</f>
        <v>0</v>
      </c>
    </row>
    <row r="154" spans="1:6">
      <c r="A154" s="8">
        <v>153</v>
      </c>
      <c r="B154" s="6">
        <f>IF(ROW()=2,EPC,OFFSET(F1,ROW()-3,0))</f>
        <v>0</v>
      </c>
      <c r="C154" s="6">
        <f>-PMT(Town_m,PaymentMonths,EPC)</f>
        <v>0</v>
      </c>
      <c r="D154" s="6">
        <f>B154*Town_m</f>
        <v>0</v>
      </c>
      <c r="E154" s="6">
        <f>C154-D154</f>
        <v>0</v>
      </c>
      <c r="F154" s="6">
        <f>B154-E154</f>
        <v>0</v>
      </c>
    </row>
    <row r="155" spans="1:6">
      <c r="A155" s="8">
        <v>154</v>
      </c>
      <c r="B155" s="6">
        <f>IF(ROW()=2,EPC,OFFSET(F1,ROW()-3,0))</f>
        <v>0</v>
      </c>
      <c r="C155" s="6">
        <f>-PMT(Town_m,PaymentMonths,EPC)</f>
        <v>0</v>
      </c>
      <c r="D155" s="6">
        <f>B155*Town_m</f>
        <v>0</v>
      </c>
      <c r="E155" s="6">
        <f>C155-D155</f>
        <v>0</v>
      </c>
      <c r="F155" s="6">
        <f>B155-E155</f>
        <v>0</v>
      </c>
    </row>
    <row r="156" spans="1:6">
      <c r="A156" s="8">
        <v>155</v>
      </c>
      <c r="B156" s="6">
        <f>IF(ROW()=2,EPC,OFFSET(F1,ROW()-3,0))</f>
        <v>0</v>
      </c>
      <c r="C156" s="6">
        <f>-PMT(Town_m,PaymentMonths,EPC)</f>
        <v>0</v>
      </c>
      <c r="D156" s="6">
        <f>B156*Town_m</f>
        <v>0</v>
      </c>
      <c r="E156" s="6">
        <f>C156-D156</f>
        <v>0</v>
      </c>
      <c r="F156" s="6">
        <f>B156-E156</f>
        <v>0</v>
      </c>
    </row>
    <row r="157" spans="1:6">
      <c r="A157" s="8">
        <v>156</v>
      </c>
      <c r="B157" s="6">
        <f>IF(ROW()=2,EPC,OFFSET(F1,ROW()-3,0))</f>
        <v>0</v>
      </c>
      <c r="C157" s="6">
        <f>-PMT(Town_m,PaymentMonths,EPC)</f>
        <v>0</v>
      </c>
      <c r="D157" s="6">
        <f>B157*Town_m</f>
        <v>0</v>
      </c>
      <c r="E157" s="6">
        <f>C157-D157</f>
        <v>0</v>
      </c>
      <c r="F157" s="6">
        <f>B157-E157</f>
        <v>0</v>
      </c>
    </row>
    <row r="158" spans="1:6">
      <c r="A158" s="8">
        <v>157</v>
      </c>
      <c r="B158" s="6">
        <f>IF(ROW()=2,EPC,OFFSET(F1,ROW()-3,0))</f>
        <v>0</v>
      </c>
      <c r="C158" s="6">
        <f>-PMT(Town_m,PaymentMonths,EPC)</f>
        <v>0</v>
      </c>
      <c r="D158" s="6">
        <f>B158*Town_m</f>
        <v>0</v>
      </c>
      <c r="E158" s="6">
        <f>C158-D158</f>
        <v>0</v>
      </c>
      <c r="F158" s="6">
        <f>B158-E158</f>
        <v>0</v>
      </c>
    </row>
    <row r="159" spans="1:6">
      <c r="A159" s="8">
        <v>158</v>
      </c>
      <c r="B159" s="6">
        <f>IF(ROW()=2,EPC,OFFSET(F1,ROW()-3,0))</f>
        <v>0</v>
      </c>
      <c r="C159" s="6">
        <f>-PMT(Town_m,PaymentMonths,EPC)</f>
        <v>0</v>
      </c>
      <c r="D159" s="6">
        <f>B159*Town_m</f>
        <v>0</v>
      </c>
      <c r="E159" s="6">
        <f>C159-D159</f>
        <v>0</v>
      </c>
      <c r="F159" s="6">
        <f>B159-E159</f>
        <v>0</v>
      </c>
    </row>
    <row r="160" spans="1:6">
      <c r="A160" s="8">
        <v>159</v>
      </c>
      <c r="B160" s="6">
        <f>IF(ROW()=2,EPC,OFFSET(F1,ROW()-3,0))</f>
        <v>0</v>
      </c>
      <c r="C160" s="6">
        <f>-PMT(Town_m,PaymentMonths,EPC)</f>
        <v>0</v>
      </c>
      <c r="D160" s="6">
        <f>B160*Town_m</f>
        <v>0</v>
      </c>
      <c r="E160" s="6">
        <f>C160-D160</f>
        <v>0</v>
      </c>
      <c r="F160" s="6">
        <f>B160-E160</f>
        <v>0</v>
      </c>
    </row>
    <row r="161" spans="1:6">
      <c r="A161" s="8">
        <v>160</v>
      </c>
      <c r="B161" s="6">
        <f>IF(ROW()=2,EPC,OFFSET(F1,ROW()-3,0))</f>
        <v>0</v>
      </c>
      <c r="C161" s="6">
        <f>-PMT(Town_m,PaymentMonths,EPC)</f>
        <v>0</v>
      </c>
      <c r="D161" s="6">
        <f>B161*Town_m</f>
        <v>0</v>
      </c>
      <c r="E161" s="6">
        <f>C161-D161</f>
        <v>0</v>
      </c>
      <c r="F161" s="6">
        <f>B161-E161</f>
        <v>0</v>
      </c>
    </row>
    <row r="162" spans="1:6">
      <c r="A162" s="8">
        <v>161</v>
      </c>
      <c r="B162" s="6">
        <f>IF(ROW()=2,EPC,OFFSET(F1,ROW()-3,0))</f>
        <v>0</v>
      </c>
      <c r="C162" s="6">
        <f>-PMT(Town_m,PaymentMonths,EPC)</f>
        <v>0</v>
      </c>
      <c r="D162" s="6">
        <f>B162*Town_m</f>
        <v>0</v>
      </c>
      <c r="E162" s="6">
        <f>C162-D162</f>
        <v>0</v>
      </c>
      <c r="F162" s="6">
        <f>B162-E162</f>
        <v>0</v>
      </c>
    </row>
    <row r="163" spans="1:6">
      <c r="A163" s="8">
        <v>162</v>
      </c>
      <c r="B163" s="6">
        <f>IF(ROW()=2,EPC,OFFSET(F1,ROW()-3,0))</f>
        <v>0</v>
      </c>
      <c r="C163" s="6">
        <f>-PMT(Town_m,PaymentMonths,EPC)</f>
        <v>0</v>
      </c>
      <c r="D163" s="6">
        <f>B163*Town_m</f>
        <v>0</v>
      </c>
      <c r="E163" s="6">
        <f>C163-D163</f>
        <v>0</v>
      </c>
      <c r="F163" s="6">
        <f>B163-E163</f>
        <v>0</v>
      </c>
    </row>
    <row r="164" spans="1:6">
      <c r="A164" s="8">
        <v>163</v>
      </c>
      <c r="B164" s="6">
        <f>IF(ROW()=2,EPC,OFFSET(F1,ROW()-3,0))</f>
        <v>0</v>
      </c>
      <c r="C164" s="6">
        <f>-PMT(Town_m,PaymentMonths,EPC)</f>
        <v>0</v>
      </c>
      <c r="D164" s="6">
        <f>B164*Town_m</f>
        <v>0</v>
      </c>
      <c r="E164" s="6">
        <f>C164-D164</f>
        <v>0</v>
      </c>
      <c r="F164" s="6">
        <f>B164-E164</f>
        <v>0</v>
      </c>
    </row>
    <row r="165" spans="1:6">
      <c r="A165" s="8">
        <v>164</v>
      </c>
      <c r="B165" s="6">
        <f>IF(ROW()=2,EPC,OFFSET(F1,ROW()-3,0))</f>
        <v>0</v>
      </c>
      <c r="C165" s="6">
        <f>-PMT(Town_m,PaymentMonths,EPC)</f>
        <v>0</v>
      </c>
      <c r="D165" s="6">
        <f>B165*Town_m</f>
        <v>0</v>
      </c>
      <c r="E165" s="6">
        <f>C165-D165</f>
        <v>0</v>
      </c>
      <c r="F165" s="6">
        <f>B165-E165</f>
        <v>0</v>
      </c>
    </row>
    <row r="166" spans="1:6">
      <c r="A166" s="8">
        <v>165</v>
      </c>
      <c r="B166" s="6">
        <f>IF(ROW()=2,EPC,OFFSET(F1,ROW()-3,0))</f>
        <v>0</v>
      </c>
      <c r="C166" s="6">
        <f>-PMT(Town_m,PaymentMonths,EPC)</f>
        <v>0</v>
      </c>
      <c r="D166" s="6">
        <f>B166*Town_m</f>
        <v>0</v>
      </c>
      <c r="E166" s="6">
        <f>C166-D166</f>
        <v>0</v>
      </c>
      <c r="F166" s="6">
        <f>B166-E166</f>
        <v>0</v>
      </c>
    </row>
    <row r="167" spans="1:6">
      <c r="A167" s="8">
        <v>166</v>
      </c>
      <c r="B167" s="6">
        <f>IF(ROW()=2,EPC,OFFSET(F1,ROW()-3,0))</f>
        <v>0</v>
      </c>
      <c r="C167" s="6">
        <f>-PMT(Town_m,PaymentMonths,EPC)</f>
        <v>0</v>
      </c>
      <c r="D167" s="6">
        <f>B167*Town_m</f>
        <v>0</v>
      </c>
      <c r="E167" s="6">
        <f>C167-D167</f>
        <v>0</v>
      </c>
      <c r="F167" s="6">
        <f>B167-E167</f>
        <v>0</v>
      </c>
    </row>
    <row r="168" spans="1:6">
      <c r="A168" s="8">
        <v>167</v>
      </c>
      <c r="B168" s="6">
        <f>IF(ROW()=2,EPC,OFFSET(F1,ROW()-3,0))</f>
        <v>0</v>
      </c>
      <c r="C168" s="6">
        <f>-PMT(Town_m,PaymentMonths,EPC)</f>
        <v>0</v>
      </c>
      <c r="D168" s="6">
        <f>B168*Town_m</f>
        <v>0</v>
      </c>
      <c r="E168" s="6">
        <f>C168-D168</f>
        <v>0</v>
      </c>
      <c r="F168" s="6">
        <f>B168-E168</f>
        <v>0</v>
      </c>
    </row>
    <row r="169" spans="1:6">
      <c r="A169" s="8">
        <v>168</v>
      </c>
      <c r="B169" s="6">
        <f>IF(ROW()=2,EPC,OFFSET(F1,ROW()-3,0))</f>
        <v>0</v>
      </c>
      <c r="C169" s="6">
        <f>-PMT(Town_m,PaymentMonths,EPC)</f>
        <v>0</v>
      </c>
      <c r="D169" s="6">
        <f>B169*Town_m</f>
        <v>0</v>
      </c>
      <c r="E169" s="6">
        <f>C169-D169</f>
        <v>0</v>
      </c>
      <c r="F169" s="6">
        <f>B169-E169</f>
        <v>0</v>
      </c>
    </row>
    <row r="170" spans="1:6">
      <c r="A170" s="8">
        <v>169</v>
      </c>
      <c r="B170" s="6">
        <f>IF(ROW()=2,EPC,OFFSET(F1,ROW()-3,0))</f>
        <v>0</v>
      </c>
      <c r="C170" s="6">
        <f>-PMT(Town_m,PaymentMonths,EPC)</f>
        <v>0</v>
      </c>
      <c r="D170" s="6">
        <f>B170*Town_m</f>
        <v>0</v>
      </c>
      <c r="E170" s="6">
        <f>C170-D170</f>
        <v>0</v>
      </c>
      <c r="F170" s="6">
        <f>B170-E170</f>
        <v>0</v>
      </c>
    </row>
    <row r="171" spans="1:6">
      <c r="A171" s="8">
        <v>170</v>
      </c>
      <c r="B171" s="6">
        <f>IF(ROW()=2,EPC,OFFSET(F1,ROW()-3,0))</f>
        <v>0</v>
      </c>
      <c r="C171" s="6">
        <f>-PMT(Town_m,PaymentMonths,EPC)</f>
        <v>0</v>
      </c>
      <c r="D171" s="6">
        <f>B171*Town_m</f>
        <v>0</v>
      </c>
      <c r="E171" s="6">
        <f>C171-D171</f>
        <v>0</v>
      </c>
      <c r="F171" s="6">
        <f>B171-E171</f>
        <v>0</v>
      </c>
    </row>
    <row r="172" spans="1:6">
      <c r="A172" s="8">
        <v>171</v>
      </c>
      <c r="B172" s="6">
        <f>IF(ROW()=2,EPC,OFFSET(F1,ROW()-3,0))</f>
        <v>0</v>
      </c>
      <c r="C172" s="6">
        <f>-PMT(Town_m,PaymentMonths,EPC)</f>
        <v>0</v>
      </c>
      <c r="D172" s="6">
        <f>B172*Town_m</f>
        <v>0</v>
      </c>
      <c r="E172" s="6">
        <f>C172-D172</f>
        <v>0</v>
      </c>
      <c r="F172" s="6">
        <f>B172-E172</f>
        <v>0</v>
      </c>
    </row>
    <row r="173" spans="1:6">
      <c r="A173" s="8">
        <v>172</v>
      </c>
      <c r="B173" s="6">
        <f>IF(ROW()=2,EPC,OFFSET(F1,ROW()-3,0))</f>
        <v>0</v>
      </c>
      <c r="C173" s="6">
        <f>-PMT(Town_m,PaymentMonths,EPC)</f>
        <v>0</v>
      </c>
      <c r="D173" s="6">
        <f>B173*Town_m</f>
        <v>0</v>
      </c>
      <c r="E173" s="6">
        <f>C173-D173</f>
        <v>0</v>
      </c>
      <c r="F173" s="6">
        <f>B173-E173</f>
        <v>0</v>
      </c>
    </row>
    <row r="174" spans="1:6">
      <c r="A174" s="8">
        <v>173</v>
      </c>
      <c r="B174" s="6">
        <f>IF(ROW()=2,EPC,OFFSET(F1,ROW()-3,0))</f>
        <v>0</v>
      </c>
      <c r="C174" s="6">
        <f>-PMT(Town_m,PaymentMonths,EPC)</f>
        <v>0</v>
      </c>
      <c r="D174" s="6">
        <f>B174*Town_m</f>
        <v>0</v>
      </c>
      <c r="E174" s="6">
        <f>C174-D174</f>
        <v>0</v>
      </c>
      <c r="F174" s="6">
        <f>B174-E174</f>
        <v>0</v>
      </c>
    </row>
    <row r="175" spans="1:6">
      <c r="A175" s="8">
        <v>174</v>
      </c>
      <c r="B175" s="6">
        <f>IF(ROW()=2,EPC,OFFSET(F1,ROW()-3,0))</f>
        <v>0</v>
      </c>
      <c r="C175" s="6">
        <f>-PMT(Town_m,PaymentMonths,EPC)</f>
        <v>0</v>
      </c>
      <c r="D175" s="6">
        <f>B175*Town_m</f>
        <v>0</v>
      </c>
      <c r="E175" s="6">
        <f>C175-D175</f>
        <v>0</v>
      </c>
      <c r="F175" s="6">
        <f>B175-E175</f>
        <v>0</v>
      </c>
    </row>
    <row r="176" spans="1:6">
      <c r="A176" s="8">
        <v>175</v>
      </c>
      <c r="B176" s="6">
        <f>IF(ROW()=2,EPC,OFFSET(F1,ROW()-3,0))</f>
        <v>0</v>
      </c>
      <c r="C176" s="6">
        <f>-PMT(Town_m,PaymentMonths,EPC)</f>
        <v>0</v>
      </c>
      <c r="D176" s="6">
        <f>B176*Town_m</f>
        <v>0</v>
      </c>
      <c r="E176" s="6">
        <f>C176-D176</f>
        <v>0</v>
      </c>
      <c r="F176" s="6">
        <f>B176-E176</f>
        <v>0</v>
      </c>
    </row>
    <row r="177" spans="1:6">
      <c r="A177" s="8">
        <v>176</v>
      </c>
      <c r="B177" s="6">
        <f>IF(ROW()=2,EPC,OFFSET(F1,ROW()-3,0))</f>
        <v>0</v>
      </c>
      <c r="C177" s="6">
        <f>-PMT(Town_m,PaymentMonths,EPC)</f>
        <v>0</v>
      </c>
      <c r="D177" s="6">
        <f>B177*Town_m</f>
        <v>0</v>
      </c>
      <c r="E177" s="6">
        <f>C177-D177</f>
        <v>0</v>
      </c>
      <c r="F177" s="6">
        <f>B177-E177</f>
        <v>0</v>
      </c>
    </row>
    <row r="178" spans="1:6">
      <c r="A178" s="8">
        <v>177</v>
      </c>
      <c r="B178" s="6">
        <f>IF(ROW()=2,EPC,OFFSET(F1,ROW()-3,0))</f>
        <v>0</v>
      </c>
      <c r="C178" s="6">
        <f>-PMT(Town_m,PaymentMonths,EPC)</f>
        <v>0</v>
      </c>
      <c r="D178" s="6">
        <f>B178*Town_m</f>
        <v>0</v>
      </c>
      <c r="E178" s="6">
        <f>C178-D178</f>
        <v>0</v>
      </c>
      <c r="F178" s="6">
        <f>B178-E178</f>
        <v>0</v>
      </c>
    </row>
    <row r="179" spans="1:6">
      <c r="A179" s="8">
        <v>178</v>
      </c>
      <c r="B179" s="6">
        <f>IF(ROW()=2,EPC,OFFSET(F1,ROW()-3,0))</f>
        <v>0</v>
      </c>
      <c r="C179" s="6">
        <f>-PMT(Town_m,PaymentMonths,EPC)</f>
        <v>0</v>
      </c>
      <c r="D179" s="6">
        <f>B179*Town_m</f>
        <v>0</v>
      </c>
      <c r="E179" s="6">
        <f>C179-D179</f>
        <v>0</v>
      </c>
      <c r="F179" s="6">
        <f>B179-E179</f>
        <v>0</v>
      </c>
    </row>
    <row r="180" spans="1:6">
      <c r="A180" s="8">
        <v>179</v>
      </c>
      <c r="B180" s="6">
        <f>IF(ROW()=2,EPC,OFFSET(F1,ROW()-3,0))</f>
        <v>0</v>
      </c>
      <c r="C180" s="6">
        <f>-PMT(Town_m,PaymentMonths,EPC)</f>
        <v>0</v>
      </c>
      <c r="D180" s="6">
        <f>B180*Town_m</f>
        <v>0</v>
      </c>
      <c r="E180" s="6">
        <f>C180-D180</f>
        <v>0</v>
      </c>
      <c r="F180" s="6">
        <f>B180-E180</f>
        <v>0</v>
      </c>
    </row>
    <row r="181" spans="1:6">
      <c r="A181" s="8">
        <v>180</v>
      </c>
      <c r="B181" s="6">
        <f>IF(ROW()=2,EPC,OFFSET(F1,ROW()-3,0))</f>
        <v>0</v>
      </c>
      <c r="C181" s="6">
        <f>-PMT(Town_m,PaymentMonths,EPC)</f>
        <v>0</v>
      </c>
      <c r="D181" s="6">
        <f>B181*Town_m</f>
        <v>0</v>
      </c>
      <c r="E181" s="6">
        <f>C181-D181</f>
        <v>0</v>
      </c>
      <c r="F181" s="6">
        <f>B181-E181</f>
        <v>0</v>
      </c>
    </row>
    <row r="182" spans="1:6">
      <c r="A182" s="8">
        <v>181</v>
      </c>
      <c r="B182" s="6">
        <f>IF(ROW()=2,EPC,OFFSET(F1,ROW()-3,0))</f>
        <v>0</v>
      </c>
      <c r="C182" s="6">
        <f>-PMT(Town_m,PaymentMonths,EPC)</f>
        <v>0</v>
      </c>
      <c r="D182" s="6">
        <f>B182*Town_m</f>
        <v>0</v>
      </c>
      <c r="E182" s="6">
        <f>C182-D182</f>
        <v>0</v>
      </c>
      <c r="F182" s="6">
        <f>B182-E182</f>
        <v>0</v>
      </c>
    </row>
    <row r="183" spans="1:6">
      <c r="A183" s="8">
        <v>182</v>
      </c>
      <c r="B183" s="6">
        <f>IF(ROW()=2,EPC,OFFSET(F1,ROW()-3,0))</f>
        <v>0</v>
      </c>
      <c r="C183" s="6">
        <f>-PMT(Town_m,PaymentMonths,EPC)</f>
        <v>0</v>
      </c>
      <c r="D183" s="6">
        <f>B183*Town_m</f>
        <v>0</v>
      </c>
      <c r="E183" s="6">
        <f>C183-D183</f>
        <v>0</v>
      </c>
      <c r="F183" s="6">
        <f>B183-E183</f>
        <v>0</v>
      </c>
    </row>
    <row r="184" spans="1:6">
      <c r="A184" s="8">
        <v>183</v>
      </c>
      <c r="B184" s="6">
        <f>IF(ROW()=2,EPC,OFFSET(F1,ROW()-3,0))</f>
        <v>0</v>
      </c>
      <c r="C184" s="6">
        <f>-PMT(Town_m,PaymentMonths,EPC)</f>
        <v>0</v>
      </c>
      <c r="D184" s="6">
        <f>B184*Town_m</f>
        <v>0</v>
      </c>
      <c r="E184" s="6">
        <f>C184-D184</f>
        <v>0</v>
      </c>
      <c r="F184" s="6">
        <f>B184-E184</f>
        <v>0</v>
      </c>
    </row>
    <row r="185" spans="1:6">
      <c r="A185" s="8">
        <v>184</v>
      </c>
      <c r="B185" s="6">
        <f>IF(ROW()=2,EPC,OFFSET(F1,ROW()-3,0))</f>
        <v>0</v>
      </c>
      <c r="C185" s="6">
        <f>-PMT(Town_m,PaymentMonths,EPC)</f>
        <v>0</v>
      </c>
      <c r="D185" s="6">
        <f>B185*Town_m</f>
        <v>0</v>
      </c>
      <c r="E185" s="6">
        <f>C185-D185</f>
        <v>0</v>
      </c>
      <c r="F185" s="6">
        <f>B185-E185</f>
        <v>0</v>
      </c>
    </row>
    <row r="186" spans="1:6">
      <c r="A186" s="8">
        <v>185</v>
      </c>
      <c r="B186" s="6">
        <f>IF(ROW()=2,EPC,OFFSET(F1,ROW()-3,0))</f>
        <v>0</v>
      </c>
      <c r="C186" s="6">
        <f>-PMT(Town_m,PaymentMonths,EPC)</f>
        <v>0</v>
      </c>
      <c r="D186" s="6">
        <f>B186*Town_m</f>
        <v>0</v>
      </c>
      <c r="E186" s="6">
        <f>C186-D186</f>
        <v>0</v>
      </c>
      <c r="F186" s="6">
        <f>B186-E186</f>
        <v>0</v>
      </c>
    </row>
    <row r="187" spans="1:6">
      <c r="A187" s="8">
        <v>186</v>
      </c>
      <c r="B187" s="6">
        <f>IF(ROW()=2,EPC,OFFSET(F1,ROW()-3,0))</f>
        <v>0</v>
      </c>
      <c r="C187" s="6">
        <f>-PMT(Town_m,PaymentMonths,EPC)</f>
        <v>0</v>
      </c>
      <c r="D187" s="6">
        <f>B187*Town_m</f>
        <v>0</v>
      </c>
      <c r="E187" s="6">
        <f>C187-D187</f>
        <v>0</v>
      </c>
      <c r="F187" s="6">
        <f>B187-E187</f>
        <v>0</v>
      </c>
    </row>
    <row r="188" spans="1:6">
      <c r="A188" s="8">
        <v>187</v>
      </c>
      <c r="B188" s="6">
        <f>IF(ROW()=2,EPC,OFFSET(F1,ROW()-3,0))</f>
        <v>0</v>
      </c>
      <c r="C188" s="6">
        <f>-PMT(Town_m,PaymentMonths,EPC)</f>
        <v>0</v>
      </c>
      <c r="D188" s="6">
        <f>B188*Town_m</f>
        <v>0</v>
      </c>
      <c r="E188" s="6">
        <f>C188-D188</f>
        <v>0</v>
      </c>
      <c r="F188" s="6">
        <f>B188-E188</f>
        <v>0</v>
      </c>
    </row>
    <row r="189" spans="1:6">
      <c r="A189" s="8">
        <v>188</v>
      </c>
      <c r="B189" s="6">
        <f>IF(ROW()=2,EPC,OFFSET(F1,ROW()-3,0))</f>
        <v>0</v>
      </c>
      <c r="C189" s="6">
        <f>-PMT(Town_m,PaymentMonths,EPC)</f>
        <v>0</v>
      </c>
      <c r="D189" s="6">
        <f>B189*Town_m</f>
        <v>0</v>
      </c>
      <c r="E189" s="6">
        <f>C189-D189</f>
        <v>0</v>
      </c>
      <c r="F189" s="6">
        <f>B189-E189</f>
        <v>0</v>
      </c>
    </row>
    <row r="190" spans="1:6">
      <c r="A190" s="8">
        <v>189</v>
      </c>
      <c r="B190" s="6">
        <f>IF(ROW()=2,EPC,OFFSET(F1,ROW()-3,0))</f>
        <v>0</v>
      </c>
      <c r="C190" s="6">
        <f>-PMT(Town_m,PaymentMonths,EPC)</f>
        <v>0</v>
      </c>
      <c r="D190" s="6">
        <f>B190*Town_m</f>
        <v>0</v>
      </c>
      <c r="E190" s="6">
        <f>C190-D190</f>
        <v>0</v>
      </c>
      <c r="F190" s="6">
        <f>B190-E190</f>
        <v>0</v>
      </c>
    </row>
    <row r="191" spans="1:6">
      <c r="A191" s="8">
        <v>190</v>
      </c>
      <c r="B191" s="6">
        <f>IF(ROW()=2,EPC,OFFSET(F1,ROW()-3,0))</f>
        <v>0</v>
      </c>
      <c r="C191" s="6">
        <f>-PMT(Town_m,PaymentMonths,EPC)</f>
        <v>0</v>
      </c>
      <c r="D191" s="6">
        <f>B191*Town_m</f>
        <v>0</v>
      </c>
      <c r="E191" s="6">
        <f>C191-D191</f>
        <v>0</v>
      </c>
      <c r="F191" s="6">
        <f>B191-E191</f>
        <v>0</v>
      </c>
    </row>
    <row r="192" spans="1:6">
      <c r="A192" s="8">
        <v>191</v>
      </c>
      <c r="B192" s="6">
        <f>IF(ROW()=2,EPC,OFFSET(F1,ROW()-3,0))</f>
        <v>0</v>
      </c>
      <c r="C192" s="6">
        <f>-PMT(Town_m,PaymentMonths,EPC)</f>
        <v>0</v>
      </c>
      <c r="D192" s="6">
        <f>B192*Town_m</f>
        <v>0</v>
      </c>
      <c r="E192" s="6">
        <f>C192-D192</f>
        <v>0</v>
      </c>
      <c r="F192" s="6">
        <f>B192-E192</f>
        <v>0</v>
      </c>
    </row>
    <row r="193" spans="1:6">
      <c r="A193" s="8">
        <v>192</v>
      </c>
      <c r="B193" s="6">
        <f>IF(ROW()=2,EPC,OFFSET(F1,ROW()-3,0))</f>
        <v>0</v>
      </c>
      <c r="C193" s="6">
        <f>-PMT(Town_m,PaymentMonths,EPC)</f>
        <v>0</v>
      </c>
      <c r="D193" s="6">
        <f>B193*Town_m</f>
        <v>0</v>
      </c>
      <c r="E193" s="6">
        <f>C193-D193</f>
        <v>0</v>
      </c>
      <c r="F193" s="6">
        <f>B193-E193</f>
        <v>0</v>
      </c>
    </row>
    <row r="194" spans="1:6">
      <c r="A194" s="8">
        <v>193</v>
      </c>
      <c r="B194" s="6">
        <f>IF(ROW()=2,EPC,OFFSET(F1,ROW()-3,0))</f>
        <v>0</v>
      </c>
      <c r="C194" s="6">
        <f>-PMT(Town_m,PaymentMonths,EPC)</f>
        <v>0</v>
      </c>
      <c r="D194" s="6">
        <f>B194*Town_m</f>
        <v>0</v>
      </c>
      <c r="E194" s="6">
        <f>C194-D194</f>
        <v>0</v>
      </c>
      <c r="F194" s="6">
        <f>B194-E194</f>
        <v>0</v>
      </c>
    </row>
    <row r="195" spans="1:6">
      <c r="A195" s="8">
        <v>194</v>
      </c>
      <c r="B195" s="6">
        <f>IF(ROW()=2,EPC,OFFSET(F1,ROW()-3,0))</f>
        <v>0</v>
      </c>
      <c r="C195" s="6">
        <f>-PMT(Town_m,PaymentMonths,EPC)</f>
        <v>0</v>
      </c>
      <c r="D195" s="6">
        <f>B195*Town_m</f>
        <v>0</v>
      </c>
      <c r="E195" s="6">
        <f>C195-D195</f>
        <v>0</v>
      </c>
      <c r="F195" s="6">
        <f>B195-E195</f>
        <v>0</v>
      </c>
    </row>
    <row r="196" spans="1:6">
      <c r="A196" s="8">
        <v>195</v>
      </c>
      <c r="B196" s="6">
        <f>IF(ROW()=2,EPC,OFFSET(F1,ROW()-3,0))</f>
        <v>0</v>
      </c>
      <c r="C196" s="6">
        <f>-PMT(Town_m,PaymentMonths,EPC)</f>
        <v>0</v>
      </c>
      <c r="D196" s="6">
        <f>B196*Town_m</f>
        <v>0</v>
      </c>
      <c r="E196" s="6">
        <f>C196-D196</f>
        <v>0</v>
      </c>
      <c r="F196" s="6">
        <f>B196-E196</f>
        <v>0</v>
      </c>
    </row>
    <row r="197" spans="1:6">
      <c r="A197" s="8">
        <v>196</v>
      </c>
      <c r="B197" s="6">
        <f>IF(ROW()=2,EPC,OFFSET(F1,ROW()-3,0))</f>
        <v>0</v>
      </c>
      <c r="C197" s="6">
        <f>-PMT(Town_m,PaymentMonths,EPC)</f>
        <v>0</v>
      </c>
      <c r="D197" s="6">
        <f>B197*Town_m</f>
        <v>0</v>
      </c>
      <c r="E197" s="6">
        <f>C197-D197</f>
        <v>0</v>
      </c>
      <c r="F197" s="6">
        <f>B197-E197</f>
        <v>0</v>
      </c>
    </row>
    <row r="198" spans="1:6">
      <c r="A198" s="8">
        <v>197</v>
      </c>
      <c r="B198" s="6">
        <f>IF(ROW()=2,EPC,OFFSET(F1,ROW()-3,0))</f>
        <v>0</v>
      </c>
      <c r="C198" s="6">
        <f>-PMT(Town_m,PaymentMonths,EPC)</f>
        <v>0</v>
      </c>
      <c r="D198" s="6">
        <f>B198*Town_m</f>
        <v>0</v>
      </c>
      <c r="E198" s="6">
        <f>C198-D198</f>
        <v>0</v>
      </c>
      <c r="F198" s="6">
        <f>B198-E198</f>
        <v>0</v>
      </c>
    </row>
    <row r="199" spans="1:6">
      <c r="A199" s="8">
        <v>198</v>
      </c>
      <c r="B199" s="6">
        <f>IF(ROW()=2,EPC,OFFSET(F1,ROW()-3,0))</f>
        <v>0</v>
      </c>
      <c r="C199" s="6">
        <f>-PMT(Town_m,PaymentMonths,EPC)</f>
        <v>0</v>
      </c>
      <c r="D199" s="6">
        <f>B199*Town_m</f>
        <v>0</v>
      </c>
      <c r="E199" s="6">
        <f>C199-D199</f>
        <v>0</v>
      </c>
      <c r="F199" s="6">
        <f>B199-E199</f>
        <v>0</v>
      </c>
    </row>
    <row r="200" spans="1:6">
      <c r="A200" s="8">
        <v>199</v>
      </c>
      <c r="B200" s="6">
        <f>IF(ROW()=2,EPC,OFFSET(F1,ROW()-3,0))</f>
        <v>0</v>
      </c>
      <c r="C200" s="6">
        <f>-PMT(Town_m,PaymentMonths,EPC)</f>
        <v>0</v>
      </c>
      <c r="D200" s="6">
        <f>B200*Town_m</f>
        <v>0</v>
      </c>
      <c r="E200" s="6">
        <f>C200-D200</f>
        <v>0</v>
      </c>
      <c r="F200" s="6">
        <f>B200-E200</f>
        <v>0</v>
      </c>
    </row>
    <row r="201" spans="1:6">
      <c r="A201" s="8">
        <v>200</v>
      </c>
      <c r="B201" s="6">
        <f>IF(ROW()=2,EPC,OFFSET(F1,ROW()-3,0))</f>
        <v>0</v>
      </c>
      <c r="C201" s="6">
        <f>-PMT(Town_m,PaymentMonths,EPC)</f>
        <v>0</v>
      </c>
      <c r="D201" s="6">
        <f>B201*Town_m</f>
        <v>0</v>
      </c>
      <c r="E201" s="6">
        <f>C201-D201</f>
        <v>0</v>
      </c>
      <c r="F201" s="6">
        <f>B201-E201</f>
        <v>0</v>
      </c>
    </row>
    <row r="202" spans="1:6">
      <c r="A202" s="8">
        <v>201</v>
      </c>
      <c r="B202" s="6">
        <f>IF(ROW()=2,EPC,OFFSET(F1,ROW()-3,0))</f>
        <v>0</v>
      </c>
      <c r="C202" s="6">
        <f>-PMT(Town_m,PaymentMonths,EPC)</f>
        <v>0</v>
      </c>
      <c r="D202" s="6">
        <f>B202*Town_m</f>
        <v>0</v>
      </c>
      <c r="E202" s="6">
        <f>C202-D202</f>
        <v>0</v>
      </c>
      <c r="F202" s="6">
        <f>B202-E202</f>
        <v>0</v>
      </c>
    </row>
    <row r="203" spans="1:6">
      <c r="A203" s="8">
        <v>202</v>
      </c>
      <c r="B203" s="6">
        <f>IF(ROW()=2,EPC,OFFSET(F1,ROW()-3,0))</f>
        <v>0</v>
      </c>
      <c r="C203" s="6">
        <f>-PMT(Town_m,PaymentMonths,EPC)</f>
        <v>0</v>
      </c>
      <c r="D203" s="6">
        <f>B203*Town_m</f>
        <v>0</v>
      </c>
      <c r="E203" s="6">
        <f>C203-D203</f>
        <v>0</v>
      </c>
      <c r="F203" s="6">
        <f>B203-E203</f>
        <v>0</v>
      </c>
    </row>
    <row r="204" spans="1:6">
      <c r="A204" s="8">
        <v>203</v>
      </c>
      <c r="B204" s="6">
        <f>IF(ROW()=2,EPC,OFFSET(F1,ROW()-3,0))</f>
        <v>0</v>
      </c>
      <c r="C204" s="6">
        <f>-PMT(Town_m,PaymentMonths,EPC)</f>
        <v>0</v>
      </c>
      <c r="D204" s="6">
        <f>B204*Town_m</f>
        <v>0</v>
      </c>
      <c r="E204" s="6">
        <f>C204-D204</f>
        <v>0</v>
      </c>
      <c r="F204" s="6">
        <f>B204-E204</f>
        <v>0</v>
      </c>
    </row>
    <row r="205" spans="1:6">
      <c r="A205" s="8">
        <v>204</v>
      </c>
      <c r="B205" s="6">
        <f>IF(ROW()=2,EPC,OFFSET(F1,ROW()-3,0))</f>
        <v>0</v>
      </c>
      <c r="C205" s="6">
        <f>-PMT(Town_m,PaymentMonths,EPC)</f>
        <v>0</v>
      </c>
      <c r="D205" s="6">
        <f>B205*Town_m</f>
        <v>0</v>
      </c>
      <c r="E205" s="6">
        <f>C205-D205</f>
        <v>0</v>
      </c>
      <c r="F205" s="6">
        <f>B205-E205</f>
        <v>0</v>
      </c>
    </row>
    <row r="206" spans="1:6">
      <c r="A206" s="8">
        <v>205</v>
      </c>
      <c r="B206" s="6">
        <f>IF(ROW()=2,EPC,OFFSET(F1,ROW()-3,0))</f>
        <v>0</v>
      </c>
      <c r="C206" s="6">
        <f>-PMT(Town_m,PaymentMonths,EPC)</f>
        <v>0</v>
      </c>
      <c r="D206" s="6">
        <f>B206*Town_m</f>
        <v>0</v>
      </c>
      <c r="E206" s="6">
        <f>C206-D206</f>
        <v>0</v>
      </c>
      <c r="F206" s="6">
        <f>B206-E206</f>
        <v>0</v>
      </c>
    </row>
    <row r="207" spans="1:6">
      <c r="A207" s="8">
        <v>206</v>
      </c>
      <c r="B207" s="6">
        <f>IF(ROW()=2,EPC,OFFSET(F1,ROW()-3,0))</f>
        <v>0</v>
      </c>
      <c r="C207" s="6">
        <f>-PMT(Town_m,PaymentMonths,EPC)</f>
        <v>0</v>
      </c>
      <c r="D207" s="6">
        <f>B207*Town_m</f>
        <v>0</v>
      </c>
      <c r="E207" s="6">
        <f>C207-D207</f>
        <v>0</v>
      </c>
      <c r="F207" s="6">
        <f>B207-E207</f>
        <v>0</v>
      </c>
    </row>
    <row r="208" spans="1:6">
      <c r="A208" s="8">
        <v>207</v>
      </c>
      <c r="B208" s="6">
        <f>IF(ROW()=2,EPC,OFFSET(F1,ROW()-3,0))</f>
        <v>0</v>
      </c>
      <c r="C208" s="6">
        <f>-PMT(Town_m,PaymentMonths,EPC)</f>
        <v>0</v>
      </c>
      <c r="D208" s="6">
        <f>B208*Town_m</f>
        <v>0</v>
      </c>
      <c r="E208" s="6">
        <f>C208-D208</f>
        <v>0</v>
      </c>
      <c r="F208" s="6">
        <f>B208-E208</f>
        <v>0</v>
      </c>
    </row>
    <row r="209" spans="1:6">
      <c r="A209" s="8">
        <v>208</v>
      </c>
      <c r="B209" s="6">
        <f>IF(ROW()=2,EPC,OFFSET(F1,ROW()-3,0))</f>
        <v>0</v>
      </c>
      <c r="C209" s="6">
        <f>-PMT(Town_m,PaymentMonths,EPC)</f>
        <v>0</v>
      </c>
      <c r="D209" s="6">
        <f>B209*Town_m</f>
        <v>0</v>
      </c>
      <c r="E209" s="6">
        <f>C209-D209</f>
        <v>0</v>
      </c>
      <c r="F209" s="6">
        <f>B209-E209</f>
        <v>0</v>
      </c>
    </row>
    <row r="210" spans="1:6">
      <c r="A210" s="8">
        <v>209</v>
      </c>
      <c r="B210" s="6">
        <f>IF(ROW()=2,EPC,OFFSET(F1,ROW()-3,0))</f>
        <v>0</v>
      </c>
      <c r="C210" s="6">
        <f>-PMT(Town_m,PaymentMonths,EPC)</f>
        <v>0</v>
      </c>
      <c r="D210" s="6">
        <f>B210*Town_m</f>
        <v>0</v>
      </c>
      <c r="E210" s="6">
        <f>C210-D210</f>
        <v>0</v>
      </c>
      <c r="F210" s="6">
        <f>B210-E210</f>
        <v>0</v>
      </c>
    </row>
    <row r="211" spans="1:6">
      <c r="A211" s="8">
        <v>210</v>
      </c>
      <c r="B211" s="6">
        <f>IF(ROW()=2,EPC,OFFSET(F1,ROW()-3,0))</f>
        <v>0</v>
      </c>
      <c r="C211" s="6">
        <f>-PMT(Town_m,PaymentMonths,EPC)</f>
        <v>0</v>
      </c>
      <c r="D211" s="6">
        <f>B211*Town_m</f>
        <v>0</v>
      </c>
      <c r="E211" s="6">
        <f>C211-D211</f>
        <v>0</v>
      </c>
      <c r="F211" s="6">
        <f>B211-E211</f>
        <v>0</v>
      </c>
    </row>
    <row r="212" spans="1:6">
      <c r="A212" s="8">
        <v>211</v>
      </c>
      <c r="B212" s="6">
        <f>IF(ROW()=2,EPC,OFFSET(F1,ROW()-3,0))</f>
        <v>0</v>
      </c>
      <c r="C212" s="6">
        <f>-PMT(Town_m,PaymentMonths,EPC)</f>
        <v>0</v>
      </c>
      <c r="D212" s="6">
        <f>B212*Town_m</f>
        <v>0</v>
      </c>
      <c r="E212" s="6">
        <f>C212-D212</f>
        <v>0</v>
      </c>
      <c r="F212" s="6">
        <f>B212-E212</f>
        <v>0</v>
      </c>
    </row>
    <row r="213" spans="1:6">
      <c r="A213" s="8">
        <v>212</v>
      </c>
      <c r="B213" s="6">
        <f>IF(ROW()=2,EPC,OFFSET(F1,ROW()-3,0))</f>
        <v>0</v>
      </c>
      <c r="C213" s="6">
        <f>-PMT(Town_m,PaymentMonths,EPC)</f>
        <v>0</v>
      </c>
      <c r="D213" s="6">
        <f>B213*Town_m</f>
        <v>0</v>
      </c>
      <c r="E213" s="6">
        <f>C213-D213</f>
        <v>0</v>
      </c>
      <c r="F213" s="6">
        <f>B213-E213</f>
        <v>0</v>
      </c>
    </row>
    <row r="214" spans="1:6">
      <c r="A214" s="8">
        <v>213</v>
      </c>
      <c r="B214" s="6">
        <f>IF(ROW()=2,EPC,OFFSET(F1,ROW()-3,0))</f>
        <v>0</v>
      </c>
      <c r="C214" s="6">
        <f>-PMT(Town_m,PaymentMonths,EPC)</f>
        <v>0</v>
      </c>
      <c r="D214" s="6">
        <f>B214*Town_m</f>
        <v>0</v>
      </c>
      <c r="E214" s="6">
        <f>C214-D214</f>
        <v>0</v>
      </c>
      <c r="F214" s="6">
        <f>B214-E214</f>
        <v>0</v>
      </c>
    </row>
    <row r="215" spans="1:6">
      <c r="A215" s="8">
        <v>214</v>
      </c>
      <c r="B215" s="6">
        <f>IF(ROW()=2,EPC,OFFSET(F1,ROW()-3,0))</f>
        <v>0</v>
      </c>
      <c r="C215" s="6">
        <f>-PMT(Town_m,PaymentMonths,EPC)</f>
        <v>0</v>
      </c>
      <c r="D215" s="6">
        <f>B215*Town_m</f>
        <v>0</v>
      </c>
      <c r="E215" s="6">
        <f>C215-D215</f>
        <v>0</v>
      </c>
      <c r="F215" s="6">
        <f>B215-E215</f>
        <v>0</v>
      </c>
    </row>
    <row r="216" spans="1:6">
      <c r="A216" s="8">
        <v>215</v>
      </c>
      <c r="B216" s="6">
        <f>IF(ROW()=2,EPC,OFFSET(F1,ROW()-3,0))</f>
        <v>0</v>
      </c>
      <c r="C216" s="6">
        <f>-PMT(Town_m,PaymentMonths,EPC)</f>
        <v>0</v>
      </c>
      <c r="D216" s="6">
        <f>B216*Town_m</f>
        <v>0</v>
      </c>
      <c r="E216" s="6">
        <f>C216-D216</f>
        <v>0</v>
      </c>
      <c r="F216" s="6">
        <f>B216-E216</f>
        <v>0</v>
      </c>
    </row>
    <row r="217" spans="1:6">
      <c r="A217" s="8">
        <v>216</v>
      </c>
      <c r="B217" s="6">
        <f>IF(ROW()=2,EPC,OFFSET(F1,ROW()-3,0))</f>
        <v>0</v>
      </c>
      <c r="C217" s="6">
        <f>-PMT(Town_m,PaymentMonths,EPC)</f>
        <v>0</v>
      </c>
      <c r="D217" s="6">
        <f>B217*Town_m</f>
        <v>0</v>
      </c>
      <c r="E217" s="6">
        <f>C217-D217</f>
        <v>0</v>
      </c>
      <c r="F217" s="6">
        <f>B217-E217</f>
        <v>0</v>
      </c>
    </row>
    <row r="218" spans="1:6">
      <c r="A218" s="8">
        <v>217</v>
      </c>
      <c r="B218" s="6">
        <f>IF(ROW()=2,EPC,OFFSET(F1,ROW()-3,0))</f>
        <v>0</v>
      </c>
      <c r="C218" s="6">
        <f>-PMT(Town_m,PaymentMonths,EPC)</f>
        <v>0</v>
      </c>
      <c r="D218" s="6">
        <f>B218*Town_m</f>
        <v>0</v>
      </c>
      <c r="E218" s="6">
        <f>C218-D218</f>
        <v>0</v>
      </c>
      <c r="F218" s="6">
        <f>B218-E218</f>
        <v>0</v>
      </c>
    </row>
    <row r="219" spans="1:6">
      <c r="A219" s="8">
        <v>218</v>
      </c>
      <c r="B219" s="6">
        <f>IF(ROW()=2,EPC,OFFSET(F1,ROW()-3,0))</f>
        <v>0</v>
      </c>
      <c r="C219" s="6">
        <f>-PMT(Town_m,PaymentMonths,EPC)</f>
        <v>0</v>
      </c>
      <c r="D219" s="6">
        <f>B219*Town_m</f>
        <v>0</v>
      </c>
      <c r="E219" s="6">
        <f>C219-D219</f>
        <v>0</v>
      </c>
      <c r="F219" s="6">
        <f>B219-E219</f>
        <v>0</v>
      </c>
    </row>
    <row r="220" spans="1:6">
      <c r="A220" s="8">
        <v>219</v>
      </c>
      <c r="B220" s="6">
        <f>IF(ROW()=2,EPC,OFFSET(F1,ROW()-3,0))</f>
        <v>0</v>
      </c>
      <c r="C220" s="6">
        <f>-PMT(Town_m,PaymentMonths,EPC)</f>
        <v>0</v>
      </c>
      <c r="D220" s="6">
        <f>B220*Town_m</f>
        <v>0</v>
      </c>
      <c r="E220" s="6">
        <f>C220-D220</f>
        <v>0</v>
      </c>
      <c r="F220" s="6">
        <f>B220-E220</f>
        <v>0</v>
      </c>
    </row>
    <row r="221" spans="1:6">
      <c r="A221" s="8">
        <v>220</v>
      </c>
      <c r="B221" s="6">
        <f>IF(ROW()=2,EPC,OFFSET(F1,ROW()-3,0))</f>
        <v>0</v>
      </c>
      <c r="C221" s="6">
        <f>-PMT(Town_m,PaymentMonths,EPC)</f>
        <v>0</v>
      </c>
      <c r="D221" s="6">
        <f>B221*Town_m</f>
        <v>0</v>
      </c>
      <c r="E221" s="6">
        <f>C221-D221</f>
        <v>0</v>
      </c>
      <c r="F221" s="6">
        <f>B221-E221</f>
        <v>0</v>
      </c>
    </row>
    <row r="222" spans="1:6">
      <c r="A222" s="8">
        <v>221</v>
      </c>
      <c r="B222" s="6">
        <f>IF(ROW()=2,EPC,OFFSET(F1,ROW()-3,0))</f>
        <v>0</v>
      </c>
      <c r="C222" s="6">
        <f>-PMT(Town_m,PaymentMonths,EPC)</f>
        <v>0</v>
      </c>
      <c r="D222" s="6">
        <f>B222*Town_m</f>
        <v>0</v>
      </c>
      <c r="E222" s="6">
        <f>C222-D222</f>
        <v>0</v>
      </c>
      <c r="F222" s="6">
        <f>B222-E222</f>
        <v>0</v>
      </c>
    </row>
    <row r="223" spans="1:6">
      <c r="A223" s="8">
        <v>222</v>
      </c>
      <c r="B223" s="6">
        <f>IF(ROW()=2,EPC,OFFSET(F1,ROW()-3,0))</f>
        <v>0</v>
      </c>
      <c r="C223" s="6">
        <f>-PMT(Town_m,PaymentMonths,EPC)</f>
        <v>0</v>
      </c>
      <c r="D223" s="6">
        <f>B223*Town_m</f>
        <v>0</v>
      </c>
      <c r="E223" s="6">
        <f>C223-D223</f>
        <v>0</v>
      </c>
      <c r="F223" s="6">
        <f>B223-E223</f>
        <v>0</v>
      </c>
    </row>
    <row r="224" spans="1:6">
      <c r="A224" s="8">
        <v>223</v>
      </c>
      <c r="B224" s="6">
        <f>IF(ROW()=2,EPC,OFFSET(F1,ROW()-3,0))</f>
        <v>0</v>
      </c>
      <c r="C224" s="6">
        <f>-PMT(Town_m,PaymentMonths,EPC)</f>
        <v>0</v>
      </c>
      <c r="D224" s="6">
        <f>B224*Town_m</f>
        <v>0</v>
      </c>
      <c r="E224" s="6">
        <f>C224-D224</f>
        <v>0</v>
      </c>
      <c r="F224" s="6">
        <f>B224-E224</f>
        <v>0</v>
      </c>
    </row>
    <row r="225" spans="1:6">
      <c r="A225" s="8">
        <v>224</v>
      </c>
      <c r="B225" s="6">
        <f>IF(ROW()=2,EPC,OFFSET(F1,ROW()-3,0))</f>
        <v>0</v>
      </c>
      <c r="C225" s="6">
        <f>-PMT(Town_m,PaymentMonths,EPC)</f>
        <v>0</v>
      </c>
      <c r="D225" s="6">
        <f>B225*Town_m</f>
        <v>0</v>
      </c>
      <c r="E225" s="6">
        <f>C225-D225</f>
        <v>0</v>
      </c>
      <c r="F225" s="6">
        <f>B225-E225</f>
        <v>0</v>
      </c>
    </row>
    <row r="226" spans="1:6">
      <c r="A226" s="8">
        <v>225</v>
      </c>
      <c r="B226" s="6">
        <f>IF(ROW()=2,EPC,OFFSET(F1,ROW()-3,0))</f>
        <v>0</v>
      </c>
      <c r="C226" s="6">
        <f>-PMT(Town_m,PaymentMonths,EPC)</f>
        <v>0</v>
      </c>
      <c r="D226" s="6">
        <f>B226*Town_m</f>
        <v>0</v>
      </c>
      <c r="E226" s="6">
        <f>C226-D226</f>
        <v>0</v>
      </c>
      <c r="F226" s="6">
        <f>B226-E226</f>
        <v>0</v>
      </c>
    </row>
    <row r="227" spans="1:6">
      <c r="A227" s="8">
        <v>226</v>
      </c>
      <c r="B227" s="6">
        <f>IF(ROW()=2,EPC,OFFSET(F1,ROW()-3,0))</f>
        <v>0</v>
      </c>
      <c r="C227" s="6">
        <f>-PMT(Town_m,PaymentMonths,EPC)</f>
        <v>0</v>
      </c>
      <c r="D227" s="6">
        <f>B227*Town_m</f>
        <v>0</v>
      </c>
      <c r="E227" s="6">
        <f>C227-D227</f>
        <v>0</v>
      </c>
      <c r="F227" s="6">
        <f>B227-E227</f>
        <v>0</v>
      </c>
    </row>
    <row r="228" spans="1:6">
      <c r="A228" s="8">
        <v>227</v>
      </c>
      <c r="B228" s="6">
        <f>IF(ROW()=2,EPC,OFFSET(F1,ROW()-3,0))</f>
        <v>0</v>
      </c>
      <c r="C228" s="6">
        <f>-PMT(Town_m,PaymentMonths,EPC)</f>
        <v>0</v>
      </c>
      <c r="D228" s="6">
        <f>B228*Town_m</f>
        <v>0</v>
      </c>
      <c r="E228" s="6">
        <f>C228-D228</f>
        <v>0</v>
      </c>
      <c r="F228" s="6">
        <f>B228-E228</f>
        <v>0</v>
      </c>
    </row>
    <row r="229" spans="1:6">
      <c r="A229" s="8">
        <v>228</v>
      </c>
      <c r="B229" s="6">
        <f>IF(ROW()=2,EPC,OFFSET(F1,ROW()-3,0))</f>
        <v>0</v>
      </c>
      <c r="C229" s="6">
        <f>-PMT(Town_m,PaymentMonths,EPC)</f>
        <v>0</v>
      </c>
      <c r="D229" s="6">
        <f>B229*Town_m</f>
        <v>0</v>
      </c>
      <c r="E229" s="6">
        <f>C229-D229</f>
        <v>0</v>
      </c>
      <c r="F229" s="6">
        <f>B229-E229</f>
        <v>0</v>
      </c>
    </row>
    <row r="230" spans="1:6">
      <c r="A230" s="8">
        <v>229</v>
      </c>
      <c r="B230" s="6">
        <f>IF(ROW()=2,EPC,OFFSET(F1,ROW()-3,0))</f>
        <v>0</v>
      </c>
      <c r="C230" s="6">
        <f>-PMT(Town_m,PaymentMonths,EPC)</f>
        <v>0</v>
      </c>
      <c r="D230" s="6">
        <f>B230*Town_m</f>
        <v>0</v>
      </c>
      <c r="E230" s="6">
        <f>C230-D230</f>
        <v>0</v>
      </c>
      <c r="F230" s="6">
        <f>B230-E230</f>
        <v>0</v>
      </c>
    </row>
    <row r="231" spans="1:6">
      <c r="A231" s="8">
        <v>230</v>
      </c>
      <c r="B231" s="6">
        <f>IF(ROW()=2,EPC,OFFSET(F1,ROW()-3,0))</f>
        <v>0</v>
      </c>
      <c r="C231" s="6">
        <f>-PMT(Town_m,PaymentMonths,EPC)</f>
        <v>0</v>
      </c>
      <c r="D231" s="6">
        <f>B231*Town_m</f>
        <v>0</v>
      </c>
      <c r="E231" s="6">
        <f>C231-D231</f>
        <v>0</v>
      </c>
      <c r="F231" s="6">
        <f>B231-E231</f>
        <v>0</v>
      </c>
    </row>
    <row r="232" spans="1:6">
      <c r="A232" s="8">
        <v>231</v>
      </c>
      <c r="B232" s="6">
        <f>IF(ROW()=2,EPC,OFFSET(F1,ROW()-3,0))</f>
        <v>0</v>
      </c>
      <c r="C232" s="6">
        <f>-PMT(Town_m,PaymentMonths,EPC)</f>
        <v>0</v>
      </c>
      <c r="D232" s="6">
        <f>B232*Town_m</f>
        <v>0</v>
      </c>
      <c r="E232" s="6">
        <f>C232-D232</f>
        <v>0</v>
      </c>
      <c r="F232" s="6">
        <f>B232-E232</f>
        <v>0</v>
      </c>
    </row>
    <row r="233" spans="1:6">
      <c r="A233" s="8">
        <v>232</v>
      </c>
      <c r="B233" s="6">
        <f>IF(ROW()=2,EPC,OFFSET(F1,ROW()-3,0))</f>
        <v>0</v>
      </c>
      <c r="C233" s="6">
        <f>-PMT(Town_m,PaymentMonths,EPC)</f>
        <v>0</v>
      </c>
      <c r="D233" s="6">
        <f>B233*Town_m</f>
        <v>0</v>
      </c>
      <c r="E233" s="6">
        <f>C233-D233</f>
        <v>0</v>
      </c>
      <c r="F233" s="6">
        <f>B233-E233</f>
        <v>0</v>
      </c>
    </row>
    <row r="234" spans="1:6">
      <c r="A234" s="8">
        <v>233</v>
      </c>
      <c r="B234" s="6">
        <f>IF(ROW()=2,EPC,OFFSET(F1,ROW()-3,0))</f>
        <v>0</v>
      </c>
      <c r="C234" s="6">
        <f>-PMT(Town_m,PaymentMonths,EPC)</f>
        <v>0</v>
      </c>
      <c r="D234" s="6">
        <f>B234*Town_m</f>
        <v>0</v>
      </c>
      <c r="E234" s="6">
        <f>C234-D234</f>
        <v>0</v>
      </c>
      <c r="F234" s="6">
        <f>B234-E234</f>
        <v>0</v>
      </c>
    </row>
    <row r="235" spans="1:6">
      <c r="A235" s="8">
        <v>234</v>
      </c>
      <c r="B235" s="6">
        <f>IF(ROW()=2,EPC,OFFSET(F1,ROW()-3,0))</f>
        <v>0</v>
      </c>
      <c r="C235" s="6">
        <f>-PMT(Town_m,PaymentMonths,EPC)</f>
        <v>0</v>
      </c>
      <c r="D235" s="6">
        <f>B235*Town_m</f>
        <v>0</v>
      </c>
      <c r="E235" s="6">
        <f>C235-D235</f>
        <v>0</v>
      </c>
      <c r="F235" s="6">
        <f>B235-E235</f>
        <v>0</v>
      </c>
    </row>
    <row r="236" spans="1:6">
      <c r="A236" s="8">
        <v>235</v>
      </c>
      <c r="B236" s="6">
        <f>IF(ROW()=2,EPC,OFFSET(F1,ROW()-3,0))</f>
        <v>0</v>
      </c>
      <c r="C236" s="6">
        <f>-PMT(Town_m,PaymentMonths,EPC)</f>
        <v>0</v>
      </c>
      <c r="D236" s="6">
        <f>B236*Town_m</f>
        <v>0</v>
      </c>
      <c r="E236" s="6">
        <f>C236-D236</f>
        <v>0</v>
      </c>
      <c r="F236" s="6">
        <f>B236-E236</f>
        <v>0</v>
      </c>
    </row>
    <row r="237" spans="1:6">
      <c r="A237" s="8">
        <v>236</v>
      </c>
      <c r="B237" s="6">
        <f>IF(ROW()=2,EPC,OFFSET(F1,ROW()-3,0))</f>
        <v>0</v>
      </c>
      <c r="C237" s="6">
        <f>-PMT(Town_m,PaymentMonths,EPC)</f>
        <v>0</v>
      </c>
      <c r="D237" s="6">
        <f>B237*Town_m</f>
        <v>0</v>
      </c>
      <c r="E237" s="6">
        <f>C237-D237</f>
        <v>0</v>
      </c>
      <c r="F237" s="6">
        <f>B237-E237</f>
        <v>0</v>
      </c>
    </row>
    <row r="238" spans="1:6">
      <c r="A238" s="8">
        <v>237</v>
      </c>
      <c r="B238" s="6">
        <f>IF(ROW()=2,EPC,OFFSET(F1,ROW()-3,0))</f>
        <v>0</v>
      </c>
      <c r="C238" s="6">
        <f>-PMT(Town_m,PaymentMonths,EPC)</f>
        <v>0</v>
      </c>
      <c r="D238" s="6">
        <f>B238*Town_m</f>
        <v>0</v>
      </c>
      <c r="E238" s="6">
        <f>C238-D238</f>
        <v>0</v>
      </c>
      <c r="F238" s="6">
        <f>B238-E238</f>
        <v>0</v>
      </c>
    </row>
    <row r="239" spans="1:6">
      <c r="A239" s="8">
        <v>238</v>
      </c>
      <c r="B239" s="6">
        <f>IF(ROW()=2,EPC,OFFSET(F1,ROW()-3,0))</f>
        <v>0</v>
      </c>
      <c r="C239" s="6">
        <f>-PMT(Town_m,PaymentMonths,EPC)</f>
        <v>0</v>
      </c>
      <c r="D239" s="6">
        <f>B239*Town_m</f>
        <v>0</v>
      </c>
      <c r="E239" s="6">
        <f>C239-D239</f>
        <v>0</v>
      </c>
      <c r="F239" s="6">
        <f>B239-E239</f>
        <v>0</v>
      </c>
    </row>
    <row r="240" spans="1:6">
      <c r="A240" s="8">
        <v>239</v>
      </c>
      <c r="B240" s="6">
        <f>IF(ROW()=2,EPC,OFFSET(F1,ROW()-3,0))</f>
        <v>0</v>
      </c>
      <c r="C240" s="6">
        <f>-PMT(Town_m,PaymentMonths,EPC)</f>
        <v>0</v>
      </c>
      <c r="D240" s="6">
        <f>B240*Town_m</f>
        <v>0</v>
      </c>
      <c r="E240" s="6">
        <f>C240-D240</f>
        <v>0</v>
      </c>
      <c r="F240" s="6">
        <f>B240-E240</f>
        <v>0</v>
      </c>
    </row>
    <row r="241" spans="1:6">
      <c r="A241" s="8">
        <v>240</v>
      </c>
      <c r="B241" s="6">
        <f>IF(ROW()=2,EPC,OFFSET(F1,ROW()-3,0))</f>
        <v>0</v>
      </c>
      <c r="C241" s="6">
        <f>-PMT(Town_m,PaymentMonths,EPC)</f>
        <v>0</v>
      </c>
      <c r="D241" s="6">
        <f>B241*Town_m</f>
        <v>0</v>
      </c>
      <c r="E241" s="6">
        <f>C241-D241</f>
        <v>0</v>
      </c>
      <c r="F241" s="6">
        <f>B241-E241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2E6BE6"/>
  </sheetPr>
  <dimension ref="A1:F2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6" width="18.7109375" customWidth="1"/>
  </cols>
  <sheetData>
    <row r="1" spans="1:6" ht="22" customHeight="1">
      <c r="A1" s="3" t="s">
        <v>48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>
      <c r="A2" s="8">
        <v>1</v>
      </c>
      <c r="B2" s="6">
        <f>IF(ROW()=2,EPC*DebtFrac,OFFSET(F1,ROW()-3,0))</f>
        <v>0</v>
      </c>
      <c r="C2" s="6">
        <f>-PMT(Debt_m,PaymentMonths,EPC*DebtFrac)</f>
        <v>0</v>
      </c>
      <c r="D2" s="6">
        <f>B2*Debt_m</f>
        <v>0</v>
      </c>
      <c r="E2" s="6">
        <f>C2-D2</f>
        <v>0</v>
      </c>
      <c r="F2" s="6">
        <f>B2-E2</f>
        <v>0</v>
      </c>
    </row>
    <row r="3" spans="1:6">
      <c r="A3" s="8">
        <v>2</v>
      </c>
      <c r="B3" s="6">
        <f>IF(ROW()=2,EPC*DebtFrac,OFFSET(F1,ROW()-3,0))</f>
        <v>0</v>
      </c>
      <c r="C3" s="6">
        <f>-PMT(Debt_m,PaymentMonths,EPC*DebtFrac)</f>
        <v>0</v>
      </c>
      <c r="D3" s="6">
        <f>B3*Debt_m</f>
        <v>0</v>
      </c>
      <c r="E3" s="6">
        <f>C3-D3</f>
        <v>0</v>
      </c>
      <c r="F3" s="6">
        <f>B3-E3</f>
        <v>0</v>
      </c>
    </row>
    <row r="4" spans="1:6">
      <c r="A4" s="8">
        <v>3</v>
      </c>
      <c r="B4" s="6">
        <f>IF(ROW()=2,EPC*DebtFrac,OFFSET(F1,ROW()-3,0))</f>
        <v>0</v>
      </c>
      <c r="C4" s="6">
        <f>-PMT(Debt_m,PaymentMonths,EPC*DebtFrac)</f>
        <v>0</v>
      </c>
      <c r="D4" s="6">
        <f>B4*Debt_m</f>
        <v>0</v>
      </c>
      <c r="E4" s="6">
        <f>C4-D4</f>
        <v>0</v>
      </c>
      <c r="F4" s="6">
        <f>B4-E4</f>
        <v>0</v>
      </c>
    </row>
    <row r="5" spans="1:6">
      <c r="A5" s="8">
        <v>4</v>
      </c>
      <c r="B5" s="6">
        <f>IF(ROW()=2,EPC*DebtFrac,OFFSET(F1,ROW()-3,0))</f>
        <v>0</v>
      </c>
      <c r="C5" s="6">
        <f>-PMT(Debt_m,PaymentMonths,EPC*DebtFrac)</f>
        <v>0</v>
      </c>
      <c r="D5" s="6">
        <f>B5*Debt_m</f>
        <v>0</v>
      </c>
      <c r="E5" s="6">
        <f>C5-D5</f>
        <v>0</v>
      </c>
      <c r="F5" s="6">
        <f>B5-E5</f>
        <v>0</v>
      </c>
    </row>
    <row r="6" spans="1:6">
      <c r="A6" s="8">
        <v>5</v>
      </c>
      <c r="B6" s="6">
        <f>IF(ROW()=2,EPC*DebtFrac,OFFSET(F1,ROW()-3,0))</f>
        <v>0</v>
      </c>
      <c r="C6" s="6">
        <f>-PMT(Debt_m,PaymentMonths,EPC*DebtFrac)</f>
        <v>0</v>
      </c>
      <c r="D6" s="6">
        <f>B6*Debt_m</f>
        <v>0</v>
      </c>
      <c r="E6" s="6">
        <f>C6-D6</f>
        <v>0</v>
      </c>
      <c r="F6" s="6">
        <f>B6-E6</f>
        <v>0</v>
      </c>
    </row>
    <row r="7" spans="1:6">
      <c r="A7" s="8">
        <v>6</v>
      </c>
      <c r="B7" s="6">
        <f>IF(ROW()=2,EPC*DebtFrac,OFFSET(F1,ROW()-3,0))</f>
        <v>0</v>
      </c>
      <c r="C7" s="6">
        <f>-PMT(Debt_m,PaymentMonths,EPC*DebtFrac)</f>
        <v>0</v>
      </c>
      <c r="D7" s="6">
        <f>B7*Debt_m</f>
        <v>0</v>
      </c>
      <c r="E7" s="6">
        <f>C7-D7</f>
        <v>0</v>
      </c>
      <c r="F7" s="6">
        <f>B7-E7</f>
        <v>0</v>
      </c>
    </row>
    <row r="8" spans="1:6">
      <c r="A8" s="8">
        <v>7</v>
      </c>
      <c r="B8" s="6">
        <f>IF(ROW()=2,EPC*DebtFrac,OFFSET(F1,ROW()-3,0))</f>
        <v>0</v>
      </c>
      <c r="C8" s="6">
        <f>-PMT(Debt_m,PaymentMonths,EPC*DebtFrac)</f>
        <v>0</v>
      </c>
      <c r="D8" s="6">
        <f>B8*Debt_m</f>
        <v>0</v>
      </c>
      <c r="E8" s="6">
        <f>C8-D8</f>
        <v>0</v>
      </c>
      <c r="F8" s="6">
        <f>B8-E8</f>
        <v>0</v>
      </c>
    </row>
    <row r="9" spans="1:6">
      <c r="A9" s="8">
        <v>8</v>
      </c>
      <c r="B9" s="6">
        <f>IF(ROW()=2,EPC*DebtFrac,OFFSET(F1,ROW()-3,0))</f>
        <v>0</v>
      </c>
      <c r="C9" s="6">
        <f>-PMT(Debt_m,PaymentMonths,EPC*DebtFrac)</f>
        <v>0</v>
      </c>
      <c r="D9" s="6">
        <f>B9*Debt_m</f>
        <v>0</v>
      </c>
      <c r="E9" s="6">
        <f>C9-D9</f>
        <v>0</v>
      </c>
      <c r="F9" s="6">
        <f>B9-E9</f>
        <v>0</v>
      </c>
    </row>
    <row r="10" spans="1:6">
      <c r="A10" s="8">
        <v>9</v>
      </c>
      <c r="B10" s="6">
        <f>IF(ROW()=2,EPC*DebtFrac,OFFSET(F1,ROW()-3,0))</f>
        <v>0</v>
      </c>
      <c r="C10" s="6">
        <f>-PMT(Debt_m,PaymentMonths,EPC*DebtFrac)</f>
        <v>0</v>
      </c>
      <c r="D10" s="6">
        <f>B10*Debt_m</f>
        <v>0</v>
      </c>
      <c r="E10" s="6">
        <f>C10-D10</f>
        <v>0</v>
      </c>
      <c r="F10" s="6">
        <f>B10-E10</f>
        <v>0</v>
      </c>
    </row>
    <row r="11" spans="1:6">
      <c r="A11" s="8">
        <v>10</v>
      </c>
      <c r="B11" s="6">
        <f>IF(ROW()=2,EPC*DebtFrac,OFFSET(F1,ROW()-3,0))</f>
        <v>0</v>
      </c>
      <c r="C11" s="6">
        <f>-PMT(Debt_m,PaymentMonths,EPC*DebtFrac)</f>
        <v>0</v>
      </c>
      <c r="D11" s="6">
        <f>B11*Debt_m</f>
        <v>0</v>
      </c>
      <c r="E11" s="6">
        <f>C11-D11</f>
        <v>0</v>
      </c>
      <c r="F11" s="6">
        <f>B11-E11</f>
        <v>0</v>
      </c>
    </row>
    <row r="12" spans="1:6">
      <c r="A12" s="8">
        <v>11</v>
      </c>
      <c r="B12" s="6">
        <f>IF(ROW()=2,EPC*DebtFrac,OFFSET(F1,ROW()-3,0))</f>
        <v>0</v>
      </c>
      <c r="C12" s="6">
        <f>-PMT(Debt_m,PaymentMonths,EPC*DebtFrac)</f>
        <v>0</v>
      </c>
      <c r="D12" s="6">
        <f>B12*Debt_m</f>
        <v>0</v>
      </c>
      <c r="E12" s="6">
        <f>C12-D12</f>
        <v>0</v>
      </c>
      <c r="F12" s="6">
        <f>B12-E12</f>
        <v>0</v>
      </c>
    </row>
    <row r="13" spans="1:6">
      <c r="A13" s="8">
        <v>12</v>
      </c>
      <c r="B13" s="6">
        <f>IF(ROW()=2,EPC*DebtFrac,OFFSET(F1,ROW()-3,0))</f>
        <v>0</v>
      </c>
      <c r="C13" s="6">
        <f>-PMT(Debt_m,PaymentMonths,EPC*DebtFrac)</f>
        <v>0</v>
      </c>
      <c r="D13" s="6">
        <f>B13*Debt_m</f>
        <v>0</v>
      </c>
      <c r="E13" s="6">
        <f>C13-D13</f>
        <v>0</v>
      </c>
      <c r="F13" s="6">
        <f>B13-E13</f>
        <v>0</v>
      </c>
    </row>
    <row r="14" spans="1:6">
      <c r="A14" s="8">
        <v>13</v>
      </c>
      <c r="B14" s="6">
        <f>IF(ROW()=2,EPC*DebtFrac,OFFSET(F1,ROW()-3,0))</f>
        <v>0</v>
      </c>
      <c r="C14" s="6">
        <f>-PMT(Debt_m,PaymentMonths,EPC*DebtFrac)</f>
        <v>0</v>
      </c>
      <c r="D14" s="6">
        <f>B14*Debt_m</f>
        <v>0</v>
      </c>
      <c r="E14" s="6">
        <f>C14-D14</f>
        <v>0</v>
      </c>
      <c r="F14" s="6">
        <f>B14-E14</f>
        <v>0</v>
      </c>
    </row>
    <row r="15" spans="1:6">
      <c r="A15" s="8">
        <v>14</v>
      </c>
      <c r="B15" s="6">
        <f>IF(ROW()=2,EPC*DebtFrac,OFFSET(F1,ROW()-3,0))</f>
        <v>0</v>
      </c>
      <c r="C15" s="6">
        <f>-PMT(Debt_m,PaymentMonths,EPC*DebtFrac)</f>
        <v>0</v>
      </c>
      <c r="D15" s="6">
        <f>B15*Debt_m</f>
        <v>0</v>
      </c>
      <c r="E15" s="6">
        <f>C15-D15</f>
        <v>0</v>
      </c>
      <c r="F15" s="6">
        <f>B15-E15</f>
        <v>0</v>
      </c>
    </row>
    <row r="16" spans="1:6">
      <c r="A16" s="8">
        <v>15</v>
      </c>
      <c r="B16" s="6">
        <f>IF(ROW()=2,EPC*DebtFrac,OFFSET(F1,ROW()-3,0))</f>
        <v>0</v>
      </c>
      <c r="C16" s="6">
        <f>-PMT(Debt_m,PaymentMonths,EPC*DebtFrac)</f>
        <v>0</v>
      </c>
      <c r="D16" s="6">
        <f>B16*Debt_m</f>
        <v>0</v>
      </c>
      <c r="E16" s="6">
        <f>C16-D16</f>
        <v>0</v>
      </c>
      <c r="F16" s="6">
        <f>B16-E16</f>
        <v>0</v>
      </c>
    </row>
    <row r="17" spans="1:6">
      <c r="A17" s="8">
        <v>16</v>
      </c>
      <c r="B17" s="6">
        <f>IF(ROW()=2,EPC*DebtFrac,OFFSET(F1,ROW()-3,0))</f>
        <v>0</v>
      </c>
      <c r="C17" s="6">
        <f>-PMT(Debt_m,PaymentMonths,EPC*DebtFrac)</f>
        <v>0</v>
      </c>
      <c r="D17" s="6">
        <f>B17*Debt_m</f>
        <v>0</v>
      </c>
      <c r="E17" s="6">
        <f>C17-D17</f>
        <v>0</v>
      </c>
      <c r="F17" s="6">
        <f>B17-E17</f>
        <v>0</v>
      </c>
    </row>
    <row r="18" spans="1:6">
      <c r="A18" s="8">
        <v>17</v>
      </c>
      <c r="B18" s="6">
        <f>IF(ROW()=2,EPC*DebtFrac,OFFSET(F1,ROW()-3,0))</f>
        <v>0</v>
      </c>
      <c r="C18" s="6">
        <f>-PMT(Debt_m,PaymentMonths,EPC*DebtFrac)</f>
        <v>0</v>
      </c>
      <c r="D18" s="6">
        <f>B18*Debt_m</f>
        <v>0</v>
      </c>
      <c r="E18" s="6">
        <f>C18-D18</f>
        <v>0</v>
      </c>
      <c r="F18" s="6">
        <f>B18-E18</f>
        <v>0</v>
      </c>
    </row>
    <row r="19" spans="1:6">
      <c r="A19" s="8">
        <v>18</v>
      </c>
      <c r="B19" s="6">
        <f>IF(ROW()=2,EPC*DebtFrac,OFFSET(F1,ROW()-3,0))</f>
        <v>0</v>
      </c>
      <c r="C19" s="6">
        <f>-PMT(Debt_m,PaymentMonths,EPC*DebtFrac)</f>
        <v>0</v>
      </c>
      <c r="D19" s="6">
        <f>B19*Debt_m</f>
        <v>0</v>
      </c>
      <c r="E19" s="6">
        <f>C19-D19</f>
        <v>0</v>
      </c>
      <c r="F19" s="6">
        <f>B19-E19</f>
        <v>0</v>
      </c>
    </row>
    <row r="20" spans="1:6">
      <c r="A20" s="8">
        <v>19</v>
      </c>
      <c r="B20" s="6">
        <f>IF(ROW()=2,EPC*DebtFrac,OFFSET(F1,ROW()-3,0))</f>
        <v>0</v>
      </c>
      <c r="C20" s="6">
        <f>-PMT(Debt_m,PaymentMonths,EPC*DebtFrac)</f>
        <v>0</v>
      </c>
      <c r="D20" s="6">
        <f>B20*Debt_m</f>
        <v>0</v>
      </c>
      <c r="E20" s="6">
        <f>C20-D20</f>
        <v>0</v>
      </c>
      <c r="F20" s="6">
        <f>B20-E20</f>
        <v>0</v>
      </c>
    </row>
    <row r="21" spans="1:6">
      <c r="A21" s="8">
        <v>20</v>
      </c>
      <c r="B21" s="6">
        <f>IF(ROW()=2,EPC*DebtFrac,OFFSET(F1,ROW()-3,0))</f>
        <v>0</v>
      </c>
      <c r="C21" s="6">
        <f>-PMT(Debt_m,PaymentMonths,EPC*DebtFrac)</f>
        <v>0</v>
      </c>
      <c r="D21" s="6">
        <f>B21*Debt_m</f>
        <v>0</v>
      </c>
      <c r="E21" s="6">
        <f>C21-D21</f>
        <v>0</v>
      </c>
      <c r="F21" s="6">
        <f>B21-E21</f>
        <v>0</v>
      </c>
    </row>
    <row r="22" spans="1:6">
      <c r="A22" s="8">
        <v>21</v>
      </c>
      <c r="B22" s="6">
        <f>IF(ROW()=2,EPC*DebtFrac,OFFSET(F1,ROW()-3,0))</f>
        <v>0</v>
      </c>
      <c r="C22" s="6">
        <f>-PMT(Debt_m,PaymentMonths,EPC*DebtFrac)</f>
        <v>0</v>
      </c>
      <c r="D22" s="6">
        <f>B22*Debt_m</f>
        <v>0</v>
      </c>
      <c r="E22" s="6">
        <f>C22-D22</f>
        <v>0</v>
      </c>
      <c r="F22" s="6">
        <f>B22-E22</f>
        <v>0</v>
      </c>
    </row>
    <row r="23" spans="1:6">
      <c r="A23" s="8">
        <v>22</v>
      </c>
      <c r="B23" s="6">
        <f>IF(ROW()=2,EPC*DebtFrac,OFFSET(F1,ROW()-3,0))</f>
        <v>0</v>
      </c>
      <c r="C23" s="6">
        <f>-PMT(Debt_m,PaymentMonths,EPC*DebtFrac)</f>
        <v>0</v>
      </c>
      <c r="D23" s="6">
        <f>B23*Debt_m</f>
        <v>0</v>
      </c>
      <c r="E23" s="6">
        <f>C23-D23</f>
        <v>0</v>
      </c>
      <c r="F23" s="6">
        <f>B23-E23</f>
        <v>0</v>
      </c>
    </row>
    <row r="24" spans="1:6">
      <c r="A24" s="8">
        <v>23</v>
      </c>
      <c r="B24" s="6">
        <f>IF(ROW()=2,EPC*DebtFrac,OFFSET(F1,ROW()-3,0))</f>
        <v>0</v>
      </c>
      <c r="C24" s="6">
        <f>-PMT(Debt_m,PaymentMonths,EPC*DebtFrac)</f>
        <v>0</v>
      </c>
      <c r="D24" s="6">
        <f>B24*Debt_m</f>
        <v>0</v>
      </c>
      <c r="E24" s="6">
        <f>C24-D24</f>
        <v>0</v>
      </c>
      <c r="F24" s="6">
        <f>B24-E24</f>
        <v>0</v>
      </c>
    </row>
    <row r="25" spans="1:6">
      <c r="A25" s="8">
        <v>24</v>
      </c>
      <c r="B25" s="6">
        <f>IF(ROW()=2,EPC*DebtFrac,OFFSET(F1,ROW()-3,0))</f>
        <v>0</v>
      </c>
      <c r="C25" s="6">
        <f>-PMT(Debt_m,PaymentMonths,EPC*DebtFrac)</f>
        <v>0</v>
      </c>
      <c r="D25" s="6">
        <f>B25*Debt_m</f>
        <v>0</v>
      </c>
      <c r="E25" s="6">
        <f>C25-D25</f>
        <v>0</v>
      </c>
      <c r="F25" s="6">
        <f>B25-E25</f>
        <v>0</v>
      </c>
    </row>
    <row r="26" spans="1:6">
      <c r="A26" s="8">
        <v>25</v>
      </c>
      <c r="B26" s="6">
        <f>IF(ROW()=2,EPC*DebtFrac,OFFSET(F1,ROW()-3,0))</f>
        <v>0</v>
      </c>
      <c r="C26" s="6">
        <f>-PMT(Debt_m,PaymentMonths,EPC*DebtFrac)</f>
        <v>0</v>
      </c>
      <c r="D26" s="6">
        <f>B26*Debt_m</f>
        <v>0</v>
      </c>
      <c r="E26" s="6">
        <f>C26-D26</f>
        <v>0</v>
      </c>
      <c r="F26" s="6">
        <f>B26-E26</f>
        <v>0</v>
      </c>
    </row>
    <row r="27" spans="1:6">
      <c r="A27" s="8">
        <v>26</v>
      </c>
      <c r="B27" s="6">
        <f>IF(ROW()=2,EPC*DebtFrac,OFFSET(F1,ROW()-3,0))</f>
        <v>0</v>
      </c>
      <c r="C27" s="6">
        <f>-PMT(Debt_m,PaymentMonths,EPC*DebtFrac)</f>
        <v>0</v>
      </c>
      <c r="D27" s="6">
        <f>B27*Debt_m</f>
        <v>0</v>
      </c>
      <c r="E27" s="6">
        <f>C27-D27</f>
        <v>0</v>
      </c>
      <c r="F27" s="6">
        <f>B27-E27</f>
        <v>0</v>
      </c>
    </row>
    <row r="28" spans="1:6">
      <c r="A28" s="8">
        <v>27</v>
      </c>
      <c r="B28" s="6">
        <f>IF(ROW()=2,EPC*DebtFrac,OFFSET(F1,ROW()-3,0))</f>
        <v>0</v>
      </c>
      <c r="C28" s="6">
        <f>-PMT(Debt_m,PaymentMonths,EPC*DebtFrac)</f>
        <v>0</v>
      </c>
      <c r="D28" s="6">
        <f>B28*Debt_m</f>
        <v>0</v>
      </c>
      <c r="E28" s="6">
        <f>C28-D28</f>
        <v>0</v>
      </c>
      <c r="F28" s="6">
        <f>B28-E28</f>
        <v>0</v>
      </c>
    </row>
    <row r="29" spans="1:6">
      <c r="A29" s="8">
        <v>28</v>
      </c>
      <c r="B29" s="6">
        <f>IF(ROW()=2,EPC*DebtFrac,OFFSET(F1,ROW()-3,0))</f>
        <v>0</v>
      </c>
      <c r="C29" s="6">
        <f>-PMT(Debt_m,PaymentMonths,EPC*DebtFrac)</f>
        <v>0</v>
      </c>
      <c r="D29" s="6">
        <f>B29*Debt_m</f>
        <v>0</v>
      </c>
      <c r="E29" s="6">
        <f>C29-D29</f>
        <v>0</v>
      </c>
      <c r="F29" s="6">
        <f>B29-E29</f>
        <v>0</v>
      </c>
    </row>
    <row r="30" spans="1:6">
      <c r="A30" s="8">
        <v>29</v>
      </c>
      <c r="B30" s="6">
        <f>IF(ROW()=2,EPC*DebtFrac,OFFSET(F1,ROW()-3,0))</f>
        <v>0</v>
      </c>
      <c r="C30" s="6">
        <f>-PMT(Debt_m,PaymentMonths,EPC*DebtFrac)</f>
        <v>0</v>
      </c>
      <c r="D30" s="6">
        <f>B30*Debt_m</f>
        <v>0</v>
      </c>
      <c r="E30" s="6">
        <f>C30-D30</f>
        <v>0</v>
      </c>
      <c r="F30" s="6">
        <f>B30-E30</f>
        <v>0</v>
      </c>
    </row>
    <row r="31" spans="1:6">
      <c r="A31" s="8">
        <v>30</v>
      </c>
      <c r="B31" s="6">
        <f>IF(ROW()=2,EPC*DebtFrac,OFFSET(F1,ROW()-3,0))</f>
        <v>0</v>
      </c>
      <c r="C31" s="6">
        <f>-PMT(Debt_m,PaymentMonths,EPC*DebtFrac)</f>
        <v>0</v>
      </c>
      <c r="D31" s="6">
        <f>B31*Debt_m</f>
        <v>0</v>
      </c>
      <c r="E31" s="6">
        <f>C31-D31</f>
        <v>0</v>
      </c>
      <c r="F31" s="6">
        <f>B31-E31</f>
        <v>0</v>
      </c>
    </row>
    <row r="32" spans="1:6">
      <c r="A32" s="8">
        <v>31</v>
      </c>
      <c r="B32" s="6">
        <f>IF(ROW()=2,EPC*DebtFrac,OFFSET(F1,ROW()-3,0))</f>
        <v>0</v>
      </c>
      <c r="C32" s="6">
        <f>-PMT(Debt_m,PaymentMonths,EPC*DebtFrac)</f>
        <v>0</v>
      </c>
      <c r="D32" s="6">
        <f>B32*Debt_m</f>
        <v>0</v>
      </c>
      <c r="E32" s="6">
        <f>C32-D32</f>
        <v>0</v>
      </c>
      <c r="F32" s="6">
        <f>B32-E32</f>
        <v>0</v>
      </c>
    </row>
    <row r="33" spans="1:6">
      <c r="A33" s="8">
        <v>32</v>
      </c>
      <c r="B33" s="6">
        <f>IF(ROW()=2,EPC*DebtFrac,OFFSET(F1,ROW()-3,0))</f>
        <v>0</v>
      </c>
      <c r="C33" s="6">
        <f>-PMT(Debt_m,PaymentMonths,EPC*DebtFrac)</f>
        <v>0</v>
      </c>
      <c r="D33" s="6">
        <f>B33*Debt_m</f>
        <v>0</v>
      </c>
      <c r="E33" s="6">
        <f>C33-D33</f>
        <v>0</v>
      </c>
      <c r="F33" s="6">
        <f>B33-E33</f>
        <v>0</v>
      </c>
    </row>
    <row r="34" spans="1:6">
      <c r="A34" s="8">
        <v>33</v>
      </c>
      <c r="B34" s="6">
        <f>IF(ROW()=2,EPC*DebtFrac,OFFSET(F1,ROW()-3,0))</f>
        <v>0</v>
      </c>
      <c r="C34" s="6">
        <f>-PMT(Debt_m,PaymentMonths,EPC*DebtFrac)</f>
        <v>0</v>
      </c>
      <c r="D34" s="6">
        <f>B34*Debt_m</f>
        <v>0</v>
      </c>
      <c r="E34" s="6">
        <f>C34-D34</f>
        <v>0</v>
      </c>
      <c r="F34" s="6">
        <f>B34-E34</f>
        <v>0</v>
      </c>
    </row>
    <row r="35" spans="1:6">
      <c r="A35" s="8">
        <v>34</v>
      </c>
      <c r="B35" s="6">
        <f>IF(ROW()=2,EPC*DebtFrac,OFFSET(F1,ROW()-3,0))</f>
        <v>0</v>
      </c>
      <c r="C35" s="6">
        <f>-PMT(Debt_m,PaymentMonths,EPC*DebtFrac)</f>
        <v>0</v>
      </c>
      <c r="D35" s="6">
        <f>B35*Debt_m</f>
        <v>0</v>
      </c>
      <c r="E35" s="6">
        <f>C35-D35</f>
        <v>0</v>
      </c>
      <c r="F35" s="6">
        <f>B35-E35</f>
        <v>0</v>
      </c>
    </row>
    <row r="36" spans="1:6">
      <c r="A36" s="8">
        <v>35</v>
      </c>
      <c r="B36" s="6">
        <f>IF(ROW()=2,EPC*DebtFrac,OFFSET(F1,ROW()-3,0))</f>
        <v>0</v>
      </c>
      <c r="C36" s="6">
        <f>-PMT(Debt_m,PaymentMonths,EPC*DebtFrac)</f>
        <v>0</v>
      </c>
      <c r="D36" s="6">
        <f>B36*Debt_m</f>
        <v>0</v>
      </c>
      <c r="E36" s="6">
        <f>C36-D36</f>
        <v>0</v>
      </c>
      <c r="F36" s="6">
        <f>B36-E36</f>
        <v>0</v>
      </c>
    </row>
    <row r="37" spans="1:6">
      <c r="A37" s="8">
        <v>36</v>
      </c>
      <c r="B37" s="6">
        <f>IF(ROW()=2,EPC*DebtFrac,OFFSET(F1,ROW()-3,0))</f>
        <v>0</v>
      </c>
      <c r="C37" s="6">
        <f>-PMT(Debt_m,PaymentMonths,EPC*DebtFrac)</f>
        <v>0</v>
      </c>
      <c r="D37" s="6">
        <f>B37*Debt_m</f>
        <v>0</v>
      </c>
      <c r="E37" s="6">
        <f>C37-D37</f>
        <v>0</v>
      </c>
      <c r="F37" s="6">
        <f>B37-E37</f>
        <v>0</v>
      </c>
    </row>
    <row r="38" spans="1:6">
      <c r="A38" s="8">
        <v>37</v>
      </c>
      <c r="B38" s="6">
        <f>IF(ROW()=2,EPC*DebtFrac,OFFSET(F1,ROW()-3,0))</f>
        <v>0</v>
      </c>
      <c r="C38" s="6">
        <f>-PMT(Debt_m,PaymentMonths,EPC*DebtFrac)</f>
        <v>0</v>
      </c>
      <c r="D38" s="6">
        <f>B38*Debt_m</f>
        <v>0</v>
      </c>
      <c r="E38" s="6">
        <f>C38-D38</f>
        <v>0</v>
      </c>
      <c r="F38" s="6">
        <f>B38-E38</f>
        <v>0</v>
      </c>
    </row>
    <row r="39" spans="1:6">
      <c r="A39" s="8">
        <v>38</v>
      </c>
      <c r="B39" s="6">
        <f>IF(ROW()=2,EPC*DebtFrac,OFFSET(F1,ROW()-3,0))</f>
        <v>0</v>
      </c>
      <c r="C39" s="6">
        <f>-PMT(Debt_m,PaymentMonths,EPC*DebtFrac)</f>
        <v>0</v>
      </c>
      <c r="D39" s="6">
        <f>B39*Debt_m</f>
        <v>0</v>
      </c>
      <c r="E39" s="6">
        <f>C39-D39</f>
        <v>0</v>
      </c>
      <c r="F39" s="6">
        <f>B39-E39</f>
        <v>0</v>
      </c>
    </row>
    <row r="40" spans="1:6">
      <c r="A40" s="8">
        <v>39</v>
      </c>
      <c r="B40" s="6">
        <f>IF(ROW()=2,EPC*DebtFrac,OFFSET(F1,ROW()-3,0))</f>
        <v>0</v>
      </c>
      <c r="C40" s="6">
        <f>-PMT(Debt_m,PaymentMonths,EPC*DebtFrac)</f>
        <v>0</v>
      </c>
      <c r="D40" s="6">
        <f>B40*Debt_m</f>
        <v>0</v>
      </c>
      <c r="E40" s="6">
        <f>C40-D40</f>
        <v>0</v>
      </c>
      <c r="F40" s="6">
        <f>B40-E40</f>
        <v>0</v>
      </c>
    </row>
    <row r="41" spans="1:6">
      <c r="A41" s="8">
        <v>40</v>
      </c>
      <c r="B41" s="6">
        <f>IF(ROW()=2,EPC*DebtFrac,OFFSET(F1,ROW()-3,0))</f>
        <v>0</v>
      </c>
      <c r="C41" s="6">
        <f>-PMT(Debt_m,PaymentMonths,EPC*DebtFrac)</f>
        <v>0</v>
      </c>
      <c r="D41" s="6">
        <f>B41*Debt_m</f>
        <v>0</v>
      </c>
      <c r="E41" s="6">
        <f>C41-D41</f>
        <v>0</v>
      </c>
      <c r="F41" s="6">
        <f>B41-E41</f>
        <v>0</v>
      </c>
    </row>
    <row r="42" spans="1:6">
      <c r="A42" s="8">
        <v>41</v>
      </c>
      <c r="B42" s="6">
        <f>IF(ROW()=2,EPC*DebtFrac,OFFSET(F1,ROW()-3,0))</f>
        <v>0</v>
      </c>
      <c r="C42" s="6">
        <f>-PMT(Debt_m,PaymentMonths,EPC*DebtFrac)</f>
        <v>0</v>
      </c>
      <c r="D42" s="6">
        <f>B42*Debt_m</f>
        <v>0</v>
      </c>
      <c r="E42" s="6">
        <f>C42-D42</f>
        <v>0</v>
      </c>
      <c r="F42" s="6">
        <f>B42-E42</f>
        <v>0</v>
      </c>
    </row>
    <row r="43" spans="1:6">
      <c r="A43" s="8">
        <v>42</v>
      </c>
      <c r="B43" s="6">
        <f>IF(ROW()=2,EPC*DebtFrac,OFFSET(F1,ROW()-3,0))</f>
        <v>0</v>
      </c>
      <c r="C43" s="6">
        <f>-PMT(Debt_m,PaymentMonths,EPC*DebtFrac)</f>
        <v>0</v>
      </c>
      <c r="D43" s="6">
        <f>B43*Debt_m</f>
        <v>0</v>
      </c>
      <c r="E43" s="6">
        <f>C43-D43</f>
        <v>0</v>
      </c>
      <c r="F43" s="6">
        <f>B43-E43</f>
        <v>0</v>
      </c>
    </row>
    <row r="44" spans="1:6">
      <c r="A44" s="8">
        <v>43</v>
      </c>
      <c r="B44" s="6">
        <f>IF(ROW()=2,EPC*DebtFrac,OFFSET(F1,ROW()-3,0))</f>
        <v>0</v>
      </c>
      <c r="C44" s="6">
        <f>-PMT(Debt_m,PaymentMonths,EPC*DebtFrac)</f>
        <v>0</v>
      </c>
      <c r="D44" s="6">
        <f>B44*Debt_m</f>
        <v>0</v>
      </c>
      <c r="E44" s="6">
        <f>C44-D44</f>
        <v>0</v>
      </c>
      <c r="F44" s="6">
        <f>B44-E44</f>
        <v>0</v>
      </c>
    </row>
    <row r="45" spans="1:6">
      <c r="A45" s="8">
        <v>44</v>
      </c>
      <c r="B45" s="6">
        <f>IF(ROW()=2,EPC*DebtFrac,OFFSET(F1,ROW()-3,0))</f>
        <v>0</v>
      </c>
      <c r="C45" s="6">
        <f>-PMT(Debt_m,PaymentMonths,EPC*DebtFrac)</f>
        <v>0</v>
      </c>
      <c r="D45" s="6">
        <f>B45*Debt_m</f>
        <v>0</v>
      </c>
      <c r="E45" s="6">
        <f>C45-D45</f>
        <v>0</v>
      </c>
      <c r="F45" s="6">
        <f>B45-E45</f>
        <v>0</v>
      </c>
    </row>
    <row r="46" spans="1:6">
      <c r="A46" s="8">
        <v>45</v>
      </c>
      <c r="B46" s="6">
        <f>IF(ROW()=2,EPC*DebtFrac,OFFSET(F1,ROW()-3,0))</f>
        <v>0</v>
      </c>
      <c r="C46" s="6">
        <f>-PMT(Debt_m,PaymentMonths,EPC*DebtFrac)</f>
        <v>0</v>
      </c>
      <c r="D46" s="6">
        <f>B46*Debt_m</f>
        <v>0</v>
      </c>
      <c r="E46" s="6">
        <f>C46-D46</f>
        <v>0</v>
      </c>
      <c r="F46" s="6">
        <f>B46-E46</f>
        <v>0</v>
      </c>
    </row>
    <row r="47" spans="1:6">
      <c r="A47" s="8">
        <v>46</v>
      </c>
      <c r="B47" s="6">
        <f>IF(ROW()=2,EPC*DebtFrac,OFFSET(F1,ROW()-3,0))</f>
        <v>0</v>
      </c>
      <c r="C47" s="6">
        <f>-PMT(Debt_m,PaymentMonths,EPC*DebtFrac)</f>
        <v>0</v>
      </c>
      <c r="D47" s="6">
        <f>B47*Debt_m</f>
        <v>0</v>
      </c>
      <c r="E47" s="6">
        <f>C47-D47</f>
        <v>0</v>
      </c>
      <c r="F47" s="6">
        <f>B47-E47</f>
        <v>0</v>
      </c>
    </row>
    <row r="48" spans="1:6">
      <c r="A48" s="8">
        <v>47</v>
      </c>
      <c r="B48" s="6">
        <f>IF(ROW()=2,EPC*DebtFrac,OFFSET(F1,ROW()-3,0))</f>
        <v>0</v>
      </c>
      <c r="C48" s="6">
        <f>-PMT(Debt_m,PaymentMonths,EPC*DebtFrac)</f>
        <v>0</v>
      </c>
      <c r="D48" s="6">
        <f>B48*Debt_m</f>
        <v>0</v>
      </c>
      <c r="E48" s="6">
        <f>C48-D48</f>
        <v>0</v>
      </c>
      <c r="F48" s="6">
        <f>B48-E48</f>
        <v>0</v>
      </c>
    </row>
    <row r="49" spans="1:6">
      <c r="A49" s="8">
        <v>48</v>
      </c>
      <c r="B49" s="6">
        <f>IF(ROW()=2,EPC*DebtFrac,OFFSET(F1,ROW()-3,0))</f>
        <v>0</v>
      </c>
      <c r="C49" s="6">
        <f>-PMT(Debt_m,PaymentMonths,EPC*DebtFrac)</f>
        <v>0</v>
      </c>
      <c r="D49" s="6">
        <f>B49*Debt_m</f>
        <v>0</v>
      </c>
      <c r="E49" s="6">
        <f>C49-D49</f>
        <v>0</v>
      </c>
      <c r="F49" s="6">
        <f>B49-E49</f>
        <v>0</v>
      </c>
    </row>
    <row r="50" spans="1:6">
      <c r="A50" s="8">
        <v>49</v>
      </c>
      <c r="B50" s="6">
        <f>IF(ROW()=2,EPC*DebtFrac,OFFSET(F1,ROW()-3,0))</f>
        <v>0</v>
      </c>
      <c r="C50" s="6">
        <f>-PMT(Debt_m,PaymentMonths,EPC*DebtFrac)</f>
        <v>0</v>
      </c>
      <c r="D50" s="6">
        <f>B50*Debt_m</f>
        <v>0</v>
      </c>
      <c r="E50" s="6">
        <f>C50-D50</f>
        <v>0</v>
      </c>
      <c r="F50" s="6">
        <f>B50-E50</f>
        <v>0</v>
      </c>
    </row>
    <row r="51" spans="1:6">
      <c r="A51" s="8">
        <v>50</v>
      </c>
      <c r="B51" s="6">
        <f>IF(ROW()=2,EPC*DebtFrac,OFFSET(F1,ROW()-3,0))</f>
        <v>0</v>
      </c>
      <c r="C51" s="6">
        <f>-PMT(Debt_m,PaymentMonths,EPC*DebtFrac)</f>
        <v>0</v>
      </c>
      <c r="D51" s="6">
        <f>B51*Debt_m</f>
        <v>0</v>
      </c>
      <c r="E51" s="6">
        <f>C51-D51</f>
        <v>0</v>
      </c>
      <c r="F51" s="6">
        <f>B51-E51</f>
        <v>0</v>
      </c>
    </row>
    <row r="52" spans="1:6">
      <c r="A52" s="8">
        <v>51</v>
      </c>
      <c r="B52" s="6">
        <f>IF(ROW()=2,EPC*DebtFrac,OFFSET(F1,ROW()-3,0))</f>
        <v>0</v>
      </c>
      <c r="C52" s="6">
        <f>-PMT(Debt_m,PaymentMonths,EPC*DebtFrac)</f>
        <v>0</v>
      </c>
      <c r="D52" s="6">
        <f>B52*Debt_m</f>
        <v>0</v>
      </c>
      <c r="E52" s="6">
        <f>C52-D52</f>
        <v>0</v>
      </c>
      <c r="F52" s="6">
        <f>B52-E52</f>
        <v>0</v>
      </c>
    </row>
    <row r="53" spans="1:6">
      <c r="A53" s="8">
        <v>52</v>
      </c>
      <c r="B53" s="6">
        <f>IF(ROW()=2,EPC*DebtFrac,OFFSET(F1,ROW()-3,0))</f>
        <v>0</v>
      </c>
      <c r="C53" s="6">
        <f>-PMT(Debt_m,PaymentMonths,EPC*DebtFrac)</f>
        <v>0</v>
      </c>
      <c r="D53" s="6">
        <f>B53*Debt_m</f>
        <v>0</v>
      </c>
      <c r="E53" s="6">
        <f>C53-D53</f>
        <v>0</v>
      </c>
      <c r="F53" s="6">
        <f>B53-E53</f>
        <v>0</v>
      </c>
    </row>
    <row r="54" spans="1:6">
      <c r="A54" s="8">
        <v>53</v>
      </c>
      <c r="B54" s="6">
        <f>IF(ROW()=2,EPC*DebtFrac,OFFSET(F1,ROW()-3,0))</f>
        <v>0</v>
      </c>
      <c r="C54" s="6">
        <f>-PMT(Debt_m,PaymentMonths,EPC*DebtFrac)</f>
        <v>0</v>
      </c>
      <c r="D54" s="6">
        <f>B54*Debt_m</f>
        <v>0</v>
      </c>
      <c r="E54" s="6">
        <f>C54-D54</f>
        <v>0</v>
      </c>
      <c r="F54" s="6">
        <f>B54-E54</f>
        <v>0</v>
      </c>
    </row>
    <row r="55" spans="1:6">
      <c r="A55" s="8">
        <v>54</v>
      </c>
      <c r="B55" s="6">
        <f>IF(ROW()=2,EPC*DebtFrac,OFFSET(F1,ROW()-3,0))</f>
        <v>0</v>
      </c>
      <c r="C55" s="6">
        <f>-PMT(Debt_m,PaymentMonths,EPC*DebtFrac)</f>
        <v>0</v>
      </c>
      <c r="D55" s="6">
        <f>B55*Debt_m</f>
        <v>0</v>
      </c>
      <c r="E55" s="6">
        <f>C55-D55</f>
        <v>0</v>
      </c>
      <c r="F55" s="6">
        <f>B55-E55</f>
        <v>0</v>
      </c>
    </row>
    <row r="56" spans="1:6">
      <c r="A56" s="8">
        <v>55</v>
      </c>
      <c r="B56" s="6">
        <f>IF(ROW()=2,EPC*DebtFrac,OFFSET(F1,ROW()-3,0))</f>
        <v>0</v>
      </c>
      <c r="C56" s="6">
        <f>-PMT(Debt_m,PaymentMonths,EPC*DebtFrac)</f>
        <v>0</v>
      </c>
      <c r="D56" s="6">
        <f>B56*Debt_m</f>
        <v>0</v>
      </c>
      <c r="E56" s="6">
        <f>C56-D56</f>
        <v>0</v>
      </c>
      <c r="F56" s="6">
        <f>B56-E56</f>
        <v>0</v>
      </c>
    </row>
    <row r="57" spans="1:6">
      <c r="A57" s="8">
        <v>56</v>
      </c>
      <c r="B57" s="6">
        <f>IF(ROW()=2,EPC*DebtFrac,OFFSET(F1,ROW()-3,0))</f>
        <v>0</v>
      </c>
      <c r="C57" s="6">
        <f>-PMT(Debt_m,PaymentMonths,EPC*DebtFrac)</f>
        <v>0</v>
      </c>
      <c r="D57" s="6">
        <f>B57*Debt_m</f>
        <v>0</v>
      </c>
      <c r="E57" s="6">
        <f>C57-D57</f>
        <v>0</v>
      </c>
      <c r="F57" s="6">
        <f>B57-E57</f>
        <v>0</v>
      </c>
    </row>
    <row r="58" spans="1:6">
      <c r="A58" s="8">
        <v>57</v>
      </c>
      <c r="B58" s="6">
        <f>IF(ROW()=2,EPC*DebtFrac,OFFSET(F1,ROW()-3,0))</f>
        <v>0</v>
      </c>
      <c r="C58" s="6">
        <f>-PMT(Debt_m,PaymentMonths,EPC*DebtFrac)</f>
        <v>0</v>
      </c>
      <c r="D58" s="6">
        <f>B58*Debt_m</f>
        <v>0</v>
      </c>
      <c r="E58" s="6">
        <f>C58-D58</f>
        <v>0</v>
      </c>
      <c r="F58" s="6">
        <f>B58-E58</f>
        <v>0</v>
      </c>
    </row>
    <row r="59" spans="1:6">
      <c r="A59" s="8">
        <v>58</v>
      </c>
      <c r="B59" s="6">
        <f>IF(ROW()=2,EPC*DebtFrac,OFFSET(F1,ROW()-3,0))</f>
        <v>0</v>
      </c>
      <c r="C59" s="6">
        <f>-PMT(Debt_m,PaymentMonths,EPC*DebtFrac)</f>
        <v>0</v>
      </c>
      <c r="D59" s="6">
        <f>B59*Debt_m</f>
        <v>0</v>
      </c>
      <c r="E59" s="6">
        <f>C59-D59</f>
        <v>0</v>
      </c>
      <c r="F59" s="6">
        <f>B59-E59</f>
        <v>0</v>
      </c>
    </row>
    <row r="60" spans="1:6">
      <c r="A60" s="8">
        <v>59</v>
      </c>
      <c r="B60" s="6">
        <f>IF(ROW()=2,EPC*DebtFrac,OFFSET(F1,ROW()-3,0))</f>
        <v>0</v>
      </c>
      <c r="C60" s="6">
        <f>-PMT(Debt_m,PaymentMonths,EPC*DebtFrac)</f>
        <v>0</v>
      </c>
      <c r="D60" s="6">
        <f>B60*Debt_m</f>
        <v>0</v>
      </c>
      <c r="E60" s="6">
        <f>C60-D60</f>
        <v>0</v>
      </c>
      <c r="F60" s="6">
        <f>B60-E60</f>
        <v>0</v>
      </c>
    </row>
    <row r="61" spans="1:6">
      <c r="A61" s="8">
        <v>60</v>
      </c>
      <c r="B61" s="6">
        <f>IF(ROW()=2,EPC*DebtFrac,OFFSET(F1,ROW()-3,0))</f>
        <v>0</v>
      </c>
      <c r="C61" s="6">
        <f>-PMT(Debt_m,PaymentMonths,EPC*DebtFrac)</f>
        <v>0</v>
      </c>
      <c r="D61" s="6">
        <f>B61*Debt_m</f>
        <v>0</v>
      </c>
      <c r="E61" s="6">
        <f>C61-D61</f>
        <v>0</v>
      </c>
      <c r="F61" s="6">
        <f>B61-E61</f>
        <v>0</v>
      </c>
    </row>
    <row r="62" spans="1:6">
      <c r="A62" s="8">
        <v>61</v>
      </c>
      <c r="B62" s="6">
        <f>IF(ROW()=2,EPC*DebtFrac,OFFSET(F1,ROW()-3,0))</f>
        <v>0</v>
      </c>
      <c r="C62" s="6">
        <f>-PMT(Debt_m,PaymentMonths,EPC*DebtFrac)</f>
        <v>0</v>
      </c>
      <c r="D62" s="6">
        <f>B62*Debt_m</f>
        <v>0</v>
      </c>
      <c r="E62" s="6">
        <f>C62-D62</f>
        <v>0</v>
      </c>
      <c r="F62" s="6">
        <f>B62-E62</f>
        <v>0</v>
      </c>
    </row>
    <row r="63" spans="1:6">
      <c r="A63" s="8">
        <v>62</v>
      </c>
      <c r="B63" s="6">
        <f>IF(ROW()=2,EPC*DebtFrac,OFFSET(F1,ROW()-3,0))</f>
        <v>0</v>
      </c>
      <c r="C63" s="6">
        <f>-PMT(Debt_m,PaymentMonths,EPC*DebtFrac)</f>
        <v>0</v>
      </c>
      <c r="D63" s="6">
        <f>B63*Debt_m</f>
        <v>0</v>
      </c>
      <c r="E63" s="6">
        <f>C63-D63</f>
        <v>0</v>
      </c>
      <c r="F63" s="6">
        <f>B63-E63</f>
        <v>0</v>
      </c>
    </row>
    <row r="64" spans="1:6">
      <c r="A64" s="8">
        <v>63</v>
      </c>
      <c r="B64" s="6">
        <f>IF(ROW()=2,EPC*DebtFrac,OFFSET(F1,ROW()-3,0))</f>
        <v>0</v>
      </c>
      <c r="C64" s="6">
        <f>-PMT(Debt_m,PaymentMonths,EPC*DebtFrac)</f>
        <v>0</v>
      </c>
      <c r="D64" s="6">
        <f>B64*Debt_m</f>
        <v>0</v>
      </c>
      <c r="E64" s="6">
        <f>C64-D64</f>
        <v>0</v>
      </c>
      <c r="F64" s="6">
        <f>B64-E64</f>
        <v>0</v>
      </c>
    </row>
    <row r="65" spans="1:6">
      <c r="A65" s="8">
        <v>64</v>
      </c>
      <c r="B65" s="6">
        <f>IF(ROW()=2,EPC*DebtFrac,OFFSET(F1,ROW()-3,0))</f>
        <v>0</v>
      </c>
      <c r="C65" s="6">
        <f>-PMT(Debt_m,PaymentMonths,EPC*DebtFrac)</f>
        <v>0</v>
      </c>
      <c r="D65" s="6">
        <f>B65*Debt_m</f>
        <v>0</v>
      </c>
      <c r="E65" s="6">
        <f>C65-D65</f>
        <v>0</v>
      </c>
      <c r="F65" s="6">
        <f>B65-E65</f>
        <v>0</v>
      </c>
    </row>
    <row r="66" spans="1:6">
      <c r="A66" s="8">
        <v>65</v>
      </c>
      <c r="B66" s="6">
        <f>IF(ROW()=2,EPC*DebtFrac,OFFSET(F1,ROW()-3,0))</f>
        <v>0</v>
      </c>
      <c r="C66" s="6">
        <f>-PMT(Debt_m,PaymentMonths,EPC*DebtFrac)</f>
        <v>0</v>
      </c>
      <c r="D66" s="6">
        <f>B66*Debt_m</f>
        <v>0</v>
      </c>
      <c r="E66" s="6">
        <f>C66-D66</f>
        <v>0</v>
      </c>
      <c r="F66" s="6">
        <f>B66-E66</f>
        <v>0</v>
      </c>
    </row>
    <row r="67" spans="1:6">
      <c r="A67" s="8">
        <v>66</v>
      </c>
      <c r="B67" s="6">
        <f>IF(ROW()=2,EPC*DebtFrac,OFFSET(F1,ROW()-3,0))</f>
        <v>0</v>
      </c>
      <c r="C67" s="6">
        <f>-PMT(Debt_m,PaymentMonths,EPC*DebtFrac)</f>
        <v>0</v>
      </c>
      <c r="D67" s="6">
        <f>B67*Debt_m</f>
        <v>0</v>
      </c>
      <c r="E67" s="6">
        <f>C67-D67</f>
        <v>0</v>
      </c>
      <c r="F67" s="6">
        <f>B67-E67</f>
        <v>0</v>
      </c>
    </row>
    <row r="68" spans="1:6">
      <c r="A68" s="8">
        <v>67</v>
      </c>
      <c r="B68" s="6">
        <f>IF(ROW()=2,EPC*DebtFrac,OFFSET(F1,ROW()-3,0))</f>
        <v>0</v>
      </c>
      <c r="C68" s="6">
        <f>-PMT(Debt_m,PaymentMonths,EPC*DebtFrac)</f>
        <v>0</v>
      </c>
      <c r="D68" s="6">
        <f>B68*Debt_m</f>
        <v>0</v>
      </c>
      <c r="E68" s="6">
        <f>C68-D68</f>
        <v>0</v>
      </c>
      <c r="F68" s="6">
        <f>B68-E68</f>
        <v>0</v>
      </c>
    </row>
    <row r="69" spans="1:6">
      <c r="A69" s="8">
        <v>68</v>
      </c>
      <c r="B69" s="6">
        <f>IF(ROW()=2,EPC*DebtFrac,OFFSET(F1,ROW()-3,0))</f>
        <v>0</v>
      </c>
      <c r="C69" s="6">
        <f>-PMT(Debt_m,PaymentMonths,EPC*DebtFrac)</f>
        <v>0</v>
      </c>
      <c r="D69" s="6">
        <f>B69*Debt_m</f>
        <v>0</v>
      </c>
      <c r="E69" s="6">
        <f>C69-D69</f>
        <v>0</v>
      </c>
      <c r="F69" s="6">
        <f>B69-E69</f>
        <v>0</v>
      </c>
    </row>
    <row r="70" spans="1:6">
      <c r="A70" s="8">
        <v>69</v>
      </c>
      <c r="B70" s="6">
        <f>IF(ROW()=2,EPC*DebtFrac,OFFSET(F1,ROW()-3,0))</f>
        <v>0</v>
      </c>
      <c r="C70" s="6">
        <f>-PMT(Debt_m,PaymentMonths,EPC*DebtFrac)</f>
        <v>0</v>
      </c>
      <c r="D70" s="6">
        <f>B70*Debt_m</f>
        <v>0</v>
      </c>
      <c r="E70" s="6">
        <f>C70-D70</f>
        <v>0</v>
      </c>
      <c r="F70" s="6">
        <f>B70-E70</f>
        <v>0</v>
      </c>
    </row>
    <row r="71" spans="1:6">
      <c r="A71" s="8">
        <v>70</v>
      </c>
      <c r="B71" s="6">
        <f>IF(ROW()=2,EPC*DebtFrac,OFFSET(F1,ROW()-3,0))</f>
        <v>0</v>
      </c>
      <c r="C71" s="6">
        <f>-PMT(Debt_m,PaymentMonths,EPC*DebtFrac)</f>
        <v>0</v>
      </c>
      <c r="D71" s="6">
        <f>B71*Debt_m</f>
        <v>0</v>
      </c>
      <c r="E71" s="6">
        <f>C71-D71</f>
        <v>0</v>
      </c>
      <c r="F71" s="6">
        <f>B71-E71</f>
        <v>0</v>
      </c>
    </row>
    <row r="72" spans="1:6">
      <c r="A72" s="8">
        <v>71</v>
      </c>
      <c r="B72" s="6">
        <f>IF(ROW()=2,EPC*DebtFrac,OFFSET(F1,ROW()-3,0))</f>
        <v>0</v>
      </c>
      <c r="C72" s="6">
        <f>-PMT(Debt_m,PaymentMonths,EPC*DebtFrac)</f>
        <v>0</v>
      </c>
      <c r="D72" s="6">
        <f>B72*Debt_m</f>
        <v>0</v>
      </c>
      <c r="E72" s="6">
        <f>C72-D72</f>
        <v>0</v>
      </c>
      <c r="F72" s="6">
        <f>B72-E72</f>
        <v>0</v>
      </c>
    </row>
    <row r="73" spans="1:6">
      <c r="A73" s="8">
        <v>72</v>
      </c>
      <c r="B73" s="6">
        <f>IF(ROW()=2,EPC*DebtFrac,OFFSET(F1,ROW()-3,0))</f>
        <v>0</v>
      </c>
      <c r="C73" s="6">
        <f>-PMT(Debt_m,PaymentMonths,EPC*DebtFrac)</f>
        <v>0</v>
      </c>
      <c r="D73" s="6">
        <f>B73*Debt_m</f>
        <v>0</v>
      </c>
      <c r="E73" s="6">
        <f>C73-D73</f>
        <v>0</v>
      </c>
      <c r="F73" s="6">
        <f>B73-E73</f>
        <v>0</v>
      </c>
    </row>
    <row r="74" spans="1:6">
      <c r="A74" s="8">
        <v>73</v>
      </c>
      <c r="B74" s="6">
        <f>IF(ROW()=2,EPC*DebtFrac,OFFSET(F1,ROW()-3,0))</f>
        <v>0</v>
      </c>
      <c r="C74" s="6">
        <f>-PMT(Debt_m,PaymentMonths,EPC*DebtFrac)</f>
        <v>0</v>
      </c>
      <c r="D74" s="6">
        <f>B74*Debt_m</f>
        <v>0</v>
      </c>
      <c r="E74" s="6">
        <f>C74-D74</f>
        <v>0</v>
      </c>
      <c r="F74" s="6">
        <f>B74-E74</f>
        <v>0</v>
      </c>
    </row>
    <row r="75" spans="1:6">
      <c r="A75" s="8">
        <v>74</v>
      </c>
      <c r="B75" s="6">
        <f>IF(ROW()=2,EPC*DebtFrac,OFFSET(F1,ROW()-3,0))</f>
        <v>0</v>
      </c>
      <c r="C75" s="6">
        <f>-PMT(Debt_m,PaymentMonths,EPC*DebtFrac)</f>
        <v>0</v>
      </c>
      <c r="D75" s="6">
        <f>B75*Debt_m</f>
        <v>0</v>
      </c>
      <c r="E75" s="6">
        <f>C75-D75</f>
        <v>0</v>
      </c>
      <c r="F75" s="6">
        <f>B75-E75</f>
        <v>0</v>
      </c>
    </row>
    <row r="76" spans="1:6">
      <c r="A76" s="8">
        <v>75</v>
      </c>
      <c r="B76" s="6">
        <f>IF(ROW()=2,EPC*DebtFrac,OFFSET(F1,ROW()-3,0))</f>
        <v>0</v>
      </c>
      <c r="C76" s="6">
        <f>-PMT(Debt_m,PaymentMonths,EPC*DebtFrac)</f>
        <v>0</v>
      </c>
      <c r="D76" s="6">
        <f>B76*Debt_m</f>
        <v>0</v>
      </c>
      <c r="E76" s="6">
        <f>C76-D76</f>
        <v>0</v>
      </c>
      <c r="F76" s="6">
        <f>B76-E76</f>
        <v>0</v>
      </c>
    </row>
    <row r="77" spans="1:6">
      <c r="A77" s="8">
        <v>76</v>
      </c>
      <c r="B77" s="6">
        <f>IF(ROW()=2,EPC*DebtFrac,OFFSET(F1,ROW()-3,0))</f>
        <v>0</v>
      </c>
      <c r="C77" s="6">
        <f>-PMT(Debt_m,PaymentMonths,EPC*DebtFrac)</f>
        <v>0</v>
      </c>
      <c r="D77" s="6">
        <f>B77*Debt_m</f>
        <v>0</v>
      </c>
      <c r="E77" s="6">
        <f>C77-D77</f>
        <v>0</v>
      </c>
      <c r="F77" s="6">
        <f>B77-E77</f>
        <v>0</v>
      </c>
    </row>
    <row r="78" spans="1:6">
      <c r="A78" s="8">
        <v>77</v>
      </c>
      <c r="B78" s="6">
        <f>IF(ROW()=2,EPC*DebtFrac,OFFSET(F1,ROW()-3,0))</f>
        <v>0</v>
      </c>
      <c r="C78" s="6">
        <f>-PMT(Debt_m,PaymentMonths,EPC*DebtFrac)</f>
        <v>0</v>
      </c>
      <c r="D78" s="6">
        <f>B78*Debt_m</f>
        <v>0</v>
      </c>
      <c r="E78" s="6">
        <f>C78-D78</f>
        <v>0</v>
      </c>
      <c r="F78" s="6">
        <f>B78-E78</f>
        <v>0</v>
      </c>
    </row>
    <row r="79" spans="1:6">
      <c r="A79" s="8">
        <v>78</v>
      </c>
      <c r="B79" s="6">
        <f>IF(ROW()=2,EPC*DebtFrac,OFFSET(F1,ROW()-3,0))</f>
        <v>0</v>
      </c>
      <c r="C79" s="6">
        <f>-PMT(Debt_m,PaymentMonths,EPC*DebtFrac)</f>
        <v>0</v>
      </c>
      <c r="D79" s="6">
        <f>B79*Debt_m</f>
        <v>0</v>
      </c>
      <c r="E79" s="6">
        <f>C79-D79</f>
        <v>0</v>
      </c>
      <c r="F79" s="6">
        <f>B79-E79</f>
        <v>0</v>
      </c>
    </row>
    <row r="80" spans="1:6">
      <c r="A80" s="8">
        <v>79</v>
      </c>
      <c r="B80" s="6">
        <f>IF(ROW()=2,EPC*DebtFrac,OFFSET(F1,ROW()-3,0))</f>
        <v>0</v>
      </c>
      <c r="C80" s="6">
        <f>-PMT(Debt_m,PaymentMonths,EPC*DebtFrac)</f>
        <v>0</v>
      </c>
      <c r="D80" s="6">
        <f>B80*Debt_m</f>
        <v>0</v>
      </c>
      <c r="E80" s="6">
        <f>C80-D80</f>
        <v>0</v>
      </c>
      <c r="F80" s="6">
        <f>B80-E80</f>
        <v>0</v>
      </c>
    </row>
    <row r="81" spans="1:6">
      <c r="A81" s="8">
        <v>80</v>
      </c>
      <c r="B81" s="6">
        <f>IF(ROW()=2,EPC*DebtFrac,OFFSET(F1,ROW()-3,0))</f>
        <v>0</v>
      </c>
      <c r="C81" s="6">
        <f>-PMT(Debt_m,PaymentMonths,EPC*DebtFrac)</f>
        <v>0</v>
      </c>
      <c r="D81" s="6">
        <f>B81*Debt_m</f>
        <v>0</v>
      </c>
      <c r="E81" s="6">
        <f>C81-D81</f>
        <v>0</v>
      </c>
      <c r="F81" s="6">
        <f>B81-E81</f>
        <v>0</v>
      </c>
    </row>
    <row r="82" spans="1:6">
      <c r="A82" s="8">
        <v>81</v>
      </c>
      <c r="B82" s="6">
        <f>IF(ROW()=2,EPC*DebtFrac,OFFSET(F1,ROW()-3,0))</f>
        <v>0</v>
      </c>
      <c r="C82" s="6">
        <f>-PMT(Debt_m,PaymentMonths,EPC*DebtFrac)</f>
        <v>0</v>
      </c>
      <c r="D82" s="6">
        <f>B82*Debt_m</f>
        <v>0</v>
      </c>
      <c r="E82" s="6">
        <f>C82-D82</f>
        <v>0</v>
      </c>
      <c r="F82" s="6">
        <f>B82-E82</f>
        <v>0</v>
      </c>
    </row>
    <row r="83" spans="1:6">
      <c r="A83" s="8">
        <v>82</v>
      </c>
      <c r="B83" s="6">
        <f>IF(ROW()=2,EPC*DebtFrac,OFFSET(F1,ROW()-3,0))</f>
        <v>0</v>
      </c>
      <c r="C83" s="6">
        <f>-PMT(Debt_m,PaymentMonths,EPC*DebtFrac)</f>
        <v>0</v>
      </c>
      <c r="D83" s="6">
        <f>B83*Debt_m</f>
        <v>0</v>
      </c>
      <c r="E83" s="6">
        <f>C83-D83</f>
        <v>0</v>
      </c>
      <c r="F83" s="6">
        <f>B83-E83</f>
        <v>0</v>
      </c>
    </row>
    <row r="84" spans="1:6">
      <c r="A84" s="8">
        <v>83</v>
      </c>
      <c r="B84" s="6">
        <f>IF(ROW()=2,EPC*DebtFrac,OFFSET(F1,ROW()-3,0))</f>
        <v>0</v>
      </c>
      <c r="C84" s="6">
        <f>-PMT(Debt_m,PaymentMonths,EPC*DebtFrac)</f>
        <v>0</v>
      </c>
      <c r="D84" s="6">
        <f>B84*Debt_m</f>
        <v>0</v>
      </c>
      <c r="E84" s="6">
        <f>C84-D84</f>
        <v>0</v>
      </c>
      <c r="F84" s="6">
        <f>B84-E84</f>
        <v>0</v>
      </c>
    </row>
    <row r="85" spans="1:6">
      <c r="A85" s="8">
        <v>84</v>
      </c>
      <c r="B85" s="6">
        <f>IF(ROW()=2,EPC*DebtFrac,OFFSET(F1,ROW()-3,0))</f>
        <v>0</v>
      </c>
      <c r="C85" s="6">
        <f>-PMT(Debt_m,PaymentMonths,EPC*DebtFrac)</f>
        <v>0</v>
      </c>
      <c r="D85" s="6">
        <f>B85*Debt_m</f>
        <v>0</v>
      </c>
      <c r="E85" s="6">
        <f>C85-D85</f>
        <v>0</v>
      </c>
      <c r="F85" s="6">
        <f>B85-E85</f>
        <v>0</v>
      </c>
    </row>
    <row r="86" spans="1:6">
      <c r="A86" s="8">
        <v>85</v>
      </c>
      <c r="B86" s="6">
        <f>IF(ROW()=2,EPC*DebtFrac,OFFSET(F1,ROW()-3,0))</f>
        <v>0</v>
      </c>
      <c r="C86" s="6">
        <f>-PMT(Debt_m,PaymentMonths,EPC*DebtFrac)</f>
        <v>0</v>
      </c>
      <c r="D86" s="6">
        <f>B86*Debt_m</f>
        <v>0</v>
      </c>
      <c r="E86" s="6">
        <f>C86-D86</f>
        <v>0</v>
      </c>
      <c r="F86" s="6">
        <f>B86-E86</f>
        <v>0</v>
      </c>
    </row>
    <row r="87" spans="1:6">
      <c r="A87" s="8">
        <v>86</v>
      </c>
      <c r="B87" s="6">
        <f>IF(ROW()=2,EPC*DebtFrac,OFFSET(F1,ROW()-3,0))</f>
        <v>0</v>
      </c>
      <c r="C87" s="6">
        <f>-PMT(Debt_m,PaymentMonths,EPC*DebtFrac)</f>
        <v>0</v>
      </c>
      <c r="D87" s="6">
        <f>B87*Debt_m</f>
        <v>0</v>
      </c>
      <c r="E87" s="6">
        <f>C87-D87</f>
        <v>0</v>
      </c>
      <c r="F87" s="6">
        <f>B87-E87</f>
        <v>0</v>
      </c>
    </row>
    <row r="88" spans="1:6">
      <c r="A88" s="8">
        <v>87</v>
      </c>
      <c r="B88" s="6">
        <f>IF(ROW()=2,EPC*DebtFrac,OFFSET(F1,ROW()-3,0))</f>
        <v>0</v>
      </c>
      <c r="C88" s="6">
        <f>-PMT(Debt_m,PaymentMonths,EPC*DebtFrac)</f>
        <v>0</v>
      </c>
      <c r="D88" s="6">
        <f>B88*Debt_m</f>
        <v>0</v>
      </c>
      <c r="E88" s="6">
        <f>C88-D88</f>
        <v>0</v>
      </c>
      <c r="F88" s="6">
        <f>B88-E88</f>
        <v>0</v>
      </c>
    </row>
    <row r="89" spans="1:6">
      <c r="A89" s="8">
        <v>88</v>
      </c>
      <c r="B89" s="6">
        <f>IF(ROW()=2,EPC*DebtFrac,OFFSET(F1,ROW()-3,0))</f>
        <v>0</v>
      </c>
      <c r="C89" s="6">
        <f>-PMT(Debt_m,PaymentMonths,EPC*DebtFrac)</f>
        <v>0</v>
      </c>
      <c r="D89" s="6">
        <f>B89*Debt_m</f>
        <v>0</v>
      </c>
      <c r="E89" s="6">
        <f>C89-D89</f>
        <v>0</v>
      </c>
      <c r="F89" s="6">
        <f>B89-E89</f>
        <v>0</v>
      </c>
    </row>
    <row r="90" spans="1:6">
      <c r="A90" s="8">
        <v>89</v>
      </c>
      <c r="B90" s="6">
        <f>IF(ROW()=2,EPC*DebtFrac,OFFSET(F1,ROW()-3,0))</f>
        <v>0</v>
      </c>
      <c r="C90" s="6">
        <f>-PMT(Debt_m,PaymentMonths,EPC*DebtFrac)</f>
        <v>0</v>
      </c>
      <c r="D90" s="6">
        <f>B90*Debt_m</f>
        <v>0</v>
      </c>
      <c r="E90" s="6">
        <f>C90-D90</f>
        <v>0</v>
      </c>
      <c r="F90" s="6">
        <f>B90-E90</f>
        <v>0</v>
      </c>
    </row>
    <row r="91" spans="1:6">
      <c r="A91" s="8">
        <v>90</v>
      </c>
      <c r="B91" s="6">
        <f>IF(ROW()=2,EPC*DebtFrac,OFFSET(F1,ROW()-3,0))</f>
        <v>0</v>
      </c>
      <c r="C91" s="6">
        <f>-PMT(Debt_m,PaymentMonths,EPC*DebtFrac)</f>
        <v>0</v>
      </c>
      <c r="D91" s="6">
        <f>B91*Debt_m</f>
        <v>0</v>
      </c>
      <c r="E91" s="6">
        <f>C91-D91</f>
        <v>0</v>
      </c>
      <c r="F91" s="6">
        <f>B91-E91</f>
        <v>0</v>
      </c>
    </row>
    <row r="92" spans="1:6">
      <c r="A92" s="8">
        <v>91</v>
      </c>
      <c r="B92" s="6">
        <f>IF(ROW()=2,EPC*DebtFrac,OFFSET(F1,ROW()-3,0))</f>
        <v>0</v>
      </c>
      <c r="C92" s="6">
        <f>-PMT(Debt_m,PaymentMonths,EPC*DebtFrac)</f>
        <v>0</v>
      </c>
      <c r="D92" s="6">
        <f>B92*Debt_m</f>
        <v>0</v>
      </c>
      <c r="E92" s="6">
        <f>C92-D92</f>
        <v>0</v>
      </c>
      <c r="F92" s="6">
        <f>B92-E92</f>
        <v>0</v>
      </c>
    </row>
    <row r="93" spans="1:6">
      <c r="A93" s="8">
        <v>92</v>
      </c>
      <c r="B93" s="6">
        <f>IF(ROW()=2,EPC*DebtFrac,OFFSET(F1,ROW()-3,0))</f>
        <v>0</v>
      </c>
      <c r="C93" s="6">
        <f>-PMT(Debt_m,PaymentMonths,EPC*DebtFrac)</f>
        <v>0</v>
      </c>
      <c r="D93" s="6">
        <f>B93*Debt_m</f>
        <v>0</v>
      </c>
      <c r="E93" s="6">
        <f>C93-D93</f>
        <v>0</v>
      </c>
      <c r="F93" s="6">
        <f>B93-E93</f>
        <v>0</v>
      </c>
    </row>
    <row r="94" spans="1:6">
      <c r="A94" s="8">
        <v>93</v>
      </c>
      <c r="B94" s="6">
        <f>IF(ROW()=2,EPC*DebtFrac,OFFSET(F1,ROW()-3,0))</f>
        <v>0</v>
      </c>
      <c r="C94" s="6">
        <f>-PMT(Debt_m,PaymentMonths,EPC*DebtFrac)</f>
        <v>0</v>
      </c>
      <c r="D94" s="6">
        <f>B94*Debt_m</f>
        <v>0</v>
      </c>
      <c r="E94" s="6">
        <f>C94-D94</f>
        <v>0</v>
      </c>
      <c r="F94" s="6">
        <f>B94-E94</f>
        <v>0</v>
      </c>
    </row>
    <row r="95" spans="1:6">
      <c r="A95" s="8">
        <v>94</v>
      </c>
      <c r="B95" s="6">
        <f>IF(ROW()=2,EPC*DebtFrac,OFFSET(F1,ROW()-3,0))</f>
        <v>0</v>
      </c>
      <c r="C95" s="6">
        <f>-PMT(Debt_m,PaymentMonths,EPC*DebtFrac)</f>
        <v>0</v>
      </c>
      <c r="D95" s="6">
        <f>B95*Debt_m</f>
        <v>0</v>
      </c>
      <c r="E95" s="6">
        <f>C95-D95</f>
        <v>0</v>
      </c>
      <c r="F95" s="6">
        <f>B95-E95</f>
        <v>0</v>
      </c>
    </row>
    <row r="96" spans="1:6">
      <c r="A96" s="8">
        <v>95</v>
      </c>
      <c r="B96" s="6">
        <f>IF(ROW()=2,EPC*DebtFrac,OFFSET(F1,ROW()-3,0))</f>
        <v>0</v>
      </c>
      <c r="C96" s="6">
        <f>-PMT(Debt_m,PaymentMonths,EPC*DebtFrac)</f>
        <v>0</v>
      </c>
      <c r="D96" s="6">
        <f>B96*Debt_m</f>
        <v>0</v>
      </c>
      <c r="E96" s="6">
        <f>C96-D96</f>
        <v>0</v>
      </c>
      <c r="F96" s="6">
        <f>B96-E96</f>
        <v>0</v>
      </c>
    </row>
    <row r="97" spans="1:6">
      <c r="A97" s="8">
        <v>96</v>
      </c>
      <c r="B97" s="6">
        <f>IF(ROW()=2,EPC*DebtFrac,OFFSET(F1,ROW()-3,0))</f>
        <v>0</v>
      </c>
      <c r="C97" s="6">
        <f>-PMT(Debt_m,PaymentMonths,EPC*DebtFrac)</f>
        <v>0</v>
      </c>
      <c r="D97" s="6">
        <f>B97*Debt_m</f>
        <v>0</v>
      </c>
      <c r="E97" s="6">
        <f>C97-D97</f>
        <v>0</v>
      </c>
      <c r="F97" s="6">
        <f>B97-E97</f>
        <v>0</v>
      </c>
    </row>
    <row r="98" spans="1:6">
      <c r="A98" s="8">
        <v>97</v>
      </c>
      <c r="B98" s="6">
        <f>IF(ROW()=2,EPC*DebtFrac,OFFSET(F1,ROW()-3,0))</f>
        <v>0</v>
      </c>
      <c r="C98" s="6">
        <f>-PMT(Debt_m,PaymentMonths,EPC*DebtFrac)</f>
        <v>0</v>
      </c>
      <c r="D98" s="6">
        <f>B98*Debt_m</f>
        <v>0</v>
      </c>
      <c r="E98" s="6">
        <f>C98-D98</f>
        <v>0</v>
      </c>
      <c r="F98" s="6">
        <f>B98-E98</f>
        <v>0</v>
      </c>
    </row>
    <row r="99" spans="1:6">
      <c r="A99" s="8">
        <v>98</v>
      </c>
      <c r="B99" s="6">
        <f>IF(ROW()=2,EPC*DebtFrac,OFFSET(F1,ROW()-3,0))</f>
        <v>0</v>
      </c>
      <c r="C99" s="6">
        <f>-PMT(Debt_m,PaymentMonths,EPC*DebtFrac)</f>
        <v>0</v>
      </c>
      <c r="D99" s="6">
        <f>B99*Debt_m</f>
        <v>0</v>
      </c>
      <c r="E99" s="6">
        <f>C99-D99</f>
        <v>0</v>
      </c>
      <c r="F99" s="6">
        <f>B99-E99</f>
        <v>0</v>
      </c>
    </row>
    <row r="100" spans="1:6">
      <c r="A100" s="8">
        <v>99</v>
      </c>
      <c r="B100" s="6">
        <f>IF(ROW()=2,EPC*DebtFrac,OFFSET(F1,ROW()-3,0))</f>
        <v>0</v>
      </c>
      <c r="C100" s="6">
        <f>-PMT(Debt_m,PaymentMonths,EPC*DebtFrac)</f>
        <v>0</v>
      </c>
      <c r="D100" s="6">
        <f>B100*Debt_m</f>
        <v>0</v>
      </c>
      <c r="E100" s="6">
        <f>C100-D100</f>
        <v>0</v>
      </c>
      <c r="F100" s="6">
        <f>B100-E100</f>
        <v>0</v>
      </c>
    </row>
    <row r="101" spans="1:6">
      <c r="A101" s="8">
        <v>100</v>
      </c>
      <c r="B101" s="6">
        <f>IF(ROW()=2,EPC*DebtFrac,OFFSET(F1,ROW()-3,0))</f>
        <v>0</v>
      </c>
      <c r="C101" s="6">
        <f>-PMT(Debt_m,PaymentMonths,EPC*DebtFrac)</f>
        <v>0</v>
      </c>
      <c r="D101" s="6">
        <f>B101*Debt_m</f>
        <v>0</v>
      </c>
      <c r="E101" s="6">
        <f>C101-D101</f>
        <v>0</v>
      </c>
      <c r="F101" s="6">
        <f>B101-E101</f>
        <v>0</v>
      </c>
    </row>
    <row r="102" spans="1:6">
      <c r="A102" s="8">
        <v>101</v>
      </c>
      <c r="B102" s="6">
        <f>IF(ROW()=2,EPC*DebtFrac,OFFSET(F1,ROW()-3,0))</f>
        <v>0</v>
      </c>
      <c r="C102" s="6">
        <f>-PMT(Debt_m,PaymentMonths,EPC*DebtFrac)</f>
        <v>0</v>
      </c>
      <c r="D102" s="6">
        <f>B102*Debt_m</f>
        <v>0</v>
      </c>
      <c r="E102" s="6">
        <f>C102-D102</f>
        <v>0</v>
      </c>
      <c r="F102" s="6">
        <f>B102-E102</f>
        <v>0</v>
      </c>
    </row>
    <row r="103" spans="1:6">
      <c r="A103" s="8">
        <v>102</v>
      </c>
      <c r="B103" s="6">
        <f>IF(ROW()=2,EPC*DebtFrac,OFFSET(F1,ROW()-3,0))</f>
        <v>0</v>
      </c>
      <c r="C103" s="6">
        <f>-PMT(Debt_m,PaymentMonths,EPC*DebtFrac)</f>
        <v>0</v>
      </c>
      <c r="D103" s="6">
        <f>B103*Debt_m</f>
        <v>0</v>
      </c>
      <c r="E103" s="6">
        <f>C103-D103</f>
        <v>0</v>
      </c>
      <c r="F103" s="6">
        <f>B103-E103</f>
        <v>0</v>
      </c>
    </row>
    <row r="104" spans="1:6">
      <c r="A104" s="8">
        <v>103</v>
      </c>
      <c r="B104" s="6">
        <f>IF(ROW()=2,EPC*DebtFrac,OFFSET(F1,ROW()-3,0))</f>
        <v>0</v>
      </c>
      <c r="C104" s="6">
        <f>-PMT(Debt_m,PaymentMonths,EPC*DebtFrac)</f>
        <v>0</v>
      </c>
      <c r="D104" s="6">
        <f>B104*Debt_m</f>
        <v>0</v>
      </c>
      <c r="E104" s="6">
        <f>C104-D104</f>
        <v>0</v>
      </c>
      <c r="F104" s="6">
        <f>B104-E104</f>
        <v>0</v>
      </c>
    </row>
    <row r="105" spans="1:6">
      <c r="A105" s="8">
        <v>104</v>
      </c>
      <c r="B105" s="6">
        <f>IF(ROW()=2,EPC*DebtFrac,OFFSET(F1,ROW()-3,0))</f>
        <v>0</v>
      </c>
      <c r="C105" s="6">
        <f>-PMT(Debt_m,PaymentMonths,EPC*DebtFrac)</f>
        <v>0</v>
      </c>
      <c r="D105" s="6">
        <f>B105*Debt_m</f>
        <v>0</v>
      </c>
      <c r="E105" s="6">
        <f>C105-D105</f>
        <v>0</v>
      </c>
      <c r="F105" s="6">
        <f>B105-E105</f>
        <v>0</v>
      </c>
    </row>
    <row r="106" spans="1:6">
      <c r="A106" s="8">
        <v>105</v>
      </c>
      <c r="B106" s="6">
        <f>IF(ROW()=2,EPC*DebtFrac,OFFSET(F1,ROW()-3,0))</f>
        <v>0</v>
      </c>
      <c r="C106" s="6">
        <f>-PMT(Debt_m,PaymentMonths,EPC*DebtFrac)</f>
        <v>0</v>
      </c>
      <c r="D106" s="6">
        <f>B106*Debt_m</f>
        <v>0</v>
      </c>
      <c r="E106" s="6">
        <f>C106-D106</f>
        <v>0</v>
      </c>
      <c r="F106" s="6">
        <f>B106-E106</f>
        <v>0</v>
      </c>
    </row>
    <row r="107" spans="1:6">
      <c r="A107" s="8">
        <v>106</v>
      </c>
      <c r="B107" s="6">
        <f>IF(ROW()=2,EPC*DebtFrac,OFFSET(F1,ROW()-3,0))</f>
        <v>0</v>
      </c>
      <c r="C107" s="6">
        <f>-PMT(Debt_m,PaymentMonths,EPC*DebtFrac)</f>
        <v>0</v>
      </c>
      <c r="D107" s="6">
        <f>B107*Debt_m</f>
        <v>0</v>
      </c>
      <c r="E107" s="6">
        <f>C107-D107</f>
        <v>0</v>
      </c>
      <c r="F107" s="6">
        <f>B107-E107</f>
        <v>0</v>
      </c>
    </row>
    <row r="108" spans="1:6">
      <c r="A108" s="8">
        <v>107</v>
      </c>
      <c r="B108" s="6">
        <f>IF(ROW()=2,EPC*DebtFrac,OFFSET(F1,ROW()-3,0))</f>
        <v>0</v>
      </c>
      <c r="C108" s="6">
        <f>-PMT(Debt_m,PaymentMonths,EPC*DebtFrac)</f>
        <v>0</v>
      </c>
      <c r="D108" s="6">
        <f>B108*Debt_m</f>
        <v>0</v>
      </c>
      <c r="E108" s="6">
        <f>C108-D108</f>
        <v>0</v>
      </c>
      <c r="F108" s="6">
        <f>B108-E108</f>
        <v>0</v>
      </c>
    </row>
    <row r="109" spans="1:6">
      <c r="A109" s="8">
        <v>108</v>
      </c>
      <c r="B109" s="6">
        <f>IF(ROW()=2,EPC*DebtFrac,OFFSET(F1,ROW()-3,0))</f>
        <v>0</v>
      </c>
      <c r="C109" s="6">
        <f>-PMT(Debt_m,PaymentMonths,EPC*DebtFrac)</f>
        <v>0</v>
      </c>
      <c r="D109" s="6">
        <f>B109*Debt_m</f>
        <v>0</v>
      </c>
      <c r="E109" s="6">
        <f>C109-D109</f>
        <v>0</v>
      </c>
      <c r="F109" s="6">
        <f>B109-E109</f>
        <v>0</v>
      </c>
    </row>
    <row r="110" spans="1:6">
      <c r="A110" s="8">
        <v>109</v>
      </c>
      <c r="B110" s="6">
        <f>IF(ROW()=2,EPC*DebtFrac,OFFSET(F1,ROW()-3,0))</f>
        <v>0</v>
      </c>
      <c r="C110" s="6">
        <f>-PMT(Debt_m,PaymentMonths,EPC*DebtFrac)</f>
        <v>0</v>
      </c>
      <c r="D110" s="6">
        <f>B110*Debt_m</f>
        <v>0</v>
      </c>
      <c r="E110" s="6">
        <f>C110-D110</f>
        <v>0</v>
      </c>
      <c r="F110" s="6">
        <f>B110-E110</f>
        <v>0</v>
      </c>
    </row>
    <row r="111" spans="1:6">
      <c r="A111" s="8">
        <v>110</v>
      </c>
      <c r="B111" s="6">
        <f>IF(ROW()=2,EPC*DebtFrac,OFFSET(F1,ROW()-3,0))</f>
        <v>0</v>
      </c>
      <c r="C111" s="6">
        <f>-PMT(Debt_m,PaymentMonths,EPC*DebtFrac)</f>
        <v>0</v>
      </c>
      <c r="D111" s="6">
        <f>B111*Debt_m</f>
        <v>0</v>
      </c>
      <c r="E111" s="6">
        <f>C111-D111</f>
        <v>0</v>
      </c>
      <c r="F111" s="6">
        <f>B111-E111</f>
        <v>0</v>
      </c>
    </row>
    <row r="112" spans="1:6">
      <c r="A112" s="8">
        <v>111</v>
      </c>
      <c r="B112" s="6">
        <f>IF(ROW()=2,EPC*DebtFrac,OFFSET(F1,ROW()-3,0))</f>
        <v>0</v>
      </c>
      <c r="C112" s="6">
        <f>-PMT(Debt_m,PaymentMonths,EPC*DebtFrac)</f>
        <v>0</v>
      </c>
      <c r="D112" s="6">
        <f>B112*Debt_m</f>
        <v>0</v>
      </c>
      <c r="E112" s="6">
        <f>C112-D112</f>
        <v>0</v>
      </c>
      <c r="F112" s="6">
        <f>B112-E112</f>
        <v>0</v>
      </c>
    </row>
    <row r="113" spans="1:6">
      <c r="A113" s="8">
        <v>112</v>
      </c>
      <c r="B113" s="6">
        <f>IF(ROW()=2,EPC*DebtFrac,OFFSET(F1,ROW()-3,0))</f>
        <v>0</v>
      </c>
      <c r="C113" s="6">
        <f>-PMT(Debt_m,PaymentMonths,EPC*DebtFrac)</f>
        <v>0</v>
      </c>
      <c r="D113" s="6">
        <f>B113*Debt_m</f>
        <v>0</v>
      </c>
      <c r="E113" s="6">
        <f>C113-D113</f>
        <v>0</v>
      </c>
      <c r="F113" s="6">
        <f>B113-E113</f>
        <v>0</v>
      </c>
    </row>
    <row r="114" spans="1:6">
      <c r="A114" s="8">
        <v>113</v>
      </c>
      <c r="B114" s="6">
        <f>IF(ROW()=2,EPC*DebtFrac,OFFSET(F1,ROW()-3,0))</f>
        <v>0</v>
      </c>
      <c r="C114" s="6">
        <f>-PMT(Debt_m,PaymentMonths,EPC*DebtFrac)</f>
        <v>0</v>
      </c>
      <c r="D114" s="6">
        <f>B114*Debt_m</f>
        <v>0</v>
      </c>
      <c r="E114" s="6">
        <f>C114-D114</f>
        <v>0</v>
      </c>
      <c r="F114" s="6">
        <f>B114-E114</f>
        <v>0</v>
      </c>
    </row>
    <row r="115" spans="1:6">
      <c r="A115" s="8">
        <v>114</v>
      </c>
      <c r="B115" s="6">
        <f>IF(ROW()=2,EPC*DebtFrac,OFFSET(F1,ROW()-3,0))</f>
        <v>0</v>
      </c>
      <c r="C115" s="6">
        <f>-PMT(Debt_m,PaymentMonths,EPC*DebtFrac)</f>
        <v>0</v>
      </c>
      <c r="D115" s="6">
        <f>B115*Debt_m</f>
        <v>0</v>
      </c>
      <c r="E115" s="6">
        <f>C115-D115</f>
        <v>0</v>
      </c>
      <c r="F115" s="6">
        <f>B115-E115</f>
        <v>0</v>
      </c>
    </row>
    <row r="116" spans="1:6">
      <c r="A116" s="8">
        <v>115</v>
      </c>
      <c r="B116" s="6">
        <f>IF(ROW()=2,EPC*DebtFrac,OFFSET(F1,ROW()-3,0))</f>
        <v>0</v>
      </c>
      <c r="C116" s="6">
        <f>-PMT(Debt_m,PaymentMonths,EPC*DebtFrac)</f>
        <v>0</v>
      </c>
      <c r="D116" s="6">
        <f>B116*Debt_m</f>
        <v>0</v>
      </c>
      <c r="E116" s="6">
        <f>C116-D116</f>
        <v>0</v>
      </c>
      <c r="F116" s="6">
        <f>B116-E116</f>
        <v>0</v>
      </c>
    </row>
    <row r="117" spans="1:6">
      <c r="A117" s="8">
        <v>116</v>
      </c>
      <c r="B117" s="6">
        <f>IF(ROW()=2,EPC*DebtFrac,OFFSET(F1,ROW()-3,0))</f>
        <v>0</v>
      </c>
      <c r="C117" s="6">
        <f>-PMT(Debt_m,PaymentMonths,EPC*DebtFrac)</f>
        <v>0</v>
      </c>
      <c r="D117" s="6">
        <f>B117*Debt_m</f>
        <v>0</v>
      </c>
      <c r="E117" s="6">
        <f>C117-D117</f>
        <v>0</v>
      </c>
      <c r="F117" s="6">
        <f>B117-E117</f>
        <v>0</v>
      </c>
    </row>
    <row r="118" spans="1:6">
      <c r="A118" s="8">
        <v>117</v>
      </c>
      <c r="B118" s="6">
        <f>IF(ROW()=2,EPC*DebtFrac,OFFSET(F1,ROW()-3,0))</f>
        <v>0</v>
      </c>
      <c r="C118" s="6">
        <f>-PMT(Debt_m,PaymentMonths,EPC*DebtFrac)</f>
        <v>0</v>
      </c>
      <c r="D118" s="6">
        <f>B118*Debt_m</f>
        <v>0</v>
      </c>
      <c r="E118" s="6">
        <f>C118-D118</f>
        <v>0</v>
      </c>
      <c r="F118" s="6">
        <f>B118-E118</f>
        <v>0</v>
      </c>
    </row>
    <row r="119" spans="1:6">
      <c r="A119" s="8">
        <v>118</v>
      </c>
      <c r="B119" s="6">
        <f>IF(ROW()=2,EPC*DebtFrac,OFFSET(F1,ROW()-3,0))</f>
        <v>0</v>
      </c>
      <c r="C119" s="6">
        <f>-PMT(Debt_m,PaymentMonths,EPC*DebtFrac)</f>
        <v>0</v>
      </c>
      <c r="D119" s="6">
        <f>B119*Debt_m</f>
        <v>0</v>
      </c>
      <c r="E119" s="6">
        <f>C119-D119</f>
        <v>0</v>
      </c>
      <c r="F119" s="6">
        <f>B119-E119</f>
        <v>0</v>
      </c>
    </row>
    <row r="120" spans="1:6">
      <c r="A120" s="8">
        <v>119</v>
      </c>
      <c r="B120" s="6">
        <f>IF(ROW()=2,EPC*DebtFrac,OFFSET(F1,ROW()-3,0))</f>
        <v>0</v>
      </c>
      <c r="C120" s="6">
        <f>-PMT(Debt_m,PaymentMonths,EPC*DebtFrac)</f>
        <v>0</v>
      </c>
      <c r="D120" s="6">
        <f>B120*Debt_m</f>
        <v>0</v>
      </c>
      <c r="E120" s="6">
        <f>C120-D120</f>
        <v>0</v>
      </c>
      <c r="F120" s="6">
        <f>B120-E120</f>
        <v>0</v>
      </c>
    </row>
    <row r="121" spans="1:6">
      <c r="A121" s="8">
        <v>120</v>
      </c>
      <c r="B121" s="6">
        <f>IF(ROW()=2,EPC*DebtFrac,OFFSET(F1,ROW()-3,0))</f>
        <v>0</v>
      </c>
      <c r="C121" s="6">
        <f>-PMT(Debt_m,PaymentMonths,EPC*DebtFrac)</f>
        <v>0</v>
      </c>
      <c r="D121" s="6">
        <f>B121*Debt_m</f>
        <v>0</v>
      </c>
      <c r="E121" s="6">
        <f>C121-D121</f>
        <v>0</v>
      </c>
      <c r="F121" s="6">
        <f>B121-E121</f>
        <v>0</v>
      </c>
    </row>
    <row r="122" spans="1:6">
      <c r="A122" s="8">
        <v>121</v>
      </c>
      <c r="B122" s="6">
        <f>IF(ROW()=2,EPC*DebtFrac,OFFSET(F1,ROW()-3,0))</f>
        <v>0</v>
      </c>
      <c r="C122" s="6">
        <f>-PMT(Debt_m,PaymentMonths,EPC*DebtFrac)</f>
        <v>0</v>
      </c>
      <c r="D122" s="6">
        <f>B122*Debt_m</f>
        <v>0</v>
      </c>
      <c r="E122" s="6">
        <f>C122-D122</f>
        <v>0</v>
      </c>
      <c r="F122" s="6">
        <f>B122-E122</f>
        <v>0</v>
      </c>
    </row>
    <row r="123" spans="1:6">
      <c r="A123" s="8">
        <v>122</v>
      </c>
      <c r="B123" s="6">
        <f>IF(ROW()=2,EPC*DebtFrac,OFFSET(F1,ROW()-3,0))</f>
        <v>0</v>
      </c>
      <c r="C123" s="6">
        <f>-PMT(Debt_m,PaymentMonths,EPC*DebtFrac)</f>
        <v>0</v>
      </c>
      <c r="D123" s="6">
        <f>B123*Debt_m</f>
        <v>0</v>
      </c>
      <c r="E123" s="6">
        <f>C123-D123</f>
        <v>0</v>
      </c>
      <c r="F123" s="6">
        <f>B123-E123</f>
        <v>0</v>
      </c>
    </row>
    <row r="124" spans="1:6">
      <c r="A124" s="8">
        <v>123</v>
      </c>
      <c r="B124" s="6">
        <f>IF(ROW()=2,EPC*DebtFrac,OFFSET(F1,ROW()-3,0))</f>
        <v>0</v>
      </c>
      <c r="C124" s="6">
        <f>-PMT(Debt_m,PaymentMonths,EPC*DebtFrac)</f>
        <v>0</v>
      </c>
      <c r="D124" s="6">
        <f>B124*Debt_m</f>
        <v>0</v>
      </c>
      <c r="E124" s="6">
        <f>C124-D124</f>
        <v>0</v>
      </c>
      <c r="F124" s="6">
        <f>B124-E124</f>
        <v>0</v>
      </c>
    </row>
    <row r="125" spans="1:6">
      <c r="A125" s="8">
        <v>124</v>
      </c>
      <c r="B125" s="6">
        <f>IF(ROW()=2,EPC*DebtFrac,OFFSET(F1,ROW()-3,0))</f>
        <v>0</v>
      </c>
      <c r="C125" s="6">
        <f>-PMT(Debt_m,PaymentMonths,EPC*DebtFrac)</f>
        <v>0</v>
      </c>
      <c r="D125" s="6">
        <f>B125*Debt_m</f>
        <v>0</v>
      </c>
      <c r="E125" s="6">
        <f>C125-D125</f>
        <v>0</v>
      </c>
      <c r="F125" s="6">
        <f>B125-E125</f>
        <v>0</v>
      </c>
    </row>
    <row r="126" spans="1:6">
      <c r="A126" s="8">
        <v>125</v>
      </c>
      <c r="B126" s="6">
        <f>IF(ROW()=2,EPC*DebtFrac,OFFSET(F1,ROW()-3,0))</f>
        <v>0</v>
      </c>
      <c r="C126" s="6">
        <f>-PMT(Debt_m,PaymentMonths,EPC*DebtFrac)</f>
        <v>0</v>
      </c>
      <c r="D126" s="6">
        <f>B126*Debt_m</f>
        <v>0</v>
      </c>
      <c r="E126" s="6">
        <f>C126-D126</f>
        <v>0</v>
      </c>
      <c r="F126" s="6">
        <f>B126-E126</f>
        <v>0</v>
      </c>
    </row>
    <row r="127" spans="1:6">
      <c r="A127" s="8">
        <v>126</v>
      </c>
      <c r="B127" s="6">
        <f>IF(ROW()=2,EPC*DebtFrac,OFFSET(F1,ROW()-3,0))</f>
        <v>0</v>
      </c>
      <c r="C127" s="6">
        <f>-PMT(Debt_m,PaymentMonths,EPC*DebtFrac)</f>
        <v>0</v>
      </c>
      <c r="D127" s="6">
        <f>B127*Debt_m</f>
        <v>0</v>
      </c>
      <c r="E127" s="6">
        <f>C127-D127</f>
        <v>0</v>
      </c>
      <c r="F127" s="6">
        <f>B127-E127</f>
        <v>0</v>
      </c>
    </row>
    <row r="128" spans="1:6">
      <c r="A128" s="8">
        <v>127</v>
      </c>
      <c r="B128" s="6">
        <f>IF(ROW()=2,EPC*DebtFrac,OFFSET(F1,ROW()-3,0))</f>
        <v>0</v>
      </c>
      <c r="C128" s="6">
        <f>-PMT(Debt_m,PaymentMonths,EPC*DebtFrac)</f>
        <v>0</v>
      </c>
      <c r="D128" s="6">
        <f>B128*Debt_m</f>
        <v>0</v>
      </c>
      <c r="E128" s="6">
        <f>C128-D128</f>
        <v>0</v>
      </c>
      <c r="F128" s="6">
        <f>B128-E128</f>
        <v>0</v>
      </c>
    </row>
    <row r="129" spans="1:6">
      <c r="A129" s="8">
        <v>128</v>
      </c>
      <c r="B129" s="6">
        <f>IF(ROW()=2,EPC*DebtFrac,OFFSET(F1,ROW()-3,0))</f>
        <v>0</v>
      </c>
      <c r="C129" s="6">
        <f>-PMT(Debt_m,PaymentMonths,EPC*DebtFrac)</f>
        <v>0</v>
      </c>
      <c r="D129" s="6">
        <f>B129*Debt_m</f>
        <v>0</v>
      </c>
      <c r="E129" s="6">
        <f>C129-D129</f>
        <v>0</v>
      </c>
      <c r="F129" s="6">
        <f>B129-E129</f>
        <v>0</v>
      </c>
    </row>
    <row r="130" spans="1:6">
      <c r="A130" s="8">
        <v>129</v>
      </c>
      <c r="B130" s="6">
        <f>IF(ROW()=2,EPC*DebtFrac,OFFSET(F1,ROW()-3,0))</f>
        <v>0</v>
      </c>
      <c r="C130" s="6">
        <f>-PMT(Debt_m,PaymentMonths,EPC*DebtFrac)</f>
        <v>0</v>
      </c>
      <c r="D130" s="6">
        <f>B130*Debt_m</f>
        <v>0</v>
      </c>
      <c r="E130" s="6">
        <f>C130-D130</f>
        <v>0</v>
      </c>
      <c r="F130" s="6">
        <f>B130-E130</f>
        <v>0</v>
      </c>
    </row>
    <row r="131" spans="1:6">
      <c r="A131" s="8">
        <v>130</v>
      </c>
      <c r="B131" s="6">
        <f>IF(ROW()=2,EPC*DebtFrac,OFFSET(F1,ROW()-3,0))</f>
        <v>0</v>
      </c>
      <c r="C131" s="6">
        <f>-PMT(Debt_m,PaymentMonths,EPC*DebtFrac)</f>
        <v>0</v>
      </c>
      <c r="D131" s="6">
        <f>B131*Debt_m</f>
        <v>0</v>
      </c>
      <c r="E131" s="6">
        <f>C131-D131</f>
        <v>0</v>
      </c>
      <c r="F131" s="6">
        <f>B131-E131</f>
        <v>0</v>
      </c>
    </row>
    <row r="132" spans="1:6">
      <c r="A132" s="8">
        <v>131</v>
      </c>
      <c r="B132" s="6">
        <f>IF(ROW()=2,EPC*DebtFrac,OFFSET(F1,ROW()-3,0))</f>
        <v>0</v>
      </c>
      <c r="C132" s="6">
        <f>-PMT(Debt_m,PaymentMonths,EPC*DebtFrac)</f>
        <v>0</v>
      </c>
      <c r="D132" s="6">
        <f>B132*Debt_m</f>
        <v>0</v>
      </c>
      <c r="E132" s="6">
        <f>C132-D132</f>
        <v>0</v>
      </c>
      <c r="F132" s="6">
        <f>B132-E132</f>
        <v>0</v>
      </c>
    </row>
    <row r="133" spans="1:6">
      <c r="A133" s="8">
        <v>132</v>
      </c>
      <c r="B133" s="6">
        <f>IF(ROW()=2,EPC*DebtFrac,OFFSET(F1,ROW()-3,0))</f>
        <v>0</v>
      </c>
      <c r="C133" s="6">
        <f>-PMT(Debt_m,PaymentMonths,EPC*DebtFrac)</f>
        <v>0</v>
      </c>
      <c r="D133" s="6">
        <f>B133*Debt_m</f>
        <v>0</v>
      </c>
      <c r="E133" s="6">
        <f>C133-D133</f>
        <v>0</v>
      </c>
      <c r="F133" s="6">
        <f>B133-E133</f>
        <v>0</v>
      </c>
    </row>
    <row r="134" spans="1:6">
      <c r="A134" s="8">
        <v>133</v>
      </c>
      <c r="B134" s="6">
        <f>IF(ROW()=2,EPC*DebtFrac,OFFSET(F1,ROW()-3,0))</f>
        <v>0</v>
      </c>
      <c r="C134" s="6">
        <f>-PMT(Debt_m,PaymentMonths,EPC*DebtFrac)</f>
        <v>0</v>
      </c>
      <c r="D134" s="6">
        <f>B134*Debt_m</f>
        <v>0</v>
      </c>
      <c r="E134" s="6">
        <f>C134-D134</f>
        <v>0</v>
      </c>
      <c r="F134" s="6">
        <f>B134-E134</f>
        <v>0</v>
      </c>
    </row>
    <row r="135" spans="1:6">
      <c r="A135" s="8">
        <v>134</v>
      </c>
      <c r="B135" s="6">
        <f>IF(ROW()=2,EPC*DebtFrac,OFFSET(F1,ROW()-3,0))</f>
        <v>0</v>
      </c>
      <c r="C135" s="6">
        <f>-PMT(Debt_m,PaymentMonths,EPC*DebtFrac)</f>
        <v>0</v>
      </c>
      <c r="D135" s="6">
        <f>B135*Debt_m</f>
        <v>0</v>
      </c>
      <c r="E135" s="6">
        <f>C135-D135</f>
        <v>0</v>
      </c>
      <c r="F135" s="6">
        <f>B135-E135</f>
        <v>0</v>
      </c>
    </row>
    <row r="136" spans="1:6">
      <c r="A136" s="8">
        <v>135</v>
      </c>
      <c r="B136" s="6">
        <f>IF(ROW()=2,EPC*DebtFrac,OFFSET(F1,ROW()-3,0))</f>
        <v>0</v>
      </c>
      <c r="C136" s="6">
        <f>-PMT(Debt_m,PaymentMonths,EPC*DebtFrac)</f>
        <v>0</v>
      </c>
      <c r="D136" s="6">
        <f>B136*Debt_m</f>
        <v>0</v>
      </c>
      <c r="E136" s="6">
        <f>C136-D136</f>
        <v>0</v>
      </c>
      <c r="F136" s="6">
        <f>B136-E136</f>
        <v>0</v>
      </c>
    </row>
    <row r="137" spans="1:6">
      <c r="A137" s="8">
        <v>136</v>
      </c>
      <c r="B137" s="6">
        <f>IF(ROW()=2,EPC*DebtFrac,OFFSET(F1,ROW()-3,0))</f>
        <v>0</v>
      </c>
      <c r="C137" s="6">
        <f>-PMT(Debt_m,PaymentMonths,EPC*DebtFrac)</f>
        <v>0</v>
      </c>
      <c r="D137" s="6">
        <f>B137*Debt_m</f>
        <v>0</v>
      </c>
      <c r="E137" s="6">
        <f>C137-D137</f>
        <v>0</v>
      </c>
      <c r="F137" s="6">
        <f>B137-E137</f>
        <v>0</v>
      </c>
    </row>
    <row r="138" spans="1:6">
      <c r="A138" s="8">
        <v>137</v>
      </c>
      <c r="B138" s="6">
        <f>IF(ROW()=2,EPC*DebtFrac,OFFSET(F1,ROW()-3,0))</f>
        <v>0</v>
      </c>
      <c r="C138" s="6">
        <f>-PMT(Debt_m,PaymentMonths,EPC*DebtFrac)</f>
        <v>0</v>
      </c>
      <c r="D138" s="6">
        <f>B138*Debt_m</f>
        <v>0</v>
      </c>
      <c r="E138" s="6">
        <f>C138-D138</f>
        <v>0</v>
      </c>
      <c r="F138" s="6">
        <f>B138-E138</f>
        <v>0</v>
      </c>
    </row>
    <row r="139" spans="1:6">
      <c r="A139" s="8">
        <v>138</v>
      </c>
      <c r="B139" s="6">
        <f>IF(ROW()=2,EPC*DebtFrac,OFFSET(F1,ROW()-3,0))</f>
        <v>0</v>
      </c>
      <c r="C139" s="6">
        <f>-PMT(Debt_m,PaymentMonths,EPC*DebtFrac)</f>
        <v>0</v>
      </c>
      <c r="D139" s="6">
        <f>B139*Debt_m</f>
        <v>0</v>
      </c>
      <c r="E139" s="6">
        <f>C139-D139</f>
        <v>0</v>
      </c>
      <c r="F139" s="6">
        <f>B139-E139</f>
        <v>0</v>
      </c>
    </row>
    <row r="140" spans="1:6">
      <c r="A140" s="8">
        <v>139</v>
      </c>
      <c r="B140" s="6">
        <f>IF(ROW()=2,EPC*DebtFrac,OFFSET(F1,ROW()-3,0))</f>
        <v>0</v>
      </c>
      <c r="C140" s="6">
        <f>-PMT(Debt_m,PaymentMonths,EPC*DebtFrac)</f>
        <v>0</v>
      </c>
      <c r="D140" s="6">
        <f>B140*Debt_m</f>
        <v>0</v>
      </c>
      <c r="E140" s="6">
        <f>C140-D140</f>
        <v>0</v>
      </c>
      <c r="F140" s="6">
        <f>B140-E140</f>
        <v>0</v>
      </c>
    </row>
    <row r="141" spans="1:6">
      <c r="A141" s="8">
        <v>140</v>
      </c>
      <c r="B141" s="6">
        <f>IF(ROW()=2,EPC*DebtFrac,OFFSET(F1,ROW()-3,0))</f>
        <v>0</v>
      </c>
      <c r="C141" s="6">
        <f>-PMT(Debt_m,PaymentMonths,EPC*DebtFrac)</f>
        <v>0</v>
      </c>
      <c r="D141" s="6">
        <f>B141*Debt_m</f>
        <v>0</v>
      </c>
      <c r="E141" s="6">
        <f>C141-D141</f>
        <v>0</v>
      </c>
      <c r="F141" s="6">
        <f>B141-E141</f>
        <v>0</v>
      </c>
    </row>
    <row r="142" spans="1:6">
      <c r="A142" s="8">
        <v>141</v>
      </c>
      <c r="B142" s="6">
        <f>IF(ROW()=2,EPC*DebtFrac,OFFSET(F1,ROW()-3,0))</f>
        <v>0</v>
      </c>
      <c r="C142" s="6">
        <f>-PMT(Debt_m,PaymentMonths,EPC*DebtFrac)</f>
        <v>0</v>
      </c>
      <c r="D142" s="6">
        <f>B142*Debt_m</f>
        <v>0</v>
      </c>
      <c r="E142" s="6">
        <f>C142-D142</f>
        <v>0</v>
      </c>
      <c r="F142" s="6">
        <f>B142-E142</f>
        <v>0</v>
      </c>
    </row>
    <row r="143" spans="1:6">
      <c r="A143" s="8">
        <v>142</v>
      </c>
      <c r="B143" s="6">
        <f>IF(ROW()=2,EPC*DebtFrac,OFFSET(F1,ROW()-3,0))</f>
        <v>0</v>
      </c>
      <c r="C143" s="6">
        <f>-PMT(Debt_m,PaymentMonths,EPC*DebtFrac)</f>
        <v>0</v>
      </c>
      <c r="D143" s="6">
        <f>B143*Debt_m</f>
        <v>0</v>
      </c>
      <c r="E143" s="6">
        <f>C143-D143</f>
        <v>0</v>
      </c>
      <c r="F143" s="6">
        <f>B143-E143</f>
        <v>0</v>
      </c>
    </row>
    <row r="144" spans="1:6">
      <c r="A144" s="8">
        <v>143</v>
      </c>
      <c r="B144" s="6">
        <f>IF(ROW()=2,EPC*DebtFrac,OFFSET(F1,ROW()-3,0))</f>
        <v>0</v>
      </c>
      <c r="C144" s="6">
        <f>-PMT(Debt_m,PaymentMonths,EPC*DebtFrac)</f>
        <v>0</v>
      </c>
      <c r="D144" s="6">
        <f>B144*Debt_m</f>
        <v>0</v>
      </c>
      <c r="E144" s="6">
        <f>C144-D144</f>
        <v>0</v>
      </c>
      <c r="F144" s="6">
        <f>B144-E144</f>
        <v>0</v>
      </c>
    </row>
    <row r="145" spans="1:6">
      <c r="A145" s="8">
        <v>144</v>
      </c>
      <c r="B145" s="6">
        <f>IF(ROW()=2,EPC*DebtFrac,OFFSET(F1,ROW()-3,0))</f>
        <v>0</v>
      </c>
      <c r="C145" s="6">
        <f>-PMT(Debt_m,PaymentMonths,EPC*DebtFrac)</f>
        <v>0</v>
      </c>
      <c r="D145" s="6">
        <f>B145*Debt_m</f>
        <v>0</v>
      </c>
      <c r="E145" s="6">
        <f>C145-D145</f>
        <v>0</v>
      </c>
      <c r="F145" s="6">
        <f>B145-E145</f>
        <v>0</v>
      </c>
    </row>
    <row r="146" spans="1:6">
      <c r="A146" s="8">
        <v>145</v>
      </c>
      <c r="B146" s="6">
        <f>IF(ROW()=2,EPC*DebtFrac,OFFSET(F1,ROW()-3,0))</f>
        <v>0</v>
      </c>
      <c r="C146" s="6">
        <f>-PMT(Debt_m,PaymentMonths,EPC*DebtFrac)</f>
        <v>0</v>
      </c>
      <c r="D146" s="6">
        <f>B146*Debt_m</f>
        <v>0</v>
      </c>
      <c r="E146" s="6">
        <f>C146-D146</f>
        <v>0</v>
      </c>
      <c r="F146" s="6">
        <f>B146-E146</f>
        <v>0</v>
      </c>
    </row>
    <row r="147" spans="1:6">
      <c r="A147" s="8">
        <v>146</v>
      </c>
      <c r="B147" s="6">
        <f>IF(ROW()=2,EPC*DebtFrac,OFFSET(F1,ROW()-3,0))</f>
        <v>0</v>
      </c>
      <c r="C147" s="6">
        <f>-PMT(Debt_m,PaymentMonths,EPC*DebtFrac)</f>
        <v>0</v>
      </c>
      <c r="D147" s="6">
        <f>B147*Debt_m</f>
        <v>0</v>
      </c>
      <c r="E147" s="6">
        <f>C147-D147</f>
        <v>0</v>
      </c>
      <c r="F147" s="6">
        <f>B147-E147</f>
        <v>0</v>
      </c>
    </row>
    <row r="148" spans="1:6">
      <c r="A148" s="8">
        <v>147</v>
      </c>
      <c r="B148" s="6">
        <f>IF(ROW()=2,EPC*DebtFrac,OFFSET(F1,ROW()-3,0))</f>
        <v>0</v>
      </c>
      <c r="C148" s="6">
        <f>-PMT(Debt_m,PaymentMonths,EPC*DebtFrac)</f>
        <v>0</v>
      </c>
      <c r="D148" s="6">
        <f>B148*Debt_m</f>
        <v>0</v>
      </c>
      <c r="E148" s="6">
        <f>C148-D148</f>
        <v>0</v>
      </c>
      <c r="F148" s="6">
        <f>B148-E148</f>
        <v>0</v>
      </c>
    </row>
    <row r="149" spans="1:6">
      <c r="A149" s="8">
        <v>148</v>
      </c>
      <c r="B149" s="6">
        <f>IF(ROW()=2,EPC*DebtFrac,OFFSET(F1,ROW()-3,0))</f>
        <v>0</v>
      </c>
      <c r="C149" s="6">
        <f>-PMT(Debt_m,PaymentMonths,EPC*DebtFrac)</f>
        <v>0</v>
      </c>
      <c r="D149" s="6">
        <f>B149*Debt_m</f>
        <v>0</v>
      </c>
      <c r="E149" s="6">
        <f>C149-D149</f>
        <v>0</v>
      </c>
      <c r="F149" s="6">
        <f>B149-E149</f>
        <v>0</v>
      </c>
    </row>
    <row r="150" spans="1:6">
      <c r="A150" s="8">
        <v>149</v>
      </c>
      <c r="B150" s="6">
        <f>IF(ROW()=2,EPC*DebtFrac,OFFSET(F1,ROW()-3,0))</f>
        <v>0</v>
      </c>
      <c r="C150" s="6">
        <f>-PMT(Debt_m,PaymentMonths,EPC*DebtFrac)</f>
        <v>0</v>
      </c>
      <c r="D150" s="6">
        <f>B150*Debt_m</f>
        <v>0</v>
      </c>
      <c r="E150" s="6">
        <f>C150-D150</f>
        <v>0</v>
      </c>
      <c r="F150" s="6">
        <f>B150-E150</f>
        <v>0</v>
      </c>
    </row>
    <row r="151" spans="1:6">
      <c r="A151" s="8">
        <v>150</v>
      </c>
      <c r="B151" s="6">
        <f>IF(ROW()=2,EPC*DebtFrac,OFFSET(F1,ROW()-3,0))</f>
        <v>0</v>
      </c>
      <c r="C151" s="6">
        <f>-PMT(Debt_m,PaymentMonths,EPC*DebtFrac)</f>
        <v>0</v>
      </c>
      <c r="D151" s="6">
        <f>B151*Debt_m</f>
        <v>0</v>
      </c>
      <c r="E151" s="6">
        <f>C151-D151</f>
        <v>0</v>
      </c>
      <c r="F151" s="6">
        <f>B151-E151</f>
        <v>0</v>
      </c>
    </row>
    <row r="152" spans="1:6">
      <c r="A152" s="8">
        <v>151</v>
      </c>
      <c r="B152" s="6">
        <f>IF(ROW()=2,EPC*DebtFrac,OFFSET(F1,ROW()-3,0))</f>
        <v>0</v>
      </c>
      <c r="C152" s="6">
        <f>-PMT(Debt_m,PaymentMonths,EPC*DebtFrac)</f>
        <v>0</v>
      </c>
      <c r="D152" s="6">
        <f>B152*Debt_m</f>
        <v>0</v>
      </c>
      <c r="E152" s="6">
        <f>C152-D152</f>
        <v>0</v>
      </c>
      <c r="F152" s="6">
        <f>B152-E152</f>
        <v>0</v>
      </c>
    </row>
    <row r="153" spans="1:6">
      <c r="A153" s="8">
        <v>152</v>
      </c>
      <c r="B153" s="6">
        <f>IF(ROW()=2,EPC*DebtFrac,OFFSET(F1,ROW()-3,0))</f>
        <v>0</v>
      </c>
      <c r="C153" s="6">
        <f>-PMT(Debt_m,PaymentMonths,EPC*DebtFrac)</f>
        <v>0</v>
      </c>
      <c r="D153" s="6">
        <f>B153*Debt_m</f>
        <v>0</v>
      </c>
      <c r="E153" s="6">
        <f>C153-D153</f>
        <v>0</v>
      </c>
      <c r="F153" s="6">
        <f>B153-E153</f>
        <v>0</v>
      </c>
    </row>
    <row r="154" spans="1:6">
      <c r="A154" s="8">
        <v>153</v>
      </c>
      <c r="B154" s="6">
        <f>IF(ROW()=2,EPC*DebtFrac,OFFSET(F1,ROW()-3,0))</f>
        <v>0</v>
      </c>
      <c r="C154" s="6">
        <f>-PMT(Debt_m,PaymentMonths,EPC*DebtFrac)</f>
        <v>0</v>
      </c>
      <c r="D154" s="6">
        <f>B154*Debt_m</f>
        <v>0</v>
      </c>
      <c r="E154" s="6">
        <f>C154-D154</f>
        <v>0</v>
      </c>
      <c r="F154" s="6">
        <f>B154-E154</f>
        <v>0</v>
      </c>
    </row>
    <row r="155" spans="1:6">
      <c r="A155" s="8">
        <v>154</v>
      </c>
      <c r="B155" s="6">
        <f>IF(ROW()=2,EPC*DebtFrac,OFFSET(F1,ROW()-3,0))</f>
        <v>0</v>
      </c>
      <c r="C155" s="6">
        <f>-PMT(Debt_m,PaymentMonths,EPC*DebtFrac)</f>
        <v>0</v>
      </c>
      <c r="D155" s="6">
        <f>B155*Debt_m</f>
        <v>0</v>
      </c>
      <c r="E155" s="6">
        <f>C155-D155</f>
        <v>0</v>
      </c>
      <c r="F155" s="6">
        <f>B155-E155</f>
        <v>0</v>
      </c>
    </row>
    <row r="156" spans="1:6">
      <c r="A156" s="8">
        <v>155</v>
      </c>
      <c r="B156" s="6">
        <f>IF(ROW()=2,EPC*DebtFrac,OFFSET(F1,ROW()-3,0))</f>
        <v>0</v>
      </c>
      <c r="C156" s="6">
        <f>-PMT(Debt_m,PaymentMonths,EPC*DebtFrac)</f>
        <v>0</v>
      </c>
      <c r="D156" s="6">
        <f>B156*Debt_m</f>
        <v>0</v>
      </c>
      <c r="E156" s="6">
        <f>C156-D156</f>
        <v>0</v>
      </c>
      <c r="F156" s="6">
        <f>B156-E156</f>
        <v>0</v>
      </c>
    </row>
    <row r="157" spans="1:6">
      <c r="A157" s="8">
        <v>156</v>
      </c>
      <c r="B157" s="6">
        <f>IF(ROW()=2,EPC*DebtFrac,OFFSET(F1,ROW()-3,0))</f>
        <v>0</v>
      </c>
      <c r="C157" s="6">
        <f>-PMT(Debt_m,PaymentMonths,EPC*DebtFrac)</f>
        <v>0</v>
      </c>
      <c r="D157" s="6">
        <f>B157*Debt_m</f>
        <v>0</v>
      </c>
      <c r="E157" s="6">
        <f>C157-D157</f>
        <v>0</v>
      </c>
      <c r="F157" s="6">
        <f>B157-E157</f>
        <v>0</v>
      </c>
    </row>
    <row r="158" spans="1:6">
      <c r="A158" s="8">
        <v>157</v>
      </c>
      <c r="B158" s="6">
        <f>IF(ROW()=2,EPC*DebtFrac,OFFSET(F1,ROW()-3,0))</f>
        <v>0</v>
      </c>
      <c r="C158" s="6">
        <f>-PMT(Debt_m,PaymentMonths,EPC*DebtFrac)</f>
        <v>0</v>
      </c>
      <c r="D158" s="6">
        <f>B158*Debt_m</f>
        <v>0</v>
      </c>
      <c r="E158" s="6">
        <f>C158-D158</f>
        <v>0</v>
      </c>
      <c r="F158" s="6">
        <f>B158-E158</f>
        <v>0</v>
      </c>
    </row>
    <row r="159" spans="1:6">
      <c r="A159" s="8">
        <v>158</v>
      </c>
      <c r="B159" s="6">
        <f>IF(ROW()=2,EPC*DebtFrac,OFFSET(F1,ROW()-3,0))</f>
        <v>0</v>
      </c>
      <c r="C159" s="6">
        <f>-PMT(Debt_m,PaymentMonths,EPC*DebtFrac)</f>
        <v>0</v>
      </c>
      <c r="D159" s="6">
        <f>B159*Debt_m</f>
        <v>0</v>
      </c>
      <c r="E159" s="6">
        <f>C159-D159</f>
        <v>0</v>
      </c>
      <c r="F159" s="6">
        <f>B159-E159</f>
        <v>0</v>
      </c>
    </row>
    <row r="160" spans="1:6">
      <c r="A160" s="8">
        <v>159</v>
      </c>
      <c r="B160" s="6">
        <f>IF(ROW()=2,EPC*DebtFrac,OFFSET(F1,ROW()-3,0))</f>
        <v>0</v>
      </c>
      <c r="C160" s="6">
        <f>-PMT(Debt_m,PaymentMonths,EPC*DebtFrac)</f>
        <v>0</v>
      </c>
      <c r="D160" s="6">
        <f>B160*Debt_m</f>
        <v>0</v>
      </c>
      <c r="E160" s="6">
        <f>C160-D160</f>
        <v>0</v>
      </c>
      <c r="F160" s="6">
        <f>B160-E160</f>
        <v>0</v>
      </c>
    </row>
    <row r="161" spans="1:6">
      <c r="A161" s="8">
        <v>160</v>
      </c>
      <c r="B161" s="6">
        <f>IF(ROW()=2,EPC*DebtFrac,OFFSET(F1,ROW()-3,0))</f>
        <v>0</v>
      </c>
      <c r="C161" s="6">
        <f>-PMT(Debt_m,PaymentMonths,EPC*DebtFrac)</f>
        <v>0</v>
      </c>
      <c r="D161" s="6">
        <f>B161*Debt_m</f>
        <v>0</v>
      </c>
      <c r="E161" s="6">
        <f>C161-D161</f>
        <v>0</v>
      </c>
      <c r="F161" s="6">
        <f>B161-E161</f>
        <v>0</v>
      </c>
    </row>
    <row r="162" spans="1:6">
      <c r="A162" s="8">
        <v>161</v>
      </c>
      <c r="B162" s="6">
        <f>IF(ROW()=2,EPC*DebtFrac,OFFSET(F1,ROW()-3,0))</f>
        <v>0</v>
      </c>
      <c r="C162" s="6">
        <f>-PMT(Debt_m,PaymentMonths,EPC*DebtFrac)</f>
        <v>0</v>
      </c>
      <c r="D162" s="6">
        <f>B162*Debt_m</f>
        <v>0</v>
      </c>
      <c r="E162" s="6">
        <f>C162-D162</f>
        <v>0</v>
      </c>
      <c r="F162" s="6">
        <f>B162-E162</f>
        <v>0</v>
      </c>
    </row>
    <row r="163" spans="1:6">
      <c r="A163" s="8">
        <v>162</v>
      </c>
      <c r="B163" s="6">
        <f>IF(ROW()=2,EPC*DebtFrac,OFFSET(F1,ROW()-3,0))</f>
        <v>0</v>
      </c>
      <c r="C163" s="6">
        <f>-PMT(Debt_m,PaymentMonths,EPC*DebtFrac)</f>
        <v>0</v>
      </c>
      <c r="D163" s="6">
        <f>B163*Debt_m</f>
        <v>0</v>
      </c>
      <c r="E163" s="6">
        <f>C163-D163</f>
        <v>0</v>
      </c>
      <c r="F163" s="6">
        <f>B163-E163</f>
        <v>0</v>
      </c>
    </row>
    <row r="164" spans="1:6">
      <c r="A164" s="8">
        <v>163</v>
      </c>
      <c r="B164" s="6">
        <f>IF(ROW()=2,EPC*DebtFrac,OFFSET(F1,ROW()-3,0))</f>
        <v>0</v>
      </c>
      <c r="C164" s="6">
        <f>-PMT(Debt_m,PaymentMonths,EPC*DebtFrac)</f>
        <v>0</v>
      </c>
      <c r="D164" s="6">
        <f>B164*Debt_m</f>
        <v>0</v>
      </c>
      <c r="E164" s="6">
        <f>C164-D164</f>
        <v>0</v>
      </c>
      <c r="F164" s="6">
        <f>B164-E164</f>
        <v>0</v>
      </c>
    </row>
    <row r="165" spans="1:6">
      <c r="A165" s="8">
        <v>164</v>
      </c>
      <c r="B165" s="6">
        <f>IF(ROW()=2,EPC*DebtFrac,OFFSET(F1,ROW()-3,0))</f>
        <v>0</v>
      </c>
      <c r="C165" s="6">
        <f>-PMT(Debt_m,PaymentMonths,EPC*DebtFrac)</f>
        <v>0</v>
      </c>
      <c r="D165" s="6">
        <f>B165*Debt_m</f>
        <v>0</v>
      </c>
      <c r="E165" s="6">
        <f>C165-D165</f>
        <v>0</v>
      </c>
      <c r="F165" s="6">
        <f>B165-E165</f>
        <v>0</v>
      </c>
    </row>
    <row r="166" spans="1:6">
      <c r="A166" s="8">
        <v>165</v>
      </c>
      <c r="B166" s="6">
        <f>IF(ROW()=2,EPC*DebtFrac,OFFSET(F1,ROW()-3,0))</f>
        <v>0</v>
      </c>
      <c r="C166" s="6">
        <f>-PMT(Debt_m,PaymentMonths,EPC*DebtFrac)</f>
        <v>0</v>
      </c>
      <c r="D166" s="6">
        <f>B166*Debt_m</f>
        <v>0</v>
      </c>
      <c r="E166" s="6">
        <f>C166-D166</f>
        <v>0</v>
      </c>
      <c r="F166" s="6">
        <f>B166-E166</f>
        <v>0</v>
      </c>
    </row>
    <row r="167" spans="1:6">
      <c r="A167" s="8">
        <v>166</v>
      </c>
      <c r="B167" s="6">
        <f>IF(ROW()=2,EPC*DebtFrac,OFFSET(F1,ROW()-3,0))</f>
        <v>0</v>
      </c>
      <c r="C167" s="6">
        <f>-PMT(Debt_m,PaymentMonths,EPC*DebtFrac)</f>
        <v>0</v>
      </c>
      <c r="D167" s="6">
        <f>B167*Debt_m</f>
        <v>0</v>
      </c>
      <c r="E167" s="6">
        <f>C167-D167</f>
        <v>0</v>
      </c>
      <c r="F167" s="6">
        <f>B167-E167</f>
        <v>0</v>
      </c>
    </row>
    <row r="168" spans="1:6">
      <c r="A168" s="8">
        <v>167</v>
      </c>
      <c r="B168" s="6">
        <f>IF(ROW()=2,EPC*DebtFrac,OFFSET(F1,ROW()-3,0))</f>
        <v>0</v>
      </c>
      <c r="C168" s="6">
        <f>-PMT(Debt_m,PaymentMonths,EPC*DebtFrac)</f>
        <v>0</v>
      </c>
      <c r="D168" s="6">
        <f>B168*Debt_m</f>
        <v>0</v>
      </c>
      <c r="E168" s="6">
        <f>C168-D168</f>
        <v>0</v>
      </c>
      <c r="F168" s="6">
        <f>B168-E168</f>
        <v>0</v>
      </c>
    </row>
    <row r="169" spans="1:6">
      <c r="A169" s="8">
        <v>168</v>
      </c>
      <c r="B169" s="6">
        <f>IF(ROW()=2,EPC*DebtFrac,OFFSET(F1,ROW()-3,0))</f>
        <v>0</v>
      </c>
      <c r="C169" s="6">
        <f>-PMT(Debt_m,PaymentMonths,EPC*DebtFrac)</f>
        <v>0</v>
      </c>
      <c r="D169" s="6">
        <f>B169*Debt_m</f>
        <v>0</v>
      </c>
      <c r="E169" s="6">
        <f>C169-D169</f>
        <v>0</v>
      </c>
      <c r="F169" s="6">
        <f>B169-E169</f>
        <v>0</v>
      </c>
    </row>
    <row r="170" spans="1:6">
      <c r="A170" s="8">
        <v>169</v>
      </c>
      <c r="B170" s="6">
        <f>IF(ROW()=2,EPC*DebtFrac,OFFSET(F1,ROW()-3,0))</f>
        <v>0</v>
      </c>
      <c r="C170" s="6">
        <f>-PMT(Debt_m,PaymentMonths,EPC*DebtFrac)</f>
        <v>0</v>
      </c>
      <c r="D170" s="6">
        <f>B170*Debt_m</f>
        <v>0</v>
      </c>
      <c r="E170" s="6">
        <f>C170-D170</f>
        <v>0</v>
      </c>
      <c r="F170" s="6">
        <f>B170-E170</f>
        <v>0</v>
      </c>
    </row>
    <row r="171" spans="1:6">
      <c r="A171" s="8">
        <v>170</v>
      </c>
      <c r="B171" s="6">
        <f>IF(ROW()=2,EPC*DebtFrac,OFFSET(F1,ROW()-3,0))</f>
        <v>0</v>
      </c>
      <c r="C171" s="6">
        <f>-PMT(Debt_m,PaymentMonths,EPC*DebtFrac)</f>
        <v>0</v>
      </c>
      <c r="D171" s="6">
        <f>B171*Debt_m</f>
        <v>0</v>
      </c>
      <c r="E171" s="6">
        <f>C171-D171</f>
        <v>0</v>
      </c>
      <c r="F171" s="6">
        <f>B171-E171</f>
        <v>0</v>
      </c>
    </row>
    <row r="172" spans="1:6">
      <c r="A172" s="8">
        <v>171</v>
      </c>
      <c r="B172" s="6">
        <f>IF(ROW()=2,EPC*DebtFrac,OFFSET(F1,ROW()-3,0))</f>
        <v>0</v>
      </c>
      <c r="C172" s="6">
        <f>-PMT(Debt_m,PaymentMonths,EPC*DebtFrac)</f>
        <v>0</v>
      </c>
      <c r="D172" s="6">
        <f>B172*Debt_m</f>
        <v>0</v>
      </c>
      <c r="E172" s="6">
        <f>C172-D172</f>
        <v>0</v>
      </c>
      <c r="F172" s="6">
        <f>B172-E172</f>
        <v>0</v>
      </c>
    </row>
    <row r="173" spans="1:6">
      <c r="A173" s="8">
        <v>172</v>
      </c>
      <c r="B173" s="6">
        <f>IF(ROW()=2,EPC*DebtFrac,OFFSET(F1,ROW()-3,0))</f>
        <v>0</v>
      </c>
      <c r="C173" s="6">
        <f>-PMT(Debt_m,PaymentMonths,EPC*DebtFrac)</f>
        <v>0</v>
      </c>
      <c r="D173" s="6">
        <f>B173*Debt_m</f>
        <v>0</v>
      </c>
      <c r="E173" s="6">
        <f>C173-D173</f>
        <v>0</v>
      </c>
      <c r="F173" s="6">
        <f>B173-E173</f>
        <v>0</v>
      </c>
    </row>
    <row r="174" spans="1:6">
      <c r="A174" s="8">
        <v>173</v>
      </c>
      <c r="B174" s="6">
        <f>IF(ROW()=2,EPC*DebtFrac,OFFSET(F1,ROW()-3,0))</f>
        <v>0</v>
      </c>
      <c r="C174" s="6">
        <f>-PMT(Debt_m,PaymentMonths,EPC*DebtFrac)</f>
        <v>0</v>
      </c>
      <c r="D174" s="6">
        <f>B174*Debt_m</f>
        <v>0</v>
      </c>
      <c r="E174" s="6">
        <f>C174-D174</f>
        <v>0</v>
      </c>
      <c r="F174" s="6">
        <f>B174-E174</f>
        <v>0</v>
      </c>
    </row>
    <row r="175" spans="1:6">
      <c r="A175" s="8">
        <v>174</v>
      </c>
      <c r="B175" s="6">
        <f>IF(ROW()=2,EPC*DebtFrac,OFFSET(F1,ROW()-3,0))</f>
        <v>0</v>
      </c>
      <c r="C175" s="6">
        <f>-PMT(Debt_m,PaymentMonths,EPC*DebtFrac)</f>
        <v>0</v>
      </c>
      <c r="D175" s="6">
        <f>B175*Debt_m</f>
        <v>0</v>
      </c>
      <c r="E175" s="6">
        <f>C175-D175</f>
        <v>0</v>
      </c>
      <c r="F175" s="6">
        <f>B175-E175</f>
        <v>0</v>
      </c>
    </row>
    <row r="176" spans="1:6">
      <c r="A176" s="8">
        <v>175</v>
      </c>
      <c r="B176" s="6">
        <f>IF(ROW()=2,EPC*DebtFrac,OFFSET(F1,ROW()-3,0))</f>
        <v>0</v>
      </c>
      <c r="C176" s="6">
        <f>-PMT(Debt_m,PaymentMonths,EPC*DebtFrac)</f>
        <v>0</v>
      </c>
      <c r="D176" s="6">
        <f>B176*Debt_m</f>
        <v>0</v>
      </c>
      <c r="E176" s="6">
        <f>C176-D176</f>
        <v>0</v>
      </c>
      <c r="F176" s="6">
        <f>B176-E176</f>
        <v>0</v>
      </c>
    </row>
    <row r="177" spans="1:6">
      <c r="A177" s="8">
        <v>176</v>
      </c>
      <c r="B177" s="6">
        <f>IF(ROW()=2,EPC*DebtFrac,OFFSET(F1,ROW()-3,0))</f>
        <v>0</v>
      </c>
      <c r="C177" s="6">
        <f>-PMT(Debt_m,PaymentMonths,EPC*DebtFrac)</f>
        <v>0</v>
      </c>
      <c r="D177" s="6">
        <f>B177*Debt_m</f>
        <v>0</v>
      </c>
      <c r="E177" s="6">
        <f>C177-D177</f>
        <v>0</v>
      </c>
      <c r="F177" s="6">
        <f>B177-E177</f>
        <v>0</v>
      </c>
    </row>
    <row r="178" spans="1:6">
      <c r="A178" s="8">
        <v>177</v>
      </c>
      <c r="B178" s="6">
        <f>IF(ROW()=2,EPC*DebtFrac,OFFSET(F1,ROW()-3,0))</f>
        <v>0</v>
      </c>
      <c r="C178" s="6">
        <f>-PMT(Debt_m,PaymentMonths,EPC*DebtFrac)</f>
        <v>0</v>
      </c>
      <c r="D178" s="6">
        <f>B178*Debt_m</f>
        <v>0</v>
      </c>
      <c r="E178" s="6">
        <f>C178-D178</f>
        <v>0</v>
      </c>
      <c r="F178" s="6">
        <f>B178-E178</f>
        <v>0</v>
      </c>
    </row>
    <row r="179" spans="1:6">
      <c r="A179" s="8">
        <v>178</v>
      </c>
      <c r="B179" s="6">
        <f>IF(ROW()=2,EPC*DebtFrac,OFFSET(F1,ROW()-3,0))</f>
        <v>0</v>
      </c>
      <c r="C179" s="6">
        <f>-PMT(Debt_m,PaymentMonths,EPC*DebtFrac)</f>
        <v>0</v>
      </c>
      <c r="D179" s="6">
        <f>B179*Debt_m</f>
        <v>0</v>
      </c>
      <c r="E179" s="6">
        <f>C179-D179</f>
        <v>0</v>
      </c>
      <c r="F179" s="6">
        <f>B179-E179</f>
        <v>0</v>
      </c>
    </row>
    <row r="180" spans="1:6">
      <c r="A180" s="8">
        <v>179</v>
      </c>
      <c r="B180" s="6">
        <f>IF(ROW()=2,EPC*DebtFrac,OFFSET(F1,ROW()-3,0))</f>
        <v>0</v>
      </c>
      <c r="C180" s="6">
        <f>-PMT(Debt_m,PaymentMonths,EPC*DebtFrac)</f>
        <v>0</v>
      </c>
      <c r="D180" s="6">
        <f>B180*Debt_m</f>
        <v>0</v>
      </c>
      <c r="E180" s="6">
        <f>C180-D180</f>
        <v>0</v>
      </c>
      <c r="F180" s="6">
        <f>B180-E180</f>
        <v>0</v>
      </c>
    </row>
    <row r="181" spans="1:6">
      <c r="A181" s="8">
        <v>180</v>
      </c>
      <c r="B181" s="6">
        <f>IF(ROW()=2,EPC*DebtFrac,OFFSET(F1,ROW()-3,0))</f>
        <v>0</v>
      </c>
      <c r="C181" s="6">
        <f>-PMT(Debt_m,PaymentMonths,EPC*DebtFrac)</f>
        <v>0</v>
      </c>
      <c r="D181" s="6">
        <f>B181*Debt_m</f>
        <v>0</v>
      </c>
      <c r="E181" s="6">
        <f>C181-D181</f>
        <v>0</v>
      </c>
      <c r="F181" s="6">
        <f>B181-E181</f>
        <v>0</v>
      </c>
    </row>
    <row r="182" spans="1:6">
      <c r="A182" s="8">
        <v>181</v>
      </c>
      <c r="B182" s="6">
        <f>IF(ROW()=2,EPC*DebtFrac,OFFSET(F1,ROW()-3,0))</f>
        <v>0</v>
      </c>
      <c r="C182" s="6">
        <f>-PMT(Debt_m,PaymentMonths,EPC*DebtFrac)</f>
        <v>0</v>
      </c>
      <c r="D182" s="6">
        <f>B182*Debt_m</f>
        <v>0</v>
      </c>
      <c r="E182" s="6">
        <f>C182-D182</f>
        <v>0</v>
      </c>
      <c r="F182" s="6">
        <f>B182-E182</f>
        <v>0</v>
      </c>
    </row>
    <row r="183" spans="1:6">
      <c r="A183" s="8">
        <v>182</v>
      </c>
      <c r="B183" s="6">
        <f>IF(ROW()=2,EPC*DebtFrac,OFFSET(F1,ROW()-3,0))</f>
        <v>0</v>
      </c>
      <c r="C183" s="6">
        <f>-PMT(Debt_m,PaymentMonths,EPC*DebtFrac)</f>
        <v>0</v>
      </c>
      <c r="D183" s="6">
        <f>B183*Debt_m</f>
        <v>0</v>
      </c>
      <c r="E183" s="6">
        <f>C183-D183</f>
        <v>0</v>
      </c>
      <c r="F183" s="6">
        <f>B183-E183</f>
        <v>0</v>
      </c>
    </row>
    <row r="184" spans="1:6">
      <c r="A184" s="8">
        <v>183</v>
      </c>
      <c r="B184" s="6">
        <f>IF(ROW()=2,EPC*DebtFrac,OFFSET(F1,ROW()-3,0))</f>
        <v>0</v>
      </c>
      <c r="C184" s="6">
        <f>-PMT(Debt_m,PaymentMonths,EPC*DebtFrac)</f>
        <v>0</v>
      </c>
      <c r="D184" s="6">
        <f>B184*Debt_m</f>
        <v>0</v>
      </c>
      <c r="E184" s="6">
        <f>C184-D184</f>
        <v>0</v>
      </c>
      <c r="F184" s="6">
        <f>B184-E184</f>
        <v>0</v>
      </c>
    </row>
    <row r="185" spans="1:6">
      <c r="A185" s="8">
        <v>184</v>
      </c>
      <c r="B185" s="6">
        <f>IF(ROW()=2,EPC*DebtFrac,OFFSET(F1,ROW()-3,0))</f>
        <v>0</v>
      </c>
      <c r="C185" s="6">
        <f>-PMT(Debt_m,PaymentMonths,EPC*DebtFrac)</f>
        <v>0</v>
      </c>
      <c r="D185" s="6">
        <f>B185*Debt_m</f>
        <v>0</v>
      </c>
      <c r="E185" s="6">
        <f>C185-D185</f>
        <v>0</v>
      </c>
      <c r="F185" s="6">
        <f>B185-E185</f>
        <v>0</v>
      </c>
    </row>
    <row r="186" spans="1:6">
      <c r="A186" s="8">
        <v>185</v>
      </c>
      <c r="B186" s="6">
        <f>IF(ROW()=2,EPC*DebtFrac,OFFSET(F1,ROW()-3,0))</f>
        <v>0</v>
      </c>
      <c r="C186" s="6">
        <f>-PMT(Debt_m,PaymentMonths,EPC*DebtFrac)</f>
        <v>0</v>
      </c>
      <c r="D186" s="6">
        <f>B186*Debt_m</f>
        <v>0</v>
      </c>
      <c r="E186" s="6">
        <f>C186-D186</f>
        <v>0</v>
      </c>
      <c r="F186" s="6">
        <f>B186-E186</f>
        <v>0</v>
      </c>
    </row>
    <row r="187" spans="1:6">
      <c r="A187" s="8">
        <v>186</v>
      </c>
      <c r="B187" s="6">
        <f>IF(ROW()=2,EPC*DebtFrac,OFFSET(F1,ROW()-3,0))</f>
        <v>0</v>
      </c>
      <c r="C187" s="6">
        <f>-PMT(Debt_m,PaymentMonths,EPC*DebtFrac)</f>
        <v>0</v>
      </c>
      <c r="D187" s="6">
        <f>B187*Debt_m</f>
        <v>0</v>
      </c>
      <c r="E187" s="6">
        <f>C187-D187</f>
        <v>0</v>
      </c>
      <c r="F187" s="6">
        <f>B187-E187</f>
        <v>0</v>
      </c>
    </row>
    <row r="188" spans="1:6">
      <c r="A188" s="8">
        <v>187</v>
      </c>
      <c r="B188" s="6">
        <f>IF(ROW()=2,EPC*DebtFrac,OFFSET(F1,ROW()-3,0))</f>
        <v>0</v>
      </c>
      <c r="C188" s="6">
        <f>-PMT(Debt_m,PaymentMonths,EPC*DebtFrac)</f>
        <v>0</v>
      </c>
      <c r="D188" s="6">
        <f>B188*Debt_m</f>
        <v>0</v>
      </c>
      <c r="E188" s="6">
        <f>C188-D188</f>
        <v>0</v>
      </c>
      <c r="F188" s="6">
        <f>B188-E188</f>
        <v>0</v>
      </c>
    </row>
    <row r="189" spans="1:6">
      <c r="A189" s="8">
        <v>188</v>
      </c>
      <c r="B189" s="6">
        <f>IF(ROW()=2,EPC*DebtFrac,OFFSET(F1,ROW()-3,0))</f>
        <v>0</v>
      </c>
      <c r="C189" s="6">
        <f>-PMT(Debt_m,PaymentMonths,EPC*DebtFrac)</f>
        <v>0</v>
      </c>
      <c r="D189" s="6">
        <f>B189*Debt_m</f>
        <v>0</v>
      </c>
      <c r="E189" s="6">
        <f>C189-D189</f>
        <v>0</v>
      </c>
      <c r="F189" s="6">
        <f>B189-E189</f>
        <v>0</v>
      </c>
    </row>
    <row r="190" spans="1:6">
      <c r="A190" s="8">
        <v>189</v>
      </c>
      <c r="B190" s="6">
        <f>IF(ROW()=2,EPC*DebtFrac,OFFSET(F1,ROW()-3,0))</f>
        <v>0</v>
      </c>
      <c r="C190" s="6">
        <f>-PMT(Debt_m,PaymentMonths,EPC*DebtFrac)</f>
        <v>0</v>
      </c>
      <c r="D190" s="6">
        <f>B190*Debt_m</f>
        <v>0</v>
      </c>
      <c r="E190" s="6">
        <f>C190-D190</f>
        <v>0</v>
      </c>
      <c r="F190" s="6">
        <f>B190-E190</f>
        <v>0</v>
      </c>
    </row>
    <row r="191" spans="1:6">
      <c r="A191" s="8">
        <v>190</v>
      </c>
      <c r="B191" s="6">
        <f>IF(ROW()=2,EPC*DebtFrac,OFFSET(F1,ROW()-3,0))</f>
        <v>0</v>
      </c>
      <c r="C191" s="6">
        <f>-PMT(Debt_m,PaymentMonths,EPC*DebtFrac)</f>
        <v>0</v>
      </c>
      <c r="D191" s="6">
        <f>B191*Debt_m</f>
        <v>0</v>
      </c>
      <c r="E191" s="6">
        <f>C191-D191</f>
        <v>0</v>
      </c>
      <c r="F191" s="6">
        <f>B191-E191</f>
        <v>0</v>
      </c>
    </row>
    <row r="192" spans="1:6">
      <c r="A192" s="8">
        <v>191</v>
      </c>
      <c r="B192" s="6">
        <f>IF(ROW()=2,EPC*DebtFrac,OFFSET(F1,ROW()-3,0))</f>
        <v>0</v>
      </c>
      <c r="C192" s="6">
        <f>-PMT(Debt_m,PaymentMonths,EPC*DebtFrac)</f>
        <v>0</v>
      </c>
      <c r="D192" s="6">
        <f>B192*Debt_m</f>
        <v>0</v>
      </c>
      <c r="E192" s="6">
        <f>C192-D192</f>
        <v>0</v>
      </c>
      <c r="F192" s="6">
        <f>B192-E192</f>
        <v>0</v>
      </c>
    </row>
    <row r="193" spans="1:6">
      <c r="A193" s="8">
        <v>192</v>
      </c>
      <c r="B193" s="6">
        <f>IF(ROW()=2,EPC*DebtFrac,OFFSET(F1,ROW()-3,0))</f>
        <v>0</v>
      </c>
      <c r="C193" s="6">
        <f>-PMT(Debt_m,PaymentMonths,EPC*DebtFrac)</f>
        <v>0</v>
      </c>
      <c r="D193" s="6">
        <f>B193*Debt_m</f>
        <v>0</v>
      </c>
      <c r="E193" s="6">
        <f>C193-D193</f>
        <v>0</v>
      </c>
      <c r="F193" s="6">
        <f>B193-E193</f>
        <v>0</v>
      </c>
    </row>
    <row r="194" spans="1:6">
      <c r="A194" s="8">
        <v>193</v>
      </c>
      <c r="B194" s="6">
        <f>IF(ROW()=2,EPC*DebtFrac,OFFSET(F1,ROW()-3,0))</f>
        <v>0</v>
      </c>
      <c r="C194" s="6">
        <f>-PMT(Debt_m,PaymentMonths,EPC*DebtFrac)</f>
        <v>0</v>
      </c>
      <c r="D194" s="6">
        <f>B194*Debt_m</f>
        <v>0</v>
      </c>
      <c r="E194" s="6">
        <f>C194-D194</f>
        <v>0</v>
      </c>
      <c r="F194" s="6">
        <f>B194-E194</f>
        <v>0</v>
      </c>
    </row>
    <row r="195" spans="1:6">
      <c r="A195" s="8">
        <v>194</v>
      </c>
      <c r="B195" s="6">
        <f>IF(ROW()=2,EPC*DebtFrac,OFFSET(F1,ROW()-3,0))</f>
        <v>0</v>
      </c>
      <c r="C195" s="6">
        <f>-PMT(Debt_m,PaymentMonths,EPC*DebtFrac)</f>
        <v>0</v>
      </c>
      <c r="D195" s="6">
        <f>B195*Debt_m</f>
        <v>0</v>
      </c>
      <c r="E195" s="6">
        <f>C195-D195</f>
        <v>0</v>
      </c>
      <c r="F195" s="6">
        <f>B195-E195</f>
        <v>0</v>
      </c>
    </row>
    <row r="196" spans="1:6">
      <c r="A196" s="8">
        <v>195</v>
      </c>
      <c r="B196" s="6">
        <f>IF(ROW()=2,EPC*DebtFrac,OFFSET(F1,ROW()-3,0))</f>
        <v>0</v>
      </c>
      <c r="C196" s="6">
        <f>-PMT(Debt_m,PaymentMonths,EPC*DebtFrac)</f>
        <v>0</v>
      </c>
      <c r="D196" s="6">
        <f>B196*Debt_m</f>
        <v>0</v>
      </c>
      <c r="E196" s="6">
        <f>C196-D196</f>
        <v>0</v>
      </c>
      <c r="F196" s="6">
        <f>B196-E196</f>
        <v>0</v>
      </c>
    </row>
    <row r="197" spans="1:6">
      <c r="A197" s="8">
        <v>196</v>
      </c>
      <c r="B197" s="6">
        <f>IF(ROW()=2,EPC*DebtFrac,OFFSET(F1,ROW()-3,0))</f>
        <v>0</v>
      </c>
      <c r="C197" s="6">
        <f>-PMT(Debt_m,PaymentMonths,EPC*DebtFrac)</f>
        <v>0</v>
      </c>
      <c r="D197" s="6">
        <f>B197*Debt_m</f>
        <v>0</v>
      </c>
      <c r="E197" s="6">
        <f>C197-D197</f>
        <v>0</v>
      </c>
      <c r="F197" s="6">
        <f>B197-E197</f>
        <v>0</v>
      </c>
    </row>
    <row r="198" spans="1:6">
      <c r="A198" s="8">
        <v>197</v>
      </c>
      <c r="B198" s="6">
        <f>IF(ROW()=2,EPC*DebtFrac,OFFSET(F1,ROW()-3,0))</f>
        <v>0</v>
      </c>
      <c r="C198" s="6">
        <f>-PMT(Debt_m,PaymentMonths,EPC*DebtFrac)</f>
        <v>0</v>
      </c>
      <c r="D198" s="6">
        <f>B198*Debt_m</f>
        <v>0</v>
      </c>
      <c r="E198" s="6">
        <f>C198-D198</f>
        <v>0</v>
      </c>
      <c r="F198" s="6">
        <f>B198-E198</f>
        <v>0</v>
      </c>
    </row>
    <row r="199" spans="1:6">
      <c r="A199" s="8">
        <v>198</v>
      </c>
      <c r="B199" s="6">
        <f>IF(ROW()=2,EPC*DebtFrac,OFFSET(F1,ROW()-3,0))</f>
        <v>0</v>
      </c>
      <c r="C199" s="6">
        <f>-PMT(Debt_m,PaymentMonths,EPC*DebtFrac)</f>
        <v>0</v>
      </c>
      <c r="D199" s="6">
        <f>B199*Debt_m</f>
        <v>0</v>
      </c>
      <c r="E199" s="6">
        <f>C199-D199</f>
        <v>0</v>
      </c>
      <c r="F199" s="6">
        <f>B199-E199</f>
        <v>0</v>
      </c>
    </row>
    <row r="200" spans="1:6">
      <c r="A200" s="8">
        <v>199</v>
      </c>
      <c r="B200" s="6">
        <f>IF(ROW()=2,EPC*DebtFrac,OFFSET(F1,ROW()-3,0))</f>
        <v>0</v>
      </c>
      <c r="C200" s="6">
        <f>-PMT(Debt_m,PaymentMonths,EPC*DebtFrac)</f>
        <v>0</v>
      </c>
      <c r="D200" s="6">
        <f>B200*Debt_m</f>
        <v>0</v>
      </c>
      <c r="E200" s="6">
        <f>C200-D200</f>
        <v>0</v>
      </c>
      <c r="F200" s="6">
        <f>B200-E200</f>
        <v>0</v>
      </c>
    </row>
    <row r="201" spans="1:6">
      <c r="A201" s="8">
        <v>200</v>
      </c>
      <c r="B201" s="6">
        <f>IF(ROW()=2,EPC*DebtFrac,OFFSET(F1,ROW()-3,0))</f>
        <v>0</v>
      </c>
      <c r="C201" s="6">
        <f>-PMT(Debt_m,PaymentMonths,EPC*DebtFrac)</f>
        <v>0</v>
      </c>
      <c r="D201" s="6">
        <f>B201*Debt_m</f>
        <v>0</v>
      </c>
      <c r="E201" s="6">
        <f>C201-D201</f>
        <v>0</v>
      </c>
      <c r="F201" s="6">
        <f>B201-E201</f>
        <v>0</v>
      </c>
    </row>
    <row r="202" spans="1:6">
      <c r="A202" s="8">
        <v>201</v>
      </c>
      <c r="B202" s="6">
        <f>IF(ROW()=2,EPC*DebtFrac,OFFSET(F1,ROW()-3,0))</f>
        <v>0</v>
      </c>
      <c r="C202" s="6">
        <f>-PMT(Debt_m,PaymentMonths,EPC*DebtFrac)</f>
        <v>0</v>
      </c>
      <c r="D202" s="6">
        <f>B202*Debt_m</f>
        <v>0</v>
      </c>
      <c r="E202" s="6">
        <f>C202-D202</f>
        <v>0</v>
      </c>
      <c r="F202" s="6">
        <f>B202-E202</f>
        <v>0</v>
      </c>
    </row>
    <row r="203" spans="1:6">
      <c r="A203" s="8">
        <v>202</v>
      </c>
      <c r="B203" s="6">
        <f>IF(ROW()=2,EPC*DebtFrac,OFFSET(F1,ROW()-3,0))</f>
        <v>0</v>
      </c>
      <c r="C203" s="6">
        <f>-PMT(Debt_m,PaymentMonths,EPC*DebtFrac)</f>
        <v>0</v>
      </c>
      <c r="D203" s="6">
        <f>B203*Debt_m</f>
        <v>0</v>
      </c>
      <c r="E203" s="6">
        <f>C203-D203</f>
        <v>0</v>
      </c>
      <c r="F203" s="6">
        <f>B203-E203</f>
        <v>0</v>
      </c>
    </row>
    <row r="204" spans="1:6">
      <c r="A204" s="8">
        <v>203</v>
      </c>
      <c r="B204" s="6">
        <f>IF(ROW()=2,EPC*DebtFrac,OFFSET(F1,ROW()-3,0))</f>
        <v>0</v>
      </c>
      <c r="C204" s="6">
        <f>-PMT(Debt_m,PaymentMonths,EPC*DebtFrac)</f>
        <v>0</v>
      </c>
      <c r="D204" s="6">
        <f>B204*Debt_m</f>
        <v>0</v>
      </c>
      <c r="E204" s="6">
        <f>C204-D204</f>
        <v>0</v>
      </c>
      <c r="F204" s="6">
        <f>B204-E204</f>
        <v>0</v>
      </c>
    </row>
    <row r="205" spans="1:6">
      <c r="A205" s="8">
        <v>204</v>
      </c>
      <c r="B205" s="6">
        <f>IF(ROW()=2,EPC*DebtFrac,OFFSET(F1,ROW()-3,0))</f>
        <v>0</v>
      </c>
      <c r="C205" s="6">
        <f>-PMT(Debt_m,PaymentMonths,EPC*DebtFrac)</f>
        <v>0</v>
      </c>
      <c r="D205" s="6">
        <f>B205*Debt_m</f>
        <v>0</v>
      </c>
      <c r="E205" s="6">
        <f>C205-D205</f>
        <v>0</v>
      </c>
      <c r="F205" s="6">
        <f>B205-E205</f>
        <v>0</v>
      </c>
    </row>
    <row r="206" spans="1:6">
      <c r="A206" s="8">
        <v>205</v>
      </c>
      <c r="B206" s="6">
        <f>IF(ROW()=2,EPC*DebtFrac,OFFSET(F1,ROW()-3,0))</f>
        <v>0</v>
      </c>
      <c r="C206" s="6">
        <f>-PMT(Debt_m,PaymentMonths,EPC*DebtFrac)</f>
        <v>0</v>
      </c>
      <c r="D206" s="6">
        <f>B206*Debt_m</f>
        <v>0</v>
      </c>
      <c r="E206" s="6">
        <f>C206-D206</f>
        <v>0</v>
      </c>
      <c r="F206" s="6">
        <f>B206-E206</f>
        <v>0</v>
      </c>
    </row>
    <row r="207" spans="1:6">
      <c r="A207" s="8">
        <v>206</v>
      </c>
      <c r="B207" s="6">
        <f>IF(ROW()=2,EPC*DebtFrac,OFFSET(F1,ROW()-3,0))</f>
        <v>0</v>
      </c>
      <c r="C207" s="6">
        <f>-PMT(Debt_m,PaymentMonths,EPC*DebtFrac)</f>
        <v>0</v>
      </c>
      <c r="D207" s="6">
        <f>B207*Debt_m</f>
        <v>0</v>
      </c>
      <c r="E207" s="6">
        <f>C207-D207</f>
        <v>0</v>
      </c>
      <c r="F207" s="6">
        <f>B207-E207</f>
        <v>0</v>
      </c>
    </row>
    <row r="208" spans="1:6">
      <c r="A208" s="8">
        <v>207</v>
      </c>
      <c r="B208" s="6">
        <f>IF(ROW()=2,EPC*DebtFrac,OFFSET(F1,ROW()-3,0))</f>
        <v>0</v>
      </c>
      <c r="C208" s="6">
        <f>-PMT(Debt_m,PaymentMonths,EPC*DebtFrac)</f>
        <v>0</v>
      </c>
      <c r="D208" s="6">
        <f>B208*Debt_m</f>
        <v>0</v>
      </c>
      <c r="E208" s="6">
        <f>C208-D208</f>
        <v>0</v>
      </c>
      <c r="F208" s="6">
        <f>B208-E208</f>
        <v>0</v>
      </c>
    </row>
    <row r="209" spans="1:6">
      <c r="A209" s="8">
        <v>208</v>
      </c>
      <c r="B209" s="6">
        <f>IF(ROW()=2,EPC*DebtFrac,OFFSET(F1,ROW()-3,0))</f>
        <v>0</v>
      </c>
      <c r="C209" s="6">
        <f>-PMT(Debt_m,PaymentMonths,EPC*DebtFrac)</f>
        <v>0</v>
      </c>
      <c r="D209" s="6">
        <f>B209*Debt_m</f>
        <v>0</v>
      </c>
      <c r="E209" s="6">
        <f>C209-D209</f>
        <v>0</v>
      </c>
      <c r="F209" s="6">
        <f>B209-E209</f>
        <v>0</v>
      </c>
    </row>
    <row r="210" spans="1:6">
      <c r="A210" s="8">
        <v>209</v>
      </c>
      <c r="B210" s="6">
        <f>IF(ROW()=2,EPC*DebtFrac,OFFSET(F1,ROW()-3,0))</f>
        <v>0</v>
      </c>
      <c r="C210" s="6">
        <f>-PMT(Debt_m,PaymentMonths,EPC*DebtFrac)</f>
        <v>0</v>
      </c>
      <c r="D210" s="6">
        <f>B210*Debt_m</f>
        <v>0</v>
      </c>
      <c r="E210" s="6">
        <f>C210-D210</f>
        <v>0</v>
      </c>
      <c r="F210" s="6">
        <f>B210-E210</f>
        <v>0</v>
      </c>
    </row>
    <row r="211" spans="1:6">
      <c r="A211" s="8">
        <v>210</v>
      </c>
      <c r="B211" s="6">
        <f>IF(ROW()=2,EPC*DebtFrac,OFFSET(F1,ROW()-3,0))</f>
        <v>0</v>
      </c>
      <c r="C211" s="6">
        <f>-PMT(Debt_m,PaymentMonths,EPC*DebtFrac)</f>
        <v>0</v>
      </c>
      <c r="D211" s="6">
        <f>B211*Debt_m</f>
        <v>0</v>
      </c>
      <c r="E211" s="6">
        <f>C211-D211</f>
        <v>0</v>
      </c>
      <c r="F211" s="6">
        <f>B211-E211</f>
        <v>0</v>
      </c>
    </row>
    <row r="212" spans="1:6">
      <c r="A212" s="8">
        <v>211</v>
      </c>
      <c r="B212" s="6">
        <f>IF(ROW()=2,EPC*DebtFrac,OFFSET(F1,ROW()-3,0))</f>
        <v>0</v>
      </c>
      <c r="C212" s="6">
        <f>-PMT(Debt_m,PaymentMonths,EPC*DebtFrac)</f>
        <v>0</v>
      </c>
      <c r="D212" s="6">
        <f>B212*Debt_m</f>
        <v>0</v>
      </c>
      <c r="E212" s="6">
        <f>C212-D212</f>
        <v>0</v>
      </c>
      <c r="F212" s="6">
        <f>B212-E212</f>
        <v>0</v>
      </c>
    </row>
    <row r="213" spans="1:6">
      <c r="A213" s="8">
        <v>212</v>
      </c>
      <c r="B213" s="6">
        <f>IF(ROW()=2,EPC*DebtFrac,OFFSET(F1,ROW()-3,0))</f>
        <v>0</v>
      </c>
      <c r="C213" s="6">
        <f>-PMT(Debt_m,PaymentMonths,EPC*DebtFrac)</f>
        <v>0</v>
      </c>
      <c r="D213" s="6">
        <f>B213*Debt_m</f>
        <v>0</v>
      </c>
      <c r="E213" s="6">
        <f>C213-D213</f>
        <v>0</v>
      </c>
      <c r="F213" s="6">
        <f>B213-E213</f>
        <v>0</v>
      </c>
    </row>
    <row r="214" spans="1:6">
      <c r="A214" s="8">
        <v>213</v>
      </c>
      <c r="B214" s="6">
        <f>IF(ROW()=2,EPC*DebtFrac,OFFSET(F1,ROW()-3,0))</f>
        <v>0</v>
      </c>
      <c r="C214" s="6">
        <f>-PMT(Debt_m,PaymentMonths,EPC*DebtFrac)</f>
        <v>0</v>
      </c>
      <c r="D214" s="6">
        <f>B214*Debt_m</f>
        <v>0</v>
      </c>
      <c r="E214" s="6">
        <f>C214-D214</f>
        <v>0</v>
      </c>
      <c r="F214" s="6">
        <f>B214-E214</f>
        <v>0</v>
      </c>
    </row>
    <row r="215" spans="1:6">
      <c r="A215" s="8">
        <v>214</v>
      </c>
      <c r="B215" s="6">
        <f>IF(ROW()=2,EPC*DebtFrac,OFFSET(F1,ROW()-3,0))</f>
        <v>0</v>
      </c>
      <c r="C215" s="6">
        <f>-PMT(Debt_m,PaymentMonths,EPC*DebtFrac)</f>
        <v>0</v>
      </c>
      <c r="D215" s="6">
        <f>B215*Debt_m</f>
        <v>0</v>
      </c>
      <c r="E215" s="6">
        <f>C215-D215</f>
        <v>0</v>
      </c>
      <c r="F215" s="6">
        <f>B215-E215</f>
        <v>0</v>
      </c>
    </row>
    <row r="216" spans="1:6">
      <c r="A216" s="8">
        <v>215</v>
      </c>
      <c r="B216" s="6">
        <f>IF(ROW()=2,EPC*DebtFrac,OFFSET(F1,ROW()-3,0))</f>
        <v>0</v>
      </c>
      <c r="C216" s="6">
        <f>-PMT(Debt_m,PaymentMonths,EPC*DebtFrac)</f>
        <v>0</v>
      </c>
      <c r="D216" s="6">
        <f>B216*Debt_m</f>
        <v>0</v>
      </c>
      <c r="E216" s="6">
        <f>C216-D216</f>
        <v>0</v>
      </c>
      <c r="F216" s="6">
        <f>B216-E216</f>
        <v>0</v>
      </c>
    </row>
    <row r="217" spans="1:6">
      <c r="A217" s="8">
        <v>216</v>
      </c>
      <c r="B217" s="6">
        <f>IF(ROW()=2,EPC*DebtFrac,OFFSET(F1,ROW()-3,0))</f>
        <v>0</v>
      </c>
      <c r="C217" s="6">
        <f>-PMT(Debt_m,PaymentMonths,EPC*DebtFrac)</f>
        <v>0</v>
      </c>
      <c r="D217" s="6">
        <f>B217*Debt_m</f>
        <v>0</v>
      </c>
      <c r="E217" s="6">
        <f>C217-D217</f>
        <v>0</v>
      </c>
      <c r="F217" s="6">
        <f>B217-E217</f>
        <v>0</v>
      </c>
    </row>
    <row r="218" spans="1:6">
      <c r="A218" s="8">
        <v>217</v>
      </c>
      <c r="B218" s="6">
        <f>IF(ROW()=2,EPC*DebtFrac,OFFSET(F1,ROW()-3,0))</f>
        <v>0</v>
      </c>
      <c r="C218" s="6">
        <f>-PMT(Debt_m,PaymentMonths,EPC*DebtFrac)</f>
        <v>0</v>
      </c>
      <c r="D218" s="6">
        <f>B218*Debt_m</f>
        <v>0</v>
      </c>
      <c r="E218" s="6">
        <f>C218-D218</f>
        <v>0</v>
      </c>
      <c r="F218" s="6">
        <f>B218-E218</f>
        <v>0</v>
      </c>
    </row>
    <row r="219" spans="1:6">
      <c r="A219" s="8">
        <v>218</v>
      </c>
      <c r="B219" s="6">
        <f>IF(ROW()=2,EPC*DebtFrac,OFFSET(F1,ROW()-3,0))</f>
        <v>0</v>
      </c>
      <c r="C219" s="6">
        <f>-PMT(Debt_m,PaymentMonths,EPC*DebtFrac)</f>
        <v>0</v>
      </c>
      <c r="D219" s="6">
        <f>B219*Debt_m</f>
        <v>0</v>
      </c>
      <c r="E219" s="6">
        <f>C219-D219</f>
        <v>0</v>
      </c>
      <c r="F219" s="6">
        <f>B219-E219</f>
        <v>0</v>
      </c>
    </row>
    <row r="220" spans="1:6">
      <c r="A220" s="8">
        <v>219</v>
      </c>
      <c r="B220" s="6">
        <f>IF(ROW()=2,EPC*DebtFrac,OFFSET(F1,ROW()-3,0))</f>
        <v>0</v>
      </c>
      <c r="C220" s="6">
        <f>-PMT(Debt_m,PaymentMonths,EPC*DebtFrac)</f>
        <v>0</v>
      </c>
      <c r="D220" s="6">
        <f>B220*Debt_m</f>
        <v>0</v>
      </c>
      <c r="E220" s="6">
        <f>C220-D220</f>
        <v>0</v>
      </c>
      <c r="F220" s="6">
        <f>B220-E220</f>
        <v>0</v>
      </c>
    </row>
    <row r="221" spans="1:6">
      <c r="A221" s="8">
        <v>220</v>
      </c>
      <c r="B221" s="6">
        <f>IF(ROW()=2,EPC*DebtFrac,OFFSET(F1,ROW()-3,0))</f>
        <v>0</v>
      </c>
      <c r="C221" s="6">
        <f>-PMT(Debt_m,PaymentMonths,EPC*DebtFrac)</f>
        <v>0</v>
      </c>
      <c r="D221" s="6">
        <f>B221*Debt_m</f>
        <v>0</v>
      </c>
      <c r="E221" s="6">
        <f>C221-D221</f>
        <v>0</v>
      </c>
      <c r="F221" s="6">
        <f>B221-E221</f>
        <v>0</v>
      </c>
    </row>
    <row r="222" spans="1:6">
      <c r="A222" s="8">
        <v>221</v>
      </c>
      <c r="B222" s="6">
        <f>IF(ROW()=2,EPC*DebtFrac,OFFSET(F1,ROW()-3,0))</f>
        <v>0</v>
      </c>
      <c r="C222" s="6">
        <f>-PMT(Debt_m,PaymentMonths,EPC*DebtFrac)</f>
        <v>0</v>
      </c>
      <c r="D222" s="6">
        <f>B222*Debt_m</f>
        <v>0</v>
      </c>
      <c r="E222" s="6">
        <f>C222-D222</f>
        <v>0</v>
      </c>
      <c r="F222" s="6">
        <f>B222-E222</f>
        <v>0</v>
      </c>
    </row>
    <row r="223" spans="1:6">
      <c r="A223" s="8">
        <v>222</v>
      </c>
      <c r="B223" s="6">
        <f>IF(ROW()=2,EPC*DebtFrac,OFFSET(F1,ROW()-3,0))</f>
        <v>0</v>
      </c>
      <c r="C223" s="6">
        <f>-PMT(Debt_m,PaymentMonths,EPC*DebtFrac)</f>
        <v>0</v>
      </c>
      <c r="D223" s="6">
        <f>B223*Debt_m</f>
        <v>0</v>
      </c>
      <c r="E223" s="6">
        <f>C223-D223</f>
        <v>0</v>
      </c>
      <c r="F223" s="6">
        <f>B223-E223</f>
        <v>0</v>
      </c>
    </row>
    <row r="224" spans="1:6">
      <c r="A224" s="8">
        <v>223</v>
      </c>
      <c r="B224" s="6">
        <f>IF(ROW()=2,EPC*DebtFrac,OFFSET(F1,ROW()-3,0))</f>
        <v>0</v>
      </c>
      <c r="C224" s="6">
        <f>-PMT(Debt_m,PaymentMonths,EPC*DebtFrac)</f>
        <v>0</v>
      </c>
      <c r="D224" s="6">
        <f>B224*Debt_m</f>
        <v>0</v>
      </c>
      <c r="E224" s="6">
        <f>C224-D224</f>
        <v>0</v>
      </c>
      <c r="F224" s="6">
        <f>B224-E224</f>
        <v>0</v>
      </c>
    </row>
    <row r="225" spans="1:6">
      <c r="A225" s="8">
        <v>224</v>
      </c>
      <c r="B225" s="6">
        <f>IF(ROW()=2,EPC*DebtFrac,OFFSET(F1,ROW()-3,0))</f>
        <v>0</v>
      </c>
      <c r="C225" s="6">
        <f>-PMT(Debt_m,PaymentMonths,EPC*DebtFrac)</f>
        <v>0</v>
      </c>
      <c r="D225" s="6">
        <f>B225*Debt_m</f>
        <v>0</v>
      </c>
      <c r="E225" s="6">
        <f>C225-D225</f>
        <v>0</v>
      </c>
      <c r="F225" s="6">
        <f>B225-E225</f>
        <v>0</v>
      </c>
    </row>
    <row r="226" spans="1:6">
      <c r="A226" s="8">
        <v>225</v>
      </c>
      <c r="B226" s="6">
        <f>IF(ROW()=2,EPC*DebtFrac,OFFSET(F1,ROW()-3,0))</f>
        <v>0</v>
      </c>
      <c r="C226" s="6">
        <f>-PMT(Debt_m,PaymentMonths,EPC*DebtFrac)</f>
        <v>0</v>
      </c>
      <c r="D226" s="6">
        <f>B226*Debt_m</f>
        <v>0</v>
      </c>
      <c r="E226" s="6">
        <f>C226-D226</f>
        <v>0</v>
      </c>
      <c r="F226" s="6">
        <f>B226-E226</f>
        <v>0</v>
      </c>
    </row>
    <row r="227" spans="1:6">
      <c r="A227" s="8">
        <v>226</v>
      </c>
      <c r="B227" s="6">
        <f>IF(ROW()=2,EPC*DebtFrac,OFFSET(F1,ROW()-3,0))</f>
        <v>0</v>
      </c>
      <c r="C227" s="6">
        <f>-PMT(Debt_m,PaymentMonths,EPC*DebtFrac)</f>
        <v>0</v>
      </c>
      <c r="D227" s="6">
        <f>B227*Debt_m</f>
        <v>0</v>
      </c>
      <c r="E227" s="6">
        <f>C227-D227</f>
        <v>0</v>
      </c>
      <c r="F227" s="6">
        <f>B227-E227</f>
        <v>0</v>
      </c>
    </row>
    <row r="228" spans="1:6">
      <c r="A228" s="8">
        <v>227</v>
      </c>
      <c r="B228" s="6">
        <f>IF(ROW()=2,EPC*DebtFrac,OFFSET(F1,ROW()-3,0))</f>
        <v>0</v>
      </c>
      <c r="C228" s="6">
        <f>-PMT(Debt_m,PaymentMonths,EPC*DebtFrac)</f>
        <v>0</v>
      </c>
      <c r="D228" s="6">
        <f>B228*Debt_m</f>
        <v>0</v>
      </c>
      <c r="E228" s="6">
        <f>C228-D228</f>
        <v>0</v>
      </c>
      <c r="F228" s="6">
        <f>B228-E228</f>
        <v>0</v>
      </c>
    </row>
    <row r="229" spans="1:6">
      <c r="A229" s="8">
        <v>228</v>
      </c>
      <c r="B229" s="6">
        <f>IF(ROW()=2,EPC*DebtFrac,OFFSET(F1,ROW()-3,0))</f>
        <v>0</v>
      </c>
      <c r="C229" s="6">
        <f>-PMT(Debt_m,PaymentMonths,EPC*DebtFrac)</f>
        <v>0</v>
      </c>
      <c r="D229" s="6">
        <f>B229*Debt_m</f>
        <v>0</v>
      </c>
      <c r="E229" s="6">
        <f>C229-D229</f>
        <v>0</v>
      </c>
      <c r="F229" s="6">
        <f>B229-E229</f>
        <v>0</v>
      </c>
    </row>
    <row r="230" spans="1:6">
      <c r="A230" s="8">
        <v>229</v>
      </c>
      <c r="B230" s="6">
        <f>IF(ROW()=2,EPC*DebtFrac,OFFSET(F1,ROW()-3,0))</f>
        <v>0</v>
      </c>
      <c r="C230" s="6">
        <f>-PMT(Debt_m,PaymentMonths,EPC*DebtFrac)</f>
        <v>0</v>
      </c>
      <c r="D230" s="6">
        <f>B230*Debt_m</f>
        <v>0</v>
      </c>
      <c r="E230" s="6">
        <f>C230-D230</f>
        <v>0</v>
      </c>
      <c r="F230" s="6">
        <f>B230-E230</f>
        <v>0</v>
      </c>
    </row>
    <row r="231" spans="1:6">
      <c r="A231" s="8">
        <v>230</v>
      </c>
      <c r="B231" s="6">
        <f>IF(ROW()=2,EPC*DebtFrac,OFFSET(F1,ROW()-3,0))</f>
        <v>0</v>
      </c>
      <c r="C231" s="6">
        <f>-PMT(Debt_m,PaymentMonths,EPC*DebtFrac)</f>
        <v>0</v>
      </c>
      <c r="D231" s="6">
        <f>B231*Debt_m</f>
        <v>0</v>
      </c>
      <c r="E231" s="6">
        <f>C231-D231</f>
        <v>0</v>
      </c>
      <c r="F231" s="6">
        <f>B231-E231</f>
        <v>0</v>
      </c>
    </row>
    <row r="232" spans="1:6">
      <c r="A232" s="8">
        <v>231</v>
      </c>
      <c r="B232" s="6">
        <f>IF(ROW()=2,EPC*DebtFrac,OFFSET(F1,ROW()-3,0))</f>
        <v>0</v>
      </c>
      <c r="C232" s="6">
        <f>-PMT(Debt_m,PaymentMonths,EPC*DebtFrac)</f>
        <v>0</v>
      </c>
      <c r="D232" s="6">
        <f>B232*Debt_m</f>
        <v>0</v>
      </c>
      <c r="E232" s="6">
        <f>C232-D232</f>
        <v>0</v>
      </c>
      <c r="F232" s="6">
        <f>B232-E232</f>
        <v>0</v>
      </c>
    </row>
    <row r="233" spans="1:6">
      <c r="A233" s="8">
        <v>232</v>
      </c>
      <c r="B233" s="6">
        <f>IF(ROW()=2,EPC*DebtFrac,OFFSET(F1,ROW()-3,0))</f>
        <v>0</v>
      </c>
      <c r="C233" s="6">
        <f>-PMT(Debt_m,PaymentMonths,EPC*DebtFrac)</f>
        <v>0</v>
      </c>
      <c r="D233" s="6">
        <f>B233*Debt_m</f>
        <v>0</v>
      </c>
      <c r="E233" s="6">
        <f>C233-D233</f>
        <v>0</v>
      </c>
      <c r="F233" s="6">
        <f>B233-E233</f>
        <v>0</v>
      </c>
    </row>
    <row r="234" spans="1:6">
      <c r="A234" s="8">
        <v>233</v>
      </c>
      <c r="B234" s="6">
        <f>IF(ROW()=2,EPC*DebtFrac,OFFSET(F1,ROW()-3,0))</f>
        <v>0</v>
      </c>
      <c r="C234" s="6">
        <f>-PMT(Debt_m,PaymentMonths,EPC*DebtFrac)</f>
        <v>0</v>
      </c>
      <c r="D234" s="6">
        <f>B234*Debt_m</f>
        <v>0</v>
      </c>
      <c r="E234" s="6">
        <f>C234-D234</f>
        <v>0</v>
      </c>
      <c r="F234" s="6">
        <f>B234-E234</f>
        <v>0</v>
      </c>
    </row>
    <row r="235" spans="1:6">
      <c r="A235" s="8">
        <v>234</v>
      </c>
      <c r="B235" s="6">
        <f>IF(ROW()=2,EPC*DebtFrac,OFFSET(F1,ROW()-3,0))</f>
        <v>0</v>
      </c>
      <c r="C235" s="6">
        <f>-PMT(Debt_m,PaymentMonths,EPC*DebtFrac)</f>
        <v>0</v>
      </c>
      <c r="D235" s="6">
        <f>B235*Debt_m</f>
        <v>0</v>
      </c>
      <c r="E235" s="6">
        <f>C235-D235</f>
        <v>0</v>
      </c>
      <c r="F235" s="6">
        <f>B235-E235</f>
        <v>0</v>
      </c>
    </row>
    <row r="236" spans="1:6">
      <c r="A236" s="8">
        <v>235</v>
      </c>
      <c r="B236" s="6">
        <f>IF(ROW()=2,EPC*DebtFrac,OFFSET(F1,ROW()-3,0))</f>
        <v>0</v>
      </c>
      <c r="C236" s="6">
        <f>-PMT(Debt_m,PaymentMonths,EPC*DebtFrac)</f>
        <v>0</v>
      </c>
      <c r="D236" s="6">
        <f>B236*Debt_m</f>
        <v>0</v>
      </c>
      <c r="E236" s="6">
        <f>C236-D236</f>
        <v>0</v>
      </c>
      <c r="F236" s="6">
        <f>B236-E236</f>
        <v>0</v>
      </c>
    </row>
    <row r="237" spans="1:6">
      <c r="A237" s="8">
        <v>236</v>
      </c>
      <c r="B237" s="6">
        <f>IF(ROW()=2,EPC*DebtFrac,OFFSET(F1,ROW()-3,0))</f>
        <v>0</v>
      </c>
      <c r="C237" s="6">
        <f>-PMT(Debt_m,PaymentMonths,EPC*DebtFrac)</f>
        <v>0</v>
      </c>
      <c r="D237" s="6">
        <f>B237*Debt_m</f>
        <v>0</v>
      </c>
      <c r="E237" s="6">
        <f>C237-D237</f>
        <v>0</v>
      </c>
      <c r="F237" s="6">
        <f>B237-E237</f>
        <v>0</v>
      </c>
    </row>
    <row r="238" spans="1:6">
      <c r="A238" s="8">
        <v>237</v>
      </c>
      <c r="B238" s="6">
        <f>IF(ROW()=2,EPC*DebtFrac,OFFSET(F1,ROW()-3,0))</f>
        <v>0</v>
      </c>
      <c r="C238" s="6">
        <f>-PMT(Debt_m,PaymentMonths,EPC*DebtFrac)</f>
        <v>0</v>
      </c>
      <c r="D238" s="6">
        <f>B238*Debt_m</f>
        <v>0</v>
      </c>
      <c r="E238" s="6">
        <f>C238-D238</f>
        <v>0</v>
      </c>
      <c r="F238" s="6">
        <f>B238-E238</f>
        <v>0</v>
      </c>
    </row>
    <row r="239" spans="1:6">
      <c r="A239" s="8">
        <v>238</v>
      </c>
      <c r="B239" s="6">
        <f>IF(ROW()=2,EPC*DebtFrac,OFFSET(F1,ROW()-3,0))</f>
        <v>0</v>
      </c>
      <c r="C239" s="6">
        <f>-PMT(Debt_m,PaymentMonths,EPC*DebtFrac)</f>
        <v>0</v>
      </c>
      <c r="D239" s="6">
        <f>B239*Debt_m</f>
        <v>0</v>
      </c>
      <c r="E239" s="6">
        <f>C239-D239</f>
        <v>0</v>
      </c>
      <c r="F239" s="6">
        <f>B239-E239</f>
        <v>0</v>
      </c>
    </row>
    <row r="240" spans="1:6">
      <c r="A240" s="8">
        <v>239</v>
      </c>
      <c r="B240" s="6">
        <f>IF(ROW()=2,EPC*DebtFrac,OFFSET(F1,ROW()-3,0))</f>
        <v>0</v>
      </c>
      <c r="C240" s="6">
        <f>-PMT(Debt_m,PaymentMonths,EPC*DebtFrac)</f>
        <v>0</v>
      </c>
      <c r="D240" s="6">
        <f>B240*Debt_m</f>
        <v>0</v>
      </c>
      <c r="E240" s="6">
        <f>C240-D240</f>
        <v>0</v>
      </c>
      <c r="F240" s="6">
        <f>B240-E240</f>
        <v>0</v>
      </c>
    </row>
    <row r="241" spans="1:6">
      <c r="A241" s="8">
        <v>240</v>
      </c>
      <c r="B241" s="6">
        <f>IF(ROW()=2,EPC*DebtFrac,OFFSET(F1,ROW()-3,0))</f>
        <v>0</v>
      </c>
      <c r="C241" s="6">
        <f>-PMT(Debt_m,PaymentMonths,EPC*DebtFrac)</f>
        <v>0</v>
      </c>
      <c r="D241" s="6">
        <f>B241*Debt_m</f>
        <v>0</v>
      </c>
      <c r="E241" s="6">
        <f>C241-D241</f>
        <v>0</v>
      </c>
      <c r="F241" s="6">
        <f>B241-E241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2E6BE6"/>
  </sheetPr>
  <dimension ref="A1:D2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4" width="18.7109375" customWidth="1"/>
  </cols>
  <sheetData>
    <row r="1" spans="1:4" ht="22" customHeight="1">
      <c r="A1" s="3" t="s">
        <v>48</v>
      </c>
      <c r="B1" s="3" t="s">
        <v>59</v>
      </c>
      <c r="C1" s="3" t="s">
        <v>60</v>
      </c>
      <c r="D1" s="3" t="s">
        <v>61</v>
      </c>
    </row>
    <row r="2" spans="1:4">
      <c r="A2" s="8">
        <v>1</v>
      </c>
      <c r="B2" s="6">
        <f>OMBase*(1+Infl_m)^(A2-1)</f>
        <v>0</v>
      </c>
      <c r="C2" s="6">
        <f>B2*(1+Markup)</f>
        <v>0</v>
      </c>
      <c r="D2" s="6">
        <f>C2-B2</f>
        <v>0</v>
      </c>
    </row>
    <row r="3" spans="1:4">
      <c r="A3" s="8">
        <v>2</v>
      </c>
      <c r="B3" s="6">
        <f>OMBase*(1+Infl_m)^(A3-1)</f>
        <v>0</v>
      </c>
      <c r="C3" s="6">
        <f>B3*(1+Markup)</f>
        <v>0</v>
      </c>
      <c r="D3" s="6">
        <f>C3-B3</f>
        <v>0</v>
      </c>
    </row>
    <row r="4" spans="1:4">
      <c r="A4" s="8">
        <v>3</v>
      </c>
      <c r="B4" s="6">
        <f>OMBase*(1+Infl_m)^(A4-1)</f>
        <v>0</v>
      </c>
      <c r="C4" s="6">
        <f>B4*(1+Markup)</f>
        <v>0</v>
      </c>
      <c r="D4" s="6">
        <f>C4-B4</f>
        <v>0</v>
      </c>
    </row>
    <row r="5" spans="1:4">
      <c r="A5" s="8">
        <v>4</v>
      </c>
      <c r="B5" s="6">
        <f>OMBase*(1+Infl_m)^(A5-1)</f>
        <v>0</v>
      </c>
      <c r="C5" s="6">
        <f>B5*(1+Markup)</f>
        <v>0</v>
      </c>
      <c r="D5" s="6">
        <f>C5-B5</f>
        <v>0</v>
      </c>
    </row>
    <row r="6" spans="1:4">
      <c r="A6" s="8">
        <v>5</v>
      </c>
      <c r="B6" s="6">
        <f>OMBase*(1+Infl_m)^(A6-1)</f>
        <v>0</v>
      </c>
      <c r="C6" s="6">
        <f>B6*(1+Markup)</f>
        <v>0</v>
      </c>
      <c r="D6" s="6">
        <f>C6-B6</f>
        <v>0</v>
      </c>
    </row>
    <row r="7" spans="1:4">
      <c r="A7" s="8">
        <v>6</v>
      </c>
      <c r="B7" s="6">
        <f>OMBase*(1+Infl_m)^(A7-1)</f>
        <v>0</v>
      </c>
      <c r="C7" s="6">
        <f>B7*(1+Markup)</f>
        <v>0</v>
      </c>
      <c r="D7" s="6">
        <f>C7-B7</f>
        <v>0</v>
      </c>
    </row>
    <row r="8" spans="1:4">
      <c r="A8" s="8">
        <v>7</v>
      </c>
      <c r="B8" s="6">
        <f>OMBase*(1+Infl_m)^(A8-1)</f>
        <v>0</v>
      </c>
      <c r="C8" s="6">
        <f>B8*(1+Markup)</f>
        <v>0</v>
      </c>
      <c r="D8" s="6">
        <f>C8-B8</f>
        <v>0</v>
      </c>
    </row>
    <row r="9" spans="1:4">
      <c r="A9" s="8">
        <v>8</v>
      </c>
      <c r="B9" s="6">
        <f>OMBase*(1+Infl_m)^(A9-1)</f>
        <v>0</v>
      </c>
      <c r="C9" s="6">
        <f>B9*(1+Markup)</f>
        <v>0</v>
      </c>
      <c r="D9" s="6">
        <f>C9-B9</f>
        <v>0</v>
      </c>
    </row>
    <row r="10" spans="1:4">
      <c r="A10" s="8">
        <v>9</v>
      </c>
      <c r="B10" s="6">
        <f>OMBase*(1+Infl_m)^(A10-1)</f>
        <v>0</v>
      </c>
      <c r="C10" s="6">
        <f>B10*(1+Markup)</f>
        <v>0</v>
      </c>
      <c r="D10" s="6">
        <f>C10-B10</f>
        <v>0</v>
      </c>
    </row>
    <row r="11" spans="1:4">
      <c r="A11" s="8">
        <v>10</v>
      </c>
      <c r="B11" s="6">
        <f>OMBase*(1+Infl_m)^(A11-1)</f>
        <v>0</v>
      </c>
      <c r="C11" s="6">
        <f>B11*(1+Markup)</f>
        <v>0</v>
      </c>
      <c r="D11" s="6">
        <f>C11-B11</f>
        <v>0</v>
      </c>
    </row>
    <row r="12" spans="1:4">
      <c r="A12" s="8">
        <v>11</v>
      </c>
      <c r="B12" s="6">
        <f>OMBase*(1+Infl_m)^(A12-1)</f>
        <v>0</v>
      </c>
      <c r="C12" s="6">
        <f>B12*(1+Markup)</f>
        <v>0</v>
      </c>
      <c r="D12" s="6">
        <f>C12-B12</f>
        <v>0</v>
      </c>
    </row>
    <row r="13" spans="1:4">
      <c r="A13" s="8">
        <v>12</v>
      </c>
      <c r="B13" s="6">
        <f>OMBase*(1+Infl_m)^(A13-1)</f>
        <v>0</v>
      </c>
      <c r="C13" s="6">
        <f>B13*(1+Markup)</f>
        <v>0</v>
      </c>
      <c r="D13" s="6">
        <f>C13-B13</f>
        <v>0</v>
      </c>
    </row>
    <row r="14" spans="1:4">
      <c r="A14" s="8">
        <v>13</v>
      </c>
      <c r="B14" s="6">
        <f>OMBase*(1+Infl_m)^(A14-1)</f>
        <v>0</v>
      </c>
      <c r="C14" s="6">
        <f>B14*(1+Markup)</f>
        <v>0</v>
      </c>
      <c r="D14" s="6">
        <f>C14-B14</f>
        <v>0</v>
      </c>
    </row>
    <row r="15" spans="1:4">
      <c r="A15" s="8">
        <v>14</v>
      </c>
      <c r="B15" s="6">
        <f>OMBase*(1+Infl_m)^(A15-1)</f>
        <v>0</v>
      </c>
      <c r="C15" s="6">
        <f>B15*(1+Markup)</f>
        <v>0</v>
      </c>
      <c r="D15" s="6">
        <f>C15-B15</f>
        <v>0</v>
      </c>
    </row>
    <row r="16" spans="1:4">
      <c r="A16" s="8">
        <v>15</v>
      </c>
      <c r="B16" s="6">
        <f>OMBase*(1+Infl_m)^(A16-1)</f>
        <v>0</v>
      </c>
      <c r="C16" s="6">
        <f>B16*(1+Markup)</f>
        <v>0</v>
      </c>
      <c r="D16" s="6">
        <f>C16-B16</f>
        <v>0</v>
      </c>
    </row>
    <row r="17" spans="1:4">
      <c r="A17" s="8">
        <v>16</v>
      </c>
      <c r="B17" s="6">
        <f>OMBase*(1+Infl_m)^(A17-1)</f>
        <v>0</v>
      </c>
      <c r="C17" s="6">
        <f>B17*(1+Markup)</f>
        <v>0</v>
      </c>
      <c r="D17" s="6">
        <f>C17-B17</f>
        <v>0</v>
      </c>
    </row>
    <row r="18" spans="1:4">
      <c r="A18" s="8">
        <v>17</v>
      </c>
      <c r="B18" s="6">
        <f>OMBase*(1+Infl_m)^(A18-1)</f>
        <v>0</v>
      </c>
      <c r="C18" s="6">
        <f>B18*(1+Markup)</f>
        <v>0</v>
      </c>
      <c r="D18" s="6">
        <f>C18-B18</f>
        <v>0</v>
      </c>
    </row>
    <row r="19" spans="1:4">
      <c r="A19" s="8">
        <v>18</v>
      </c>
      <c r="B19" s="6">
        <f>OMBase*(1+Infl_m)^(A19-1)</f>
        <v>0</v>
      </c>
      <c r="C19" s="6">
        <f>B19*(1+Markup)</f>
        <v>0</v>
      </c>
      <c r="D19" s="6">
        <f>C19-B19</f>
        <v>0</v>
      </c>
    </row>
    <row r="20" spans="1:4">
      <c r="A20" s="8">
        <v>19</v>
      </c>
      <c r="B20" s="6">
        <f>OMBase*(1+Infl_m)^(A20-1)</f>
        <v>0</v>
      </c>
      <c r="C20" s="6">
        <f>B20*(1+Markup)</f>
        <v>0</v>
      </c>
      <c r="D20" s="6">
        <f>C20-B20</f>
        <v>0</v>
      </c>
    </row>
    <row r="21" spans="1:4">
      <c r="A21" s="8">
        <v>20</v>
      </c>
      <c r="B21" s="6">
        <f>OMBase*(1+Infl_m)^(A21-1)</f>
        <v>0</v>
      </c>
      <c r="C21" s="6">
        <f>B21*(1+Markup)</f>
        <v>0</v>
      </c>
      <c r="D21" s="6">
        <f>C21-B21</f>
        <v>0</v>
      </c>
    </row>
    <row r="22" spans="1:4">
      <c r="A22" s="8">
        <v>21</v>
      </c>
      <c r="B22" s="6">
        <f>OMBase*(1+Infl_m)^(A22-1)</f>
        <v>0</v>
      </c>
      <c r="C22" s="6">
        <f>B22*(1+Markup)</f>
        <v>0</v>
      </c>
      <c r="D22" s="6">
        <f>C22-B22</f>
        <v>0</v>
      </c>
    </row>
    <row r="23" spans="1:4">
      <c r="A23" s="8">
        <v>22</v>
      </c>
      <c r="B23" s="6">
        <f>OMBase*(1+Infl_m)^(A23-1)</f>
        <v>0</v>
      </c>
      <c r="C23" s="6">
        <f>B23*(1+Markup)</f>
        <v>0</v>
      </c>
      <c r="D23" s="6">
        <f>C23-B23</f>
        <v>0</v>
      </c>
    </row>
    <row r="24" spans="1:4">
      <c r="A24" s="8">
        <v>23</v>
      </c>
      <c r="B24" s="6">
        <f>OMBase*(1+Infl_m)^(A24-1)</f>
        <v>0</v>
      </c>
      <c r="C24" s="6">
        <f>B24*(1+Markup)</f>
        <v>0</v>
      </c>
      <c r="D24" s="6">
        <f>C24-B24</f>
        <v>0</v>
      </c>
    </row>
    <row r="25" spans="1:4">
      <c r="A25" s="8">
        <v>24</v>
      </c>
      <c r="B25" s="6">
        <f>OMBase*(1+Infl_m)^(A25-1)</f>
        <v>0</v>
      </c>
      <c r="C25" s="6">
        <f>B25*(1+Markup)</f>
        <v>0</v>
      </c>
      <c r="D25" s="6">
        <f>C25-B25</f>
        <v>0</v>
      </c>
    </row>
    <row r="26" spans="1:4">
      <c r="A26" s="8">
        <v>25</v>
      </c>
      <c r="B26" s="6">
        <f>OMBase*(1+Infl_m)^(A26-1)</f>
        <v>0</v>
      </c>
      <c r="C26" s="6">
        <f>B26*(1+Markup)</f>
        <v>0</v>
      </c>
      <c r="D26" s="6">
        <f>C26-B26</f>
        <v>0</v>
      </c>
    </row>
    <row r="27" spans="1:4">
      <c r="A27" s="8">
        <v>26</v>
      </c>
      <c r="B27" s="6">
        <f>OMBase*(1+Infl_m)^(A27-1)</f>
        <v>0</v>
      </c>
      <c r="C27" s="6">
        <f>B27*(1+Markup)</f>
        <v>0</v>
      </c>
      <c r="D27" s="6">
        <f>C27-B27</f>
        <v>0</v>
      </c>
    </row>
    <row r="28" spans="1:4">
      <c r="A28" s="8">
        <v>27</v>
      </c>
      <c r="B28" s="6">
        <f>OMBase*(1+Infl_m)^(A28-1)</f>
        <v>0</v>
      </c>
      <c r="C28" s="6">
        <f>B28*(1+Markup)</f>
        <v>0</v>
      </c>
      <c r="D28" s="6">
        <f>C28-B28</f>
        <v>0</v>
      </c>
    </row>
    <row r="29" spans="1:4">
      <c r="A29" s="8">
        <v>28</v>
      </c>
      <c r="B29" s="6">
        <f>OMBase*(1+Infl_m)^(A29-1)</f>
        <v>0</v>
      </c>
      <c r="C29" s="6">
        <f>B29*(1+Markup)</f>
        <v>0</v>
      </c>
      <c r="D29" s="6">
        <f>C29-B29</f>
        <v>0</v>
      </c>
    </row>
    <row r="30" spans="1:4">
      <c r="A30" s="8">
        <v>29</v>
      </c>
      <c r="B30" s="6">
        <f>OMBase*(1+Infl_m)^(A30-1)</f>
        <v>0</v>
      </c>
      <c r="C30" s="6">
        <f>B30*(1+Markup)</f>
        <v>0</v>
      </c>
      <c r="D30" s="6">
        <f>C30-B30</f>
        <v>0</v>
      </c>
    </row>
    <row r="31" spans="1:4">
      <c r="A31" s="8">
        <v>30</v>
      </c>
      <c r="B31" s="6">
        <f>OMBase*(1+Infl_m)^(A31-1)</f>
        <v>0</v>
      </c>
      <c r="C31" s="6">
        <f>B31*(1+Markup)</f>
        <v>0</v>
      </c>
      <c r="D31" s="6">
        <f>C31-B31</f>
        <v>0</v>
      </c>
    </row>
    <row r="32" spans="1:4">
      <c r="A32" s="8">
        <v>31</v>
      </c>
      <c r="B32" s="6">
        <f>OMBase*(1+Infl_m)^(A32-1)</f>
        <v>0</v>
      </c>
      <c r="C32" s="6">
        <f>B32*(1+Markup)</f>
        <v>0</v>
      </c>
      <c r="D32" s="6">
        <f>C32-B32</f>
        <v>0</v>
      </c>
    </row>
    <row r="33" spans="1:4">
      <c r="A33" s="8">
        <v>32</v>
      </c>
      <c r="B33" s="6">
        <f>OMBase*(1+Infl_m)^(A33-1)</f>
        <v>0</v>
      </c>
      <c r="C33" s="6">
        <f>B33*(1+Markup)</f>
        <v>0</v>
      </c>
      <c r="D33" s="6">
        <f>C33-B33</f>
        <v>0</v>
      </c>
    </row>
    <row r="34" spans="1:4">
      <c r="A34" s="8">
        <v>33</v>
      </c>
      <c r="B34" s="6">
        <f>OMBase*(1+Infl_m)^(A34-1)</f>
        <v>0</v>
      </c>
      <c r="C34" s="6">
        <f>B34*(1+Markup)</f>
        <v>0</v>
      </c>
      <c r="D34" s="6">
        <f>C34-B34</f>
        <v>0</v>
      </c>
    </row>
    <row r="35" spans="1:4">
      <c r="A35" s="8">
        <v>34</v>
      </c>
      <c r="B35" s="6">
        <f>OMBase*(1+Infl_m)^(A35-1)</f>
        <v>0</v>
      </c>
      <c r="C35" s="6">
        <f>B35*(1+Markup)</f>
        <v>0</v>
      </c>
      <c r="D35" s="6">
        <f>C35-B35</f>
        <v>0</v>
      </c>
    </row>
    <row r="36" spans="1:4">
      <c r="A36" s="8">
        <v>35</v>
      </c>
      <c r="B36" s="6">
        <f>OMBase*(1+Infl_m)^(A36-1)</f>
        <v>0</v>
      </c>
      <c r="C36" s="6">
        <f>B36*(1+Markup)</f>
        <v>0</v>
      </c>
      <c r="D36" s="6">
        <f>C36-B36</f>
        <v>0</v>
      </c>
    </row>
    <row r="37" spans="1:4">
      <c r="A37" s="8">
        <v>36</v>
      </c>
      <c r="B37" s="6">
        <f>OMBase*(1+Infl_m)^(A37-1)</f>
        <v>0</v>
      </c>
      <c r="C37" s="6">
        <f>B37*(1+Markup)</f>
        <v>0</v>
      </c>
      <c r="D37" s="6">
        <f>C37-B37</f>
        <v>0</v>
      </c>
    </row>
    <row r="38" spans="1:4">
      <c r="A38" s="8">
        <v>37</v>
      </c>
      <c r="B38" s="6">
        <f>OMBase*(1+Infl_m)^(A38-1)</f>
        <v>0</v>
      </c>
      <c r="C38" s="6">
        <f>B38*(1+Markup)</f>
        <v>0</v>
      </c>
      <c r="D38" s="6">
        <f>C38-B38</f>
        <v>0</v>
      </c>
    </row>
    <row r="39" spans="1:4">
      <c r="A39" s="8">
        <v>38</v>
      </c>
      <c r="B39" s="6">
        <f>OMBase*(1+Infl_m)^(A39-1)</f>
        <v>0</v>
      </c>
      <c r="C39" s="6">
        <f>B39*(1+Markup)</f>
        <v>0</v>
      </c>
      <c r="D39" s="6">
        <f>C39-B39</f>
        <v>0</v>
      </c>
    </row>
    <row r="40" spans="1:4">
      <c r="A40" s="8">
        <v>39</v>
      </c>
      <c r="B40" s="6">
        <f>OMBase*(1+Infl_m)^(A40-1)</f>
        <v>0</v>
      </c>
      <c r="C40" s="6">
        <f>B40*(1+Markup)</f>
        <v>0</v>
      </c>
      <c r="D40" s="6">
        <f>C40-B40</f>
        <v>0</v>
      </c>
    </row>
    <row r="41" spans="1:4">
      <c r="A41" s="8">
        <v>40</v>
      </c>
      <c r="B41" s="6">
        <f>OMBase*(1+Infl_m)^(A41-1)</f>
        <v>0</v>
      </c>
      <c r="C41" s="6">
        <f>B41*(1+Markup)</f>
        <v>0</v>
      </c>
      <c r="D41" s="6">
        <f>C41-B41</f>
        <v>0</v>
      </c>
    </row>
    <row r="42" spans="1:4">
      <c r="A42" s="8">
        <v>41</v>
      </c>
      <c r="B42" s="6">
        <f>OMBase*(1+Infl_m)^(A42-1)</f>
        <v>0</v>
      </c>
      <c r="C42" s="6">
        <f>B42*(1+Markup)</f>
        <v>0</v>
      </c>
      <c r="D42" s="6">
        <f>C42-B42</f>
        <v>0</v>
      </c>
    </row>
    <row r="43" spans="1:4">
      <c r="A43" s="8">
        <v>42</v>
      </c>
      <c r="B43" s="6">
        <f>OMBase*(1+Infl_m)^(A43-1)</f>
        <v>0</v>
      </c>
      <c r="C43" s="6">
        <f>B43*(1+Markup)</f>
        <v>0</v>
      </c>
      <c r="D43" s="6">
        <f>C43-B43</f>
        <v>0</v>
      </c>
    </row>
    <row r="44" spans="1:4">
      <c r="A44" s="8">
        <v>43</v>
      </c>
      <c r="B44" s="6">
        <f>OMBase*(1+Infl_m)^(A44-1)</f>
        <v>0</v>
      </c>
      <c r="C44" s="6">
        <f>B44*(1+Markup)</f>
        <v>0</v>
      </c>
      <c r="D44" s="6">
        <f>C44-B44</f>
        <v>0</v>
      </c>
    </row>
    <row r="45" spans="1:4">
      <c r="A45" s="8">
        <v>44</v>
      </c>
      <c r="B45" s="6">
        <f>OMBase*(1+Infl_m)^(A45-1)</f>
        <v>0</v>
      </c>
      <c r="C45" s="6">
        <f>B45*(1+Markup)</f>
        <v>0</v>
      </c>
      <c r="D45" s="6">
        <f>C45-B45</f>
        <v>0</v>
      </c>
    </row>
    <row r="46" spans="1:4">
      <c r="A46" s="8">
        <v>45</v>
      </c>
      <c r="B46" s="6">
        <f>OMBase*(1+Infl_m)^(A46-1)</f>
        <v>0</v>
      </c>
      <c r="C46" s="6">
        <f>B46*(1+Markup)</f>
        <v>0</v>
      </c>
      <c r="D46" s="6">
        <f>C46-B46</f>
        <v>0</v>
      </c>
    </row>
    <row r="47" spans="1:4">
      <c r="A47" s="8">
        <v>46</v>
      </c>
      <c r="B47" s="6">
        <f>OMBase*(1+Infl_m)^(A47-1)</f>
        <v>0</v>
      </c>
      <c r="C47" s="6">
        <f>B47*(1+Markup)</f>
        <v>0</v>
      </c>
      <c r="D47" s="6">
        <f>C47-B47</f>
        <v>0</v>
      </c>
    </row>
    <row r="48" spans="1:4">
      <c r="A48" s="8">
        <v>47</v>
      </c>
      <c r="B48" s="6">
        <f>OMBase*(1+Infl_m)^(A48-1)</f>
        <v>0</v>
      </c>
      <c r="C48" s="6">
        <f>B48*(1+Markup)</f>
        <v>0</v>
      </c>
      <c r="D48" s="6">
        <f>C48-B48</f>
        <v>0</v>
      </c>
    </row>
    <row r="49" spans="1:4">
      <c r="A49" s="8">
        <v>48</v>
      </c>
      <c r="B49" s="6">
        <f>OMBase*(1+Infl_m)^(A49-1)</f>
        <v>0</v>
      </c>
      <c r="C49" s="6">
        <f>B49*(1+Markup)</f>
        <v>0</v>
      </c>
      <c r="D49" s="6">
        <f>C49-B49</f>
        <v>0</v>
      </c>
    </row>
    <row r="50" spans="1:4">
      <c r="A50" s="8">
        <v>49</v>
      </c>
      <c r="B50" s="6">
        <f>OMBase*(1+Infl_m)^(A50-1)</f>
        <v>0</v>
      </c>
      <c r="C50" s="6">
        <f>B50*(1+Markup)</f>
        <v>0</v>
      </c>
      <c r="D50" s="6">
        <f>C50-B50</f>
        <v>0</v>
      </c>
    </row>
    <row r="51" spans="1:4">
      <c r="A51" s="8">
        <v>50</v>
      </c>
      <c r="B51" s="6">
        <f>OMBase*(1+Infl_m)^(A51-1)</f>
        <v>0</v>
      </c>
      <c r="C51" s="6">
        <f>B51*(1+Markup)</f>
        <v>0</v>
      </c>
      <c r="D51" s="6">
        <f>C51-B51</f>
        <v>0</v>
      </c>
    </row>
    <row r="52" spans="1:4">
      <c r="A52" s="8">
        <v>51</v>
      </c>
      <c r="B52" s="6">
        <f>OMBase*(1+Infl_m)^(A52-1)</f>
        <v>0</v>
      </c>
      <c r="C52" s="6">
        <f>B52*(1+Markup)</f>
        <v>0</v>
      </c>
      <c r="D52" s="6">
        <f>C52-B52</f>
        <v>0</v>
      </c>
    </row>
    <row r="53" spans="1:4">
      <c r="A53" s="8">
        <v>52</v>
      </c>
      <c r="B53" s="6">
        <f>OMBase*(1+Infl_m)^(A53-1)</f>
        <v>0</v>
      </c>
      <c r="C53" s="6">
        <f>B53*(1+Markup)</f>
        <v>0</v>
      </c>
      <c r="D53" s="6">
        <f>C53-B53</f>
        <v>0</v>
      </c>
    </row>
    <row r="54" spans="1:4">
      <c r="A54" s="8">
        <v>53</v>
      </c>
      <c r="B54" s="6">
        <f>OMBase*(1+Infl_m)^(A54-1)</f>
        <v>0</v>
      </c>
      <c r="C54" s="6">
        <f>B54*(1+Markup)</f>
        <v>0</v>
      </c>
      <c r="D54" s="6">
        <f>C54-B54</f>
        <v>0</v>
      </c>
    </row>
    <row r="55" spans="1:4">
      <c r="A55" s="8">
        <v>54</v>
      </c>
      <c r="B55" s="6">
        <f>OMBase*(1+Infl_m)^(A55-1)</f>
        <v>0</v>
      </c>
      <c r="C55" s="6">
        <f>B55*(1+Markup)</f>
        <v>0</v>
      </c>
      <c r="D55" s="6">
        <f>C55-B55</f>
        <v>0</v>
      </c>
    </row>
    <row r="56" spans="1:4">
      <c r="A56" s="8">
        <v>55</v>
      </c>
      <c r="B56" s="6">
        <f>OMBase*(1+Infl_m)^(A56-1)</f>
        <v>0</v>
      </c>
      <c r="C56" s="6">
        <f>B56*(1+Markup)</f>
        <v>0</v>
      </c>
      <c r="D56" s="6">
        <f>C56-B56</f>
        <v>0</v>
      </c>
    </row>
    <row r="57" spans="1:4">
      <c r="A57" s="8">
        <v>56</v>
      </c>
      <c r="B57" s="6">
        <f>OMBase*(1+Infl_m)^(A57-1)</f>
        <v>0</v>
      </c>
      <c r="C57" s="6">
        <f>B57*(1+Markup)</f>
        <v>0</v>
      </c>
      <c r="D57" s="6">
        <f>C57-B57</f>
        <v>0</v>
      </c>
    </row>
    <row r="58" spans="1:4">
      <c r="A58" s="8">
        <v>57</v>
      </c>
      <c r="B58" s="6">
        <f>OMBase*(1+Infl_m)^(A58-1)</f>
        <v>0</v>
      </c>
      <c r="C58" s="6">
        <f>B58*(1+Markup)</f>
        <v>0</v>
      </c>
      <c r="D58" s="6">
        <f>C58-B58</f>
        <v>0</v>
      </c>
    </row>
    <row r="59" spans="1:4">
      <c r="A59" s="8">
        <v>58</v>
      </c>
      <c r="B59" s="6">
        <f>OMBase*(1+Infl_m)^(A59-1)</f>
        <v>0</v>
      </c>
      <c r="C59" s="6">
        <f>B59*(1+Markup)</f>
        <v>0</v>
      </c>
      <c r="D59" s="6">
        <f>C59-B59</f>
        <v>0</v>
      </c>
    </row>
    <row r="60" spans="1:4">
      <c r="A60" s="8">
        <v>59</v>
      </c>
      <c r="B60" s="6">
        <f>OMBase*(1+Infl_m)^(A60-1)</f>
        <v>0</v>
      </c>
      <c r="C60" s="6">
        <f>B60*(1+Markup)</f>
        <v>0</v>
      </c>
      <c r="D60" s="6">
        <f>C60-B60</f>
        <v>0</v>
      </c>
    </row>
    <row r="61" spans="1:4">
      <c r="A61" s="8">
        <v>60</v>
      </c>
      <c r="B61" s="6">
        <f>OMBase*(1+Infl_m)^(A61-1)</f>
        <v>0</v>
      </c>
      <c r="C61" s="6">
        <f>B61*(1+Markup)</f>
        <v>0</v>
      </c>
      <c r="D61" s="6">
        <f>C61-B61</f>
        <v>0</v>
      </c>
    </row>
    <row r="62" spans="1:4">
      <c r="A62" s="8">
        <v>61</v>
      </c>
      <c r="B62" s="6">
        <f>OMBase*(1+Infl_m)^(A62-1)</f>
        <v>0</v>
      </c>
      <c r="C62" s="6">
        <f>B62*(1+Markup)</f>
        <v>0</v>
      </c>
      <c r="D62" s="6">
        <f>C62-B62</f>
        <v>0</v>
      </c>
    </row>
    <row r="63" spans="1:4">
      <c r="A63" s="8">
        <v>62</v>
      </c>
      <c r="B63" s="6">
        <f>OMBase*(1+Infl_m)^(A63-1)</f>
        <v>0</v>
      </c>
      <c r="C63" s="6">
        <f>B63*(1+Markup)</f>
        <v>0</v>
      </c>
      <c r="D63" s="6">
        <f>C63-B63</f>
        <v>0</v>
      </c>
    </row>
    <row r="64" spans="1:4">
      <c r="A64" s="8">
        <v>63</v>
      </c>
      <c r="B64" s="6">
        <f>OMBase*(1+Infl_m)^(A64-1)</f>
        <v>0</v>
      </c>
      <c r="C64" s="6">
        <f>B64*(1+Markup)</f>
        <v>0</v>
      </c>
      <c r="D64" s="6">
        <f>C64-B64</f>
        <v>0</v>
      </c>
    </row>
    <row r="65" spans="1:4">
      <c r="A65" s="8">
        <v>64</v>
      </c>
      <c r="B65" s="6">
        <f>OMBase*(1+Infl_m)^(A65-1)</f>
        <v>0</v>
      </c>
      <c r="C65" s="6">
        <f>B65*(1+Markup)</f>
        <v>0</v>
      </c>
      <c r="D65" s="6">
        <f>C65-B65</f>
        <v>0</v>
      </c>
    </row>
    <row r="66" spans="1:4">
      <c r="A66" s="8">
        <v>65</v>
      </c>
      <c r="B66" s="6">
        <f>OMBase*(1+Infl_m)^(A66-1)</f>
        <v>0</v>
      </c>
      <c r="C66" s="6">
        <f>B66*(1+Markup)</f>
        <v>0</v>
      </c>
      <c r="D66" s="6">
        <f>C66-B66</f>
        <v>0</v>
      </c>
    </row>
    <row r="67" spans="1:4">
      <c r="A67" s="8">
        <v>66</v>
      </c>
      <c r="B67" s="6">
        <f>OMBase*(1+Infl_m)^(A67-1)</f>
        <v>0</v>
      </c>
      <c r="C67" s="6">
        <f>B67*(1+Markup)</f>
        <v>0</v>
      </c>
      <c r="D67" s="6">
        <f>C67-B67</f>
        <v>0</v>
      </c>
    </row>
    <row r="68" spans="1:4">
      <c r="A68" s="8">
        <v>67</v>
      </c>
      <c r="B68" s="6">
        <f>OMBase*(1+Infl_m)^(A68-1)</f>
        <v>0</v>
      </c>
      <c r="C68" s="6">
        <f>B68*(1+Markup)</f>
        <v>0</v>
      </c>
      <c r="D68" s="6">
        <f>C68-B68</f>
        <v>0</v>
      </c>
    </row>
    <row r="69" spans="1:4">
      <c r="A69" s="8">
        <v>68</v>
      </c>
      <c r="B69" s="6">
        <f>OMBase*(1+Infl_m)^(A69-1)</f>
        <v>0</v>
      </c>
      <c r="C69" s="6">
        <f>B69*(1+Markup)</f>
        <v>0</v>
      </c>
      <c r="D69" s="6">
        <f>C69-B69</f>
        <v>0</v>
      </c>
    </row>
    <row r="70" spans="1:4">
      <c r="A70" s="8">
        <v>69</v>
      </c>
      <c r="B70" s="6">
        <f>OMBase*(1+Infl_m)^(A70-1)</f>
        <v>0</v>
      </c>
      <c r="C70" s="6">
        <f>B70*(1+Markup)</f>
        <v>0</v>
      </c>
      <c r="D70" s="6">
        <f>C70-B70</f>
        <v>0</v>
      </c>
    </row>
    <row r="71" spans="1:4">
      <c r="A71" s="8">
        <v>70</v>
      </c>
      <c r="B71" s="6">
        <f>OMBase*(1+Infl_m)^(A71-1)</f>
        <v>0</v>
      </c>
      <c r="C71" s="6">
        <f>B71*(1+Markup)</f>
        <v>0</v>
      </c>
      <c r="D71" s="6">
        <f>C71-B71</f>
        <v>0</v>
      </c>
    </row>
    <row r="72" spans="1:4">
      <c r="A72" s="8">
        <v>71</v>
      </c>
      <c r="B72" s="6">
        <f>OMBase*(1+Infl_m)^(A72-1)</f>
        <v>0</v>
      </c>
      <c r="C72" s="6">
        <f>B72*(1+Markup)</f>
        <v>0</v>
      </c>
      <c r="D72" s="6">
        <f>C72-B72</f>
        <v>0</v>
      </c>
    </row>
    <row r="73" spans="1:4">
      <c r="A73" s="8">
        <v>72</v>
      </c>
      <c r="B73" s="6">
        <f>OMBase*(1+Infl_m)^(A73-1)</f>
        <v>0</v>
      </c>
      <c r="C73" s="6">
        <f>B73*(1+Markup)</f>
        <v>0</v>
      </c>
      <c r="D73" s="6">
        <f>C73-B73</f>
        <v>0</v>
      </c>
    </row>
    <row r="74" spans="1:4">
      <c r="A74" s="8">
        <v>73</v>
      </c>
      <c r="B74" s="6">
        <f>OMBase*(1+Infl_m)^(A74-1)</f>
        <v>0</v>
      </c>
      <c r="C74" s="6">
        <f>B74*(1+Markup)</f>
        <v>0</v>
      </c>
      <c r="D74" s="6">
        <f>C74-B74</f>
        <v>0</v>
      </c>
    </row>
    <row r="75" spans="1:4">
      <c r="A75" s="8">
        <v>74</v>
      </c>
      <c r="B75" s="6">
        <f>OMBase*(1+Infl_m)^(A75-1)</f>
        <v>0</v>
      </c>
      <c r="C75" s="6">
        <f>B75*(1+Markup)</f>
        <v>0</v>
      </c>
      <c r="D75" s="6">
        <f>C75-B75</f>
        <v>0</v>
      </c>
    </row>
    <row r="76" spans="1:4">
      <c r="A76" s="8">
        <v>75</v>
      </c>
      <c r="B76" s="6">
        <f>OMBase*(1+Infl_m)^(A76-1)</f>
        <v>0</v>
      </c>
      <c r="C76" s="6">
        <f>B76*(1+Markup)</f>
        <v>0</v>
      </c>
      <c r="D76" s="6">
        <f>C76-B76</f>
        <v>0</v>
      </c>
    </row>
    <row r="77" spans="1:4">
      <c r="A77" s="8">
        <v>76</v>
      </c>
      <c r="B77" s="6">
        <f>OMBase*(1+Infl_m)^(A77-1)</f>
        <v>0</v>
      </c>
      <c r="C77" s="6">
        <f>B77*(1+Markup)</f>
        <v>0</v>
      </c>
      <c r="D77" s="6">
        <f>C77-B77</f>
        <v>0</v>
      </c>
    </row>
    <row r="78" spans="1:4">
      <c r="A78" s="8">
        <v>77</v>
      </c>
      <c r="B78" s="6">
        <f>OMBase*(1+Infl_m)^(A78-1)</f>
        <v>0</v>
      </c>
      <c r="C78" s="6">
        <f>B78*(1+Markup)</f>
        <v>0</v>
      </c>
      <c r="D78" s="6">
        <f>C78-B78</f>
        <v>0</v>
      </c>
    </row>
    <row r="79" spans="1:4">
      <c r="A79" s="8">
        <v>78</v>
      </c>
      <c r="B79" s="6">
        <f>OMBase*(1+Infl_m)^(A79-1)</f>
        <v>0</v>
      </c>
      <c r="C79" s="6">
        <f>B79*(1+Markup)</f>
        <v>0</v>
      </c>
      <c r="D79" s="6">
        <f>C79-B79</f>
        <v>0</v>
      </c>
    </row>
    <row r="80" spans="1:4">
      <c r="A80" s="8">
        <v>79</v>
      </c>
      <c r="B80" s="6">
        <f>OMBase*(1+Infl_m)^(A80-1)</f>
        <v>0</v>
      </c>
      <c r="C80" s="6">
        <f>B80*(1+Markup)</f>
        <v>0</v>
      </c>
      <c r="D80" s="6">
        <f>C80-B80</f>
        <v>0</v>
      </c>
    </row>
    <row r="81" spans="1:4">
      <c r="A81" s="8">
        <v>80</v>
      </c>
      <c r="B81" s="6">
        <f>OMBase*(1+Infl_m)^(A81-1)</f>
        <v>0</v>
      </c>
      <c r="C81" s="6">
        <f>B81*(1+Markup)</f>
        <v>0</v>
      </c>
      <c r="D81" s="6">
        <f>C81-B81</f>
        <v>0</v>
      </c>
    </row>
    <row r="82" spans="1:4">
      <c r="A82" s="8">
        <v>81</v>
      </c>
      <c r="B82" s="6">
        <f>OMBase*(1+Infl_m)^(A82-1)</f>
        <v>0</v>
      </c>
      <c r="C82" s="6">
        <f>B82*(1+Markup)</f>
        <v>0</v>
      </c>
      <c r="D82" s="6">
        <f>C82-B82</f>
        <v>0</v>
      </c>
    </row>
    <row r="83" spans="1:4">
      <c r="A83" s="8">
        <v>82</v>
      </c>
      <c r="B83" s="6">
        <f>OMBase*(1+Infl_m)^(A83-1)</f>
        <v>0</v>
      </c>
      <c r="C83" s="6">
        <f>B83*(1+Markup)</f>
        <v>0</v>
      </c>
      <c r="D83" s="6">
        <f>C83-B83</f>
        <v>0</v>
      </c>
    </row>
    <row r="84" spans="1:4">
      <c r="A84" s="8">
        <v>83</v>
      </c>
      <c r="B84" s="6">
        <f>OMBase*(1+Infl_m)^(A84-1)</f>
        <v>0</v>
      </c>
      <c r="C84" s="6">
        <f>B84*(1+Markup)</f>
        <v>0</v>
      </c>
      <c r="D84" s="6">
        <f>C84-B84</f>
        <v>0</v>
      </c>
    </row>
    <row r="85" spans="1:4">
      <c r="A85" s="8">
        <v>84</v>
      </c>
      <c r="B85" s="6">
        <f>OMBase*(1+Infl_m)^(A85-1)</f>
        <v>0</v>
      </c>
      <c r="C85" s="6">
        <f>B85*(1+Markup)</f>
        <v>0</v>
      </c>
      <c r="D85" s="6">
        <f>C85-B85</f>
        <v>0</v>
      </c>
    </row>
    <row r="86" spans="1:4">
      <c r="A86" s="8">
        <v>85</v>
      </c>
      <c r="B86" s="6">
        <f>OMBase*(1+Infl_m)^(A86-1)</f>
        <v>0</v>
      </c>
      <c r="C86" s="6">
        <f>B86*(1+Markup)</f>
        <v>0</v>
      </c>
      <c r="D86" s="6">
        <f>C86-B86</f>
        <v>0</v>
      </c>
    </row>
    <row r="87" spans="1:4">
      <c r="A87" s="8">
        <v>86</v>
      </c>
      <c r="B87" s="6">
        <f>OMBase*(1+Infl_m)^(A87-1)</f>
        <v>0</v>
      </c>
      <c r="C87" s="6">
        <f>B87*(1+Markup)</f>
        <v>0</v>
      </c>
      <c r="D87" s="6">
        <f>C87-B87</f>
        <v>0</v>
      </c>
    </row>
    <row r="88" spans="1:4">
      <c r="A88" s="8">
        <v>87</v>
      </c>
      <c r="B88" s="6">
        <f>OMBase*(1+Infl_m)^(A88-1)</f>
        <v>0</v>
      </c>
      <c r="C88" s="6">
        <f>B88*(1+Markup)</f>
        <v>0</v>
      </c>
      <c r="D88" s="6">
        <f>C88-B88</f>
        <v>0</v>
      </c>
    </row>
    <row r="89" spans="1:4">
      <c r="A89" s="8">
        <v>88</v>
      </c>
      <c r="B89" s="6">
        <f>OMBase*(1+Infl_m)^(A89-1)</f>
        <v>0</v>
      </c>
      <c r="C89" s="6">
        <f>B89*(1+Markup)</f>
        <v>0</v>
      </c>
      <c r="D89" s="6">
        <f>C89-B89</f>
        <v>0</v>
      </c>
    </row>
    <row r="90" spans="1:4">
      <c r="A90" s="8">
        <v>89</v>
      </c>
      <c r="B90" s="6">
        <f>OMBase*(1+Infl_m)^(A90-1)</f>
        <v>0</v>
      </c>
      <c r="C90" s="6">
        <f>B90*(1+Markup)</f>
        <v>0</v>
      </c>
      <c r="D90" s="6">
        <f>C90-B90</f>
        <v>0</v>
      </c>
    </row>
    <row r="91" spans="1:4">
      <c r="A91" s="8">
        <v>90</v>
      </c>
      <c r="B91" s="6">
        <f>OMBase*(1+Infl_m)^(A91-1)</f>
        <v>0</v>
      </c>
      <c r="C91" s="6">
        <f>B91*(1+Markup)</f>
        <v>0</v>
      </c>
      <c r="D91" s="6">
        <f>C91-B91</f>
        <v>0</v>
      </c>
    </row>
    <row r="92" spans="1:4">
      <c r="A92" s="8">
        <v>91</v>
      </c>
      <c r="B92" s="6">
        <f>OMBase*(1+Infl_m)^(A92-1)</f>
        <v>0</v>
      </c>
      <c r="C92" s="6">
        <f>B92*(1+Markup)</f>
        <v>0</v>
      </c>
      <c r="D92" s="6">
        <f>C92-B92</f>
        <v>0</v>
      </c>
    </row>
    <row r="93" spans="1:4">
      <c r="A93" s="8">
        <v>92</v>
      </c>
      <c r="B93" s="6">
        <f>OMBase*(1+Infl_m)^(A93-1)</f>
        <v>0</v>
      </c>
      <c r="C93" s="6">
        <f>B93*(1+Markup)</f>
        <v>0</v>
      </c>
      <c r="D93" s="6">
        <f>C93-B93</f>
        <v>0</v>
      </c>
    </row>
    <row r="94" spans="1:4">
      <c r="A94" s="8">
        <v>93</v>
      </c>
      <c r="B94" s="6">
        <f>OMBase*(1+Infl_m)^(A94-1)</f>
        <v>0</v>
      </c>
      <c r="C94" s="6">
        <f>B94*(1+Markup)</f>
        <v>0</v>
      </c>
      <c r="D94" s="6">
        <f>C94-B94</f>
        <v>0</v>
      </c>
    </row>
    <row r="95" spans="1:4">
      <c r="A95" s="8">
        <v>94</v>
      </c>
      <c r="B95" s="6">
        <f>OMBase*(1+Infl_m)^(A95-1)</f>
        <v>0</v>
      </c>
      <c r="C95" s="6">
        <f>B95*(1+Markup)</f>
        <v>0</v>
      </c>
      <c r="D95" s="6">
        <f>C95-B95</f>
        <v>0</v>
      </c>
    </row>
    <row r="96" spans="1:4">
      <c r="A96" s="8">
        <v>95</v>
      </c>
      <c r="B96" s="6">
        <f>OMBase*(1+Infl_m)^(A96-1)</f>
        <v>0</v>
      </c>
      <c r="C96" s="6">
        <f>B96*(1+Markup)</f>
        <v>0</v>
      </c>
      <c r="D96" s="6">
        <f>C96-B96</f>
        <v>0</v>
      </c>
    </row>
    <row r="97" spans="1:4">
      <c r="A97" s="8">
        <v>96</v>
      </c>
      <c r="B97" s="6">
        <f>OMBase*(1+Infl_m)^(A97-1)</f>
        <v>0</v>
      </c>
      <c r="C97" s="6">
        <f>B97*(1+Markup)</f>
        <v>0</v>
      </c>
      <c r="D97" s="6">
        <f>C97-B97</f>
        <v>0</v>
      </c>
    </row>
    <row r="98" spans="1:4">
      <c r="A98" s="8">
        <v>97</v>
      </c>
      <c r="B98" s="6">
        <f>OMBase*(1+Infl_m)^(A98-1)</f>
        <v>0</v>
      </c>
      <c r="C98" s="6">
        <f>B98*(1+Markup)</f>
        <v>0</v>
      </c>
      <c r="D98" s="6">
        <f>C98-B98</f>
        <v>0</v>
      </c>
    </row>
    <row r="99" spans="1:4">
      <c r="A99" s="8">
        <v>98</v>
      </c>
      <c r="B99" s="6">
        <f>OMBase*(1+Infl_m)^(A99-1)</f>
        <v>0</v>
      </c>
      <c r="C99" s="6">
        <f>B99*(1+Markup)</f>
        <v>0</v>
      </c>
      <c r="D99" s="6">
        <f>C99-B99</f>
        <v>0</v>
      </c>
    </row>
    <row r="100" spans="1:4">
      <c r="A100" s="8">
        <v>99</v>
      </c>
      <c r="B100" s="6">
        <f>OMBase*(1+Infl_m)^(A100-1)</f>
        <v>0</v>
      </c>
      <c r="C100" s="6">
        <f>B100*(1+Markup)</f>
        <v>0</v>
      </c>
      <c r="D100" s="6">
        <f>C100-B100</f>
        <v>0</v>
      </c>
    </row>
    <row r="101" spans="1:4">
      <c r="A101" s="8">
        <v>100</v>
      </c>
      <c r="B101" s="6">
        <f>OMBase*(1+Infl_m)^(A101-1)</f>
        <v>0</v>
      </c>
      <c r="C101" s="6">
        <f>B101*(1+Markup)</f>
        <v>0</v>
      </c>
      <c r="D101" s="6">
        <f>C101-B101</f>
        <v>0</v>
      </c>
    </row>
    <row r="102" spans="1:4">
      <c r="A102" s="8">
        <v>101</v>
      </c>
      <c r="B102" s="6">
        <f>OMBase*(1+Infl_m)^(A102-1)</f>
        <v>0</v>
      </c>
      <c r="C102" s="6">
        <f>B102*(1+Markup)</f>
        <v>0</v>
      </c>
      <c r="D102" s="6">
        <f>C102-B102</f>
        <v>0</v>
      </c>
    </row>
    <row r="103" spans="1:4">
      <c r="A103" s="8">
        <v>102</v>
      </c>
      <c r="B103" s="6">
        <f>OMBase*(1+Infl_m)^(A103-1)</f>
        <v>0</v>
      </c>
      <c r="C103" s="6">
        <f>B103*(1+Markup)</f>
        <v>0</v>
      </c>
      <c r="D103" s="6">
        <f>C103-B103</f>
        <v>0</v>
      </c>
    </row>
    <row r="104" spans="1:4">
      <c r="A104" s="8">
        <v>103</v>
      </c>
      <c r="B104" s="6">
        <f>OMBase*(1+Infl_m)^(A104-1)</f>
        <v>0</v>
      </c>
      <c r="C104" s="6">
        <f>B104*(1+Markup)</f>
        <v>0</v>
      </c>
      <c r="D104" s="6">
        <f>C104-B104</f>
        <v>0</v>
      </c>
    </row>
    <row r="105" spans="1:4">
      <c r="A105" s="8">
        <v>104</v>
      </c>
      <c r="B105" s="6">
        <f>OMBase*(1+Infl_m)^(A105-1)</f>
        <v>0</v>
      </c>
      <c r="C105" s="6">
        <f>B105*(1+Markup)</f>
        <v>0</v>
      </c>
      <c r="D105" s="6">
        <f>C105-B105</f>
        <v>0</v>
      </c>
    </row>
    <row r="106" spans="1:4">
      <c r="A106" s="8">
        <v>105</v>
      </c>
      <c r="B106" s="6">
        <f>OMBase*(1+Infl_m)^(A106-1)</f>
        <v>0</v>
      </c>
      <c r="C106" s="6">
        <f>B106*(1+Markup)</f>
        <v>0</v>
      </c>
      <c r="D106" s="6">
        <f>C106-B106</f>
        <v>0</v>
      </c>
    </row>
    <row r="107" spans="1:4">
      <c r="A107" s="8">
        <v>106</v>
      </c>
      <c r="B107" s="6">
        <f>OMBase*(1+Infl_m)^(A107-1)</f>
        <v>0</v>
      </c>
      <c r="C107" s="6">
        <f>B107*(1+Markup)</f>
        <v>0</v>
      </c>
      <c r="D107" s="6">
        <f>C107-B107</f>
        <v>0</v>
      </c>
    </row>
    <row r="108" spans="1:4">
      <c r="A108" s="8">
        <v>107</v>
      </c>
      <c r="B108" s="6">
        <f>OMBase*(1+Infl_m)^(A108-1)</f>
        <v>0</v>
      </c>
      <c r="C108" s="6">
        <f>B108*(1+Markup)</f>
        <v>0</v>
      </c>
      <c r="D108" s="6">
        <f>C108-B108</f>
        <v>0</v>
      </c>
    </row>
    <row r="109" spans="1:4">
      <c r="A109" s="8">
        <v>108</v>
      </c>
      <c r="B109" s="6">
        <f>OMBase*(1+Infl_m)^(A109-1)</f>
        <v>0</v>
      </c>
      <c r="C109" s="6">
        <f>B109*(1+Markup)</f>
        <v>0</v>
      </c>
      <c r="D109" s="6">
        <f>C109-B109</f>
        <v>0</v>
      </c>
    </row>
    <row r="110" spans="1:4">
      <c r="A110" s="8">
        <v>109</v>
      </c>
      <c r="B110" s="6">
        <f>OMBase*(1+Infl_m)^(A110-1)</f>
        <v>0</v>
      </c>
      <c r="C110" s="6">
        <f>B110*(1+Markup)</f>
        <v>0</v>
      </c>
      <c r="D110" s="6">
        <f>C110-B110</f>
        <v>0</v>
      </c>
    </row>
    <row r="111" spans="1:4">
      <c r="A111" s="8">
        <v>110</v>
      </c>
      <c r="B111" s="6">
        <f>OMBase*(1+Infl_m)^(A111-1)</f>
        <v>0</v>
      </c>
      <c r="C111" s="6">
        <f>B111*(1+Markup)</f>
        <v>0</v>
      </c>
      <c r="D111" s="6">
        <f>C111-B111</f>
        <v>0</v>
      </c>
    </row>
    <row r="112" spans="1:4">
      <c r="A112" s="8">
        <v>111</v>
      </c>
      <c r="B112" s="6">
        <f>OMBase*(1+Infl_m)^(A112-1)</f>
        <v>0</v>
      </c>
      <c r="C112" s="6">
        <f>B112*(1+Markup)</f>
        <v>0</v>
      </c>
      <c r="D112" s="6">
        <f>C112-B112</f>
        <v>0</v>
      </c>
    </row>
    <row r="113" spans="1:4">
      <c r="A113" s="8">
        <v>112</v>
      </c>
      <c r="B113" s="6">
        <f>OMBase*(1+Infl_m)^(A113-1)</f>
        <v>0</v>
      </c>
      <c r="C113" s="6">
        <f>B113*(1+Markup)</f>
        <v>0</v>
      </c>
      <c r="D113" s="6">
        <f>C113-B113</f>
        <v>0</v>
      </c>
    </row>
    <row r="114" spans="1:4">
      <c r="A114" s="8">
        <v>113</v>
      </c>
      <c r="B114" s="6">
        <f>OMBase*(1+Infl_m)^(A114-1)</f>
        <v>0</v>
      </c>
      <c r="C114" s="6">
        <f>B114*(1+Markup)</f>
        <v>0</v>
      </c>
      <c r="D114" s="6">
        <f>C114-B114</f>
        <v>0</v>
      </c>
    </row>
    <row r="115" spans="1:4">
      <c r="A115" s="8">
        <v>114</v>
      </c>
      <c r="B115" s="6">
        <f>OMBase*(1+Infl_m)^(A115-1)</f>
        <v>0</v>
      </c>
      <c r="C115" s="6">
        <f>B115*(1+Markup)</f>
        <v>0</v>
      </c>
      <c r="D115" s="6">
        <f>C115-B115</f>
        <v>0</v>
      </c>
    </row>
    <row r="116" spans="1:4">
      <c r="A116" s="8">
        <v>115</v>
      </c>
      <c r="B116" s="6">
        <f>OMBase*(1+Infl_m)^(A116-1)</f>
        <v>0</v>
      </c>
      <c r="C116" s="6">
        <f>B116*(1+Markup)</f>
        <v>0</v>
      </c>
      <c r="D116" s="6">
        <f>C116-B116</f>
        <v>0</v>
      </c>
    </row>
    <row r="117" spans="1:4">
      <c r="A117" s="8">
        <v>116</v>
      </c>
      <c r="B117" s="6">
        <f>OMBase*(1+Infl_m)^(A117-1)</f>
        <v>0</v>
      </c>
      <c r="C117" s="6">
        <f>B117*(1+Markup)</f>
        <v>0</v>
      </c>
      <c r="D117" s="6">
        <f>C117-B117</f>
        <v>0</v>
      </c>
    </row>
    <row r="118" spans="1:4">
      <c r="A118" s="8">
        <v>117</v>
      </c>
      <c r="B118" s="6">
        <f>OMBase*(1+Infl_m)^(A118-1)</f>
        <v>0</v>
      </c>
      <c r="C118" s="6">
        <f>B118*(1+Markup)</f>
        <v>0</v>
      </c>
      <c r="D118" s="6">
        <f>C118-B118</f>
        <v>0</v>
      </c>
    </row>
    <row r="119" spans="1:4">
      <c r="A119" s="8">
        <v>118</v>
      </c>
      <c r="B119" s="6">
        <f>OMBase*(1+Infl_m)^(A119-1)</f>
        <v>0</v>
      </c>
      <c r="C119" s="6">
        <f>B119*(1+Markup)</f>
        <v>0</v>
      </c>
      <c r="D119" s="6">
        <f>C119-B119</f>
        <v>0</v>
      </c>
    </row>
    <row r="120" spans="1:4">
      <c r="A120" s="8">
        <v>119</v>
      </c>
      <c r="B120" s="6">
        <f>OMBase*(1+Infl_m)^(A120-1)</f>
        <v>0</v>
      </c>
      <c r="C120" s="6">
        <f>B120*(1+Markup)</f>
        <v>0</v>
      </c>
      <c r="D120" s="6">
        <f>C120-B120</f>
        <v>0</v>
      </c>
    </row>
    <row r="121" spans="1:4">
      <c r="A121" s="8">
        <v>120</v>
      </c>
      <c r="B121" s="6">
        <f>OMBase*(1+Infl_m)^(A121-1)</f>
        <v>0</v>
      </c>
      <c r="C121" s="6">
        <f>B121*(1+Markup)</f>
        <v>0</v>
      </c>
      <c r="D121" s="6">
        <f>C121-B121</f>
        <v>0</v>
      </c>
    </row>
    <row r="122" spans="1:4">
      <c r="A122" s="8">
        <v>121</v>
      </c>
      <c r="B122" s="6">
        <f>OMBase*(1+Infl_m)^(A122-1)</f>
        <v>0</v>
      </c>
      <c r="C122" s="6">
        <f>B122*(1+Markup)</f>
        <v>0</v>
      </c>
      <c r="D122" s="6">
        <f>C122-B122</f>
        <v>0</v>
      </c>
    </row>
    <row r="123" spans="1:4">
      <c r="A123" s="8">
        <v>122</v>
      </c>
      <c r="B123" s="6">
        <f>OMBase*(1+Infl_m)^(A123-1)</f>
        <v>0</v>
      </c>
      <c r="C123" s="6">
        <f>B123*(1+Markup)</f>
        <v>0</v>
      </c>
      <c r="D123" s="6">
        <f>C123-B123</f>
        <v>0</v>
      </c>
    </row>
    <row r="124" spans="1:4">
      <c r="A124" s="8">
        <v>123</v>
      </c>
      <c r="B124" s="6">
        <f>OMBase*(1+Infl_m)^(A124-1)</f>
        <v>0</v>
      </c>
      <c r="C124" s="6">
        <f>B124*(1+Markup)</f>
        <v>0</v>
      </c>
      <c r="D124" s="6">
        <f>C124-B124</f>
        <v>0</v>
      </c>
    </row>
    <row r="125" spans="1:4">
      <c r="A125" s="8">
        <v>124</v>
      </c>
      <c r="B125" s="6">
        <f>OMBase*(1+Infl_m)^(A125-1)</f>
        <v>0</v>
      </c>
      <c r="C125" s="6">
        <f>B125*(1+Markup)</f>
        <v>0</v>
      </c>
      <c r="D125" s="6">
        <f>C125-B125</f>
        <v>0</v>
      </c>
    </row>
    <row r="126" spans="1:4">
      <c r="A126" s="8">
        <v>125</v>
      </c>
      <c r="B126" s="6">
        <f>OMBase*(1+Infl_m)^(A126-1)</f>
        <v>0</v>
      </c>
      <c r="C126" s="6">
        <f>B126*(1+Markup)</f>
        <v>0</v>
      </c>
      <c r="D126" s="6">
        <f>C126-B126</f>
        <v>0</v>
      </c>
    </row>
    <row r="127" spans="1:4">
      <c r="A127" s="8">
        <v>126</v>
      </c>
      <c r="B127" s="6">
        <f>OMBase*(1+Infl_m)^(A127-1)</f>
        <v>0</v>
      </c>
      <c r="C127" s="6">
        <f>B127*(1+Markup)</f>
        <v>0</v>
      </c>
      <c r="D127" s="6">
        <f>C127-B127</f>
        <v>0</v>
      </c>
    </row>
    <row r="128" spans="1:4">
      <c r="A128" s="8">
        <v>127</v>
      </c>
      <c r="B128" s="6">
        <f>OMBase*(1+Infl_m)^(A128-1)</f>
        <v>0</v>
      </c>
      <c r="C128" s="6">
        <f>B128*(1+Markup)</f>
        <v>0</v>
      </c>
      <c r="D128" s="6">
        <f>C128-B128</f>
        <v>0</v>
      </c>
    </row>
    <row r="129" spans="1:4">
      <c r="A129" s="8">
        <v>128</v>
      </c>
      <c r="B129" s="6">
        <f>OMBase*(1+Infl_m)^(A129-1)</f>
        <v>0</v>
      </c>
      <c r="C129" s="6">
        <f>B129*(1+Markup)</f>
        <v>0</v>
      </c>
      <c r="D129" s="6">
        <f>C129-B129</f>
        <v>0</v>
      </c>
    </row>
    <row r="130" spans="1:4">
      <c r="A130" s="8">
        <v>129</v>
      </c>
      <c r="B130" s="6">
        <f>OMBase*(1+Infl_m)^(A130-1)</f>
        <v>0</v>
      </c>
      <c r="C130" s="6">
        <f>B130*(1+Markup)</f>
        <v>0</v>
      </c>
      <c r="D130" s="6">
        <f>C130-B130</f>
        <v>0</v>
      </c>
    </row>
    <row r="131" spans="1:4">
      <c r="A131" s="8">
        <v>130</v>
      </c>
      <c r="B131" s="6">
        <f>OMBase*(1+Infl_m)^(A131-1)</f>
        <v>0</v>
      </c>
      <c r="C131" s="6">
        <f>B131*(1+Markup)</f>
        <v>0</v>
      </c>
      <c r="D131" s="6">
        <f>C131-B131</f>
        <v>0</v>
      </c>
    </row>
    <row r="132" spans="1:4">
      <c r="A132" s="8">
        <v>131</v>
      </c>
      <c r="B132" s="6">
        <f>OMBase*(1+Infl_m)^(A132-1)</f>
        <v>0</v>
      </c>
      <c r="C132" s="6">
        <f>B132*(1+Markup)</f>
        <v>0</v>
      </c>
      <c r="D132" s="6">
        <f>C132-B132</f>
        <v>0</v>
      </c>
    </row>
    <row r="133" spans="1:4">
      <c r="A133" s="8">
        <v>132</v>
      </c>
      <c r="B133" s="6">
        <f>OMBase*(1+Infl_m)^(A133-1)</f>
        <v>0</v>
      </c>
      <c r="C133" s="6">
        <f>B133*(1+Markup)</f>
        <v>0</v>
      </c>
      <c r="D133" s="6">
        <f>C133-B133</f>
        <v>0</v>
      </c>
    </row>
    <row r="134" spans="1:4">
      <c r="A134" s="8">
        <v>133</v>
      </c>
      <c r="B134" s="6">
        <f>OMBase*(1+Infl_m)^(A134-1)</f>
        <v>0</v>
      </c>
      <c r="C134" s="6">
        <f>B134*(1+Markup)</f>
        <v>0</v>
      </c>
      <c r="D134" s="6">
        <f>C134-B134</f>
        <v>0</v>
      </c>
    </row>
    <row r="135" spans="1:4">
      <c r="A135" s="8">
        <v>134</v>
      </c>
      <c r="B135" s="6">
        <f>OMBase*(1+Infl_m)^(A135-1)</f>
        <v>0</v>
      </c>
      <c r="C135" s="6">
        <f>B135*(1+Markup)</f>
        <v>0</v>
      </c>
      <c r="D135" s="6">
        <f>C135-B135</f>
        <v>0</v>
      </c>
    </row>
    <row r="136" spans="1:4">
      <c r="A136" s="8">
        <v>135</v>
      </c>
      <c r="B136" s="6">
        <f>OMBase*(1+Infl_m)^(A136-1)</f>
        <v>0</v>
      </c>
      <c r="C136" s="6">
        <f>B136*(1+Markup)</f>
        <v>0</v>
      </c>
      <c r="D136" s="6">
        <f>C136-B136</f>
        <v>0</v>
      </c>
    </row>
    <row r="137" spans="1:4">
      <c r="A137" s="8">
        <v>136</v>
      </c>
      <c r="B137" s="6">
        <f>OMBase*(1+Infl_m)^(A137-1)</f>
        <v>0</v>
      </c>
      <c r="C137" s="6">
        <f>B137*(1+Markup)</f>
        <v>0</v>
      </c>
      <c r="D137" s="6">
        <f>C137-B137</f>
        <v>0</v>
      </c>
    </row>
    <row r="138" spans="1:4">
      <c r="A138" s="8">
        <v>137</v>
      </c>
      <c r="B138" s="6">
        <f>OMBase*(1+Infl_m)^(A138-1)</f>
        <v>0</v>
      </c>
      <c r="C138" s="6">
        <f>B138*(1+Markup)</f>
        <v>0</v>
      </c>
      <c r="D138" s="6">
        <f>C138-B138</f>
        <v>0</v>
      </c>
    </row>
    <row r="139" spans="1:4">
      <c r="A139" s="8">
        <v>138</v>
      </c>
      <c r="B139" s="6">
        <f>OMBase*(1+Infl_m)^(A139-1)</f>
        <v>0</v>
      </c>
      <c r="C139" s="6">
        <f>B139*(1+Markup)</f>
        <v>0</v>
      </c>
      <c r="D139" s="6">
        <f>C139-B139</f>
        <v>0</v>
      </c>
    </row>
    <row r="140" spans="1:4">
      <c r="A140" s="8">
        <v>139</v>
      </c>
      <c r="B140" s="6">
        <f>OMBase*(1+Infl_m)^(A140-1)</f>
        <v>0</v>
      </c>
      <c r="C140" s="6">
        <f>B140*(1+Markup)</f>
        <v>0</v>
      </c>
      <c r="D140" s="6">
        <f>C140-B140</f>
        <v>0</v>
      </c>
    </row>
    <row r="141" spans="1:4">
      <c r="A141" s="8">
        <v>140</v>
      </c>
      <c r="B141" s="6">
        <f>OMBase*(1+Infl_m)^(A141-1)</f>
        <v>0</v>
      </c>
      <c r="C141" s="6">
        <f>B141*(1+Markup)</f>
        <v>0</v>
      </c>
      <c r="D141" s="6">
        <f>C141-B141</f>
        <v>0</v>
      </c>
    </row>
    <row r="142" spans="1:4">
      <c r="A142" s="8">
        <v>141</v>
      </c>
      <c r="B142" s="6">
        <f>OMBase*(1+Infl_m)^(A142-1)</f>
        <v>0</v>
      </c>
      <c r="C142" s="6">
        <f>B142*(1+Markup)</f>
        <v>0</v>
      </c>
      <c r="D142" s="6">
        <f>C142-B142</f>
        <v>0</v>
      </c>
    </row>
    <row r="143" spans="1:4">
      <c r="A143" s="8">
        <v>142</v>
      </c>
      <c r="B143" s="6">
        <f>OMBase*(1+Infl_m)^(A143-1)</f>
        <v>0</v>
      </c>
      <c r="C143" s="6">
        <f>B143*(1+Markup)</f>
        <v>0</v>
      </c>
      <c r="D143" s="6">
        <f>C143-B143</f>
        <v>0</v>
      </c>
    </row>
    <row r="144" spans="1:4">
      <c r="A144" s="8">
        <v>143</v>
      </c>
      <c r="B144" s="6">
        <f>OMBase*(1+Infl_m)^(A144-1)</f>
        <v>0</v>
      </c>
      <c r="C144" s="6">
        <f>B144*(1+Markup)</f>
        <v>0</v>
      </c>
      <c r="D144" s="6">
        <f>C144-B144</f>
        <v>0</v>
      </c>
    </row>
    <row r="145" spans="1:4">
      <c r="A145" s="8">
        <v>144</v>
      </c>
      <c r="B145" s="6">
        <f>OMBase*(1+Infl_m)^(A145-1)</f>
        <v>0</v>
      </c>
      <c r="C145" s="6">
        <f>B145*(1+Markup)</f>
        <v>0</v>
      </c>
      <c r="D145" s="6">
        <f>C145-B145</f>
        <v>0</v>
      </c>
    </row>
    <row r="146" spans="1:4">
      <c r="A146" s="8">
        <v>145</v>
      </c>
      <c r="B146" s="6">
        <f>OMBase*(1+Infl_m)^(A146-1)</f>
        <v>0</v>
      </c>
      <c r="C146" s="6">
        <f>B146*(1+Markup)</f>
        <v>0</v>
      </c>
      <c r="D146" s="6">
        <f>C146-B146</f>
        <v>0</v>
      </c>
    </row>
    <row r="147" spans="1:4">
      <c r="A147" s="8">
        <v>146</v>
      </c>
      <c r="B147" s="6">
        <f>OMBase*(1+Infl_m)^(A147-1)</f>
        <v>0</v>
      </c>
      <c r="C147" s="6">
        <f>B147*(1+Markup)</f>
        <v>0</v>
      </c>
      <c r="D147" s="6">
        <f>C147-B147</f>
        <v>0</v>
      </c>
    </row>
    <row r="148" spans="1:4">
      <c r="A148" s="8">
        <v>147</v>
      </c>
      <c r="B148" s="6">
        <f>OMBase*(1+Infl_m)^(A148-1)</f>
        <v>0</v>
      </c>
      <c r="C148" s="6">
        <f>B148*(1+Markup)</f>
        <v>0</v>
      </c>
      <c r="D148" s="6">
        <f>C148-B148</f>
        <v>0</v>
      </c>
    </row>
    <row r="149" spans="1:4">
      <c r="A149" s="8">
        <v>148</v>
      </c>
      <c r="B149" s="6">
        <f>OMBase*(1+Infl_m)^(A149-1)</f>
        <v>0</v>
      </c>
      <c r="C149" s="6">
        <f>B149*(1+Markup)</f>
        <v>0</v>
      </c>
      <c r="D149" s="6">
        <f>C149-B149</f>
        <v>0</v>
      </c>
    </row>
    <row r="150" spans="1:4">
      <c r="A150" s="8">
        <v>149</v>
      </c>
      <c r="B150" s="6">
        <f>OMBase*(1+Infl_m)^(A150-1)</f>
        <v>0</v>
      </c>
      <c r="C150" s="6">
        <f>B150*(1+Markup)</f>
        <v>0</v>
      </c>
      <c r="D150" s="6">
        <f>C150-B150</f>
        <v>0</v>
      </c>
    </row>
    <row r="151" spans="1:4">
      <c r="A151" s="8">
        <v>150</v>
      </c>
      <c r="B151" s="6">
        <f>OMBase*(1+Infl_m)^(A151-1)</f>
        <v>0</v>
      </c>
      <c r="C151" s="6">
        <f>B151*(1+Markup)</f>
        <v>0</v>
      </c>
      <c r="D151" s="6">
        <f>C151-B151</f>
        <v>0</v>
      </c>
    </row>
    <row r="152" spans="1:4">
      <c r="A152" s="8">
        <v>151</v>
      </c>
      <c r="B152" s="6">
        <f>OMBase*(1+Infl_m)^(A152-1)</f>
        <v>0</v>
      </c>
      <c r="C152" s="6">
        <f>B152*(1+Markup)</f>
        <v>0</v>
      </c>
      <c r="D152" s="6">
        <f>C152-B152</f>
        <v>0</v>
      </c>
    </row>
    <row r="153" spans="1:4">
      <c r="A153" s="8">
        <v>152</v>
      </c>
      <c r="B153" s="6">
        <f>OMBase*(1+Infl_m)^(A153-1)</f>
        <v>0</v>
      </c>
      <c r="C153" s="6">
        <f>B153*(1+Markup)</f>
        <v>0</v>
      </c>
      <c r="D153" s="6">
        <f>C153-B153</f>
        <v>0</v>
      </c>
    </row>
    <row r="154" spans="1:4">
      <c r="A154" s="8">
        <v>153</v>
      </c>
      <c r="B154" s="6">
        <f>OMBase*(1+Infl_m)^(A154-1)</f>
        <v>0</v>
      </c>
      <c r="C154" s="6">
        <f>B154*(1+Markup)</f>
        <v>0</v>
      </c>
      <c r="D154" s="6">
        <f>C154-B154</f>
        <v>0</v>
      </c>
    </row>
    <row r="155" spans="1:4">
      <c r="A155" s="8">
        <v>154</v>
      </c>
      <c r="B155" s="6">
        <f>OMBase*(1+Infl_m)^(A155-1)</f>
        <v>0</v>
      </c>
      <c r="C155" s="6">
        <f>B155*(1+Markup)</f>
        <v>0</v>
      </c>
      <c r="D155" s="6">
        <f>C155-B155</f>
        <v>0</v>
      </c>
    </row>
    <row r="156" spans="1:4">
      <c r="A156" s="8">
        <v>155</v>
      </c>
      <c r="B156" s="6">
        <f>OMBase*(1+Infl_m)^(A156-1)</f>
        <v>0</v>
      </c>
      <c r="C156" s="6">
        <f>B156*(1+Markup)</f>
        <v>0</v>
      </c>
      <c r="D156" s="6">
        <f>C156-B156</f>
        <v>0</v>
      </c>
    </row>
    <row r="157" spans="1:4">
      <c r="A157" s="8">
        <v>156</v>
      </c>
      <c r="B157" s="6">
        <f>OMBase*(1+Infl_m)^(A157-1)</f>
        <v>0</v>
      </c>
      <c r="C157" s="6">
        <f>B157*(1+Markup)</f>
        <v>0</v>
      </c>
      <c r="D157" s="6">
        <f>C157-B157</f>
        <v>0</v>
      </c>
    </row>
    <row r="158" spans="1:4">
      <c r="A158" s="8">
        <v>157</v>
      </c>
      <c r="B158" s="6">
        <f>OMBase*(1+Infl_m)^(A158-1)</f>
        <v>0</v>
      </c>
      <c r="C158" s="6">
        <f>B158*(1+Markup)</f>
        <v>0</v>
      </c>
      <c r="D158" s="6">
        <f>C158-B158</f>
        <v>0</v>
      </c>
    </row>
    <row r="159" spans="1:4">
      <c r="A159" s="8">
        <v>158</v>
      </c>
      <c r="B159" s="6">
        <f>OMBase*(1+Infl_m)^(A159-1)</f>
        <v>0</v>
      </c>
      <c r="C159" s="6">
        <f>B159*(1+Markup)</f>
        <v>0</v>
      </c>
      <c r="D159" s="6">
        <f>C159-B159</f>
        <v>0</v>
      </c>
    </row>
    <row r="160" spans="1:4">
      <c r="A160" s="8">
        <v>159</v>
      </c>
      <c r="B160" s="6">
        <f>OMBase*(1+Infl_m)^(A160-1)</f>
        <v>0</v>
      </c>
      <c r="C160" s="6">
        <f>B160*(1+Markup)</f>
        <v>0</v>
      </c>
      <c r="D160" s="6">
        <f>C160-B160</f>
        <v>0</v>
      </c>
    </row>
    <row r="161" spans="1:4">
      <c r="A161" s="8">
        <v>160</v>
      </c>
      <c r="B161" s="6">
        <f>OMBase*(1+Infl_m)^(A161-1)</f>
        <v>0</v>
      </c>
      <c r="C161" s="6">
        <f>B161*(1+Markup)</f>
        <v>0</v>
      </c>
      <c r="D161" s="6">
        <f>C161-B161</f>
        <v>0</v>
      </c>
    </row>
    <row r="162" spans="1:4">
      <c r="A162" s="8">
        <v>161</v>
      </c>
      <c r="B162" s="6">
        <f>OMBase*(1+Infl_m)^(A162-1)</f>
        <v>0</v>
      </c>
      <c r="C162" s="6">
        <f>B162*(1+Markup)</f>
        <v>0</v>
      </c>
      <c r="D162" s="6">
        <f>C162-B162</f>
        <v>0</v>
      </c>
    </row>
    <row r="163" spans="1:4">
      <c r="A163" s="8">
        <v>162</v>
      </c>
      <c r="B163" s="6">
        <f>OMBase*(1+Infl_m)^(A163-1)</f>
        <v>0</v>
      </c>
      <c r="C163" s="6">
        <f>B163*(1+Markup)</f>
        <v>0</v>
      </c>
      <c r="D163" s="6">
        <f>C163-B163</f>
        <v>0</v>
      </c>
    </row>
    <row r="164" spans="1:4">
      <c r="A164" s="8">
        <v>163</v>
      </c>
      <c r="B164" s="6">
        <f>OMBase*(1+Infl_m)^(A164-1)</f>
        <v>0</v>
      </c>
      <c r="C164" s="6">
        <f>B164*(1+Markup)</f>
        <v>0</v>
      </c>
      <c r="D164" s="6">
        <f>C164-B164</f>
        <v>0</v>
      </c>
    </row>
    <row r="165" spans="1:4">
      <c r="A165" s="8">
        <v>164</v>
      </c>
      <c r="B165" s="6">
        <f>OMBase*(1+Infl_m)^(A165-1)</f>
        <v>0</v>
      </c>
      <c r="C165" s="6">
        <f>B165*(1+Markup)</f>
        <v>0</v>
      </c>
      <c r="D165" s="6">
        <f>C165-B165</f>
        <v>0</v>
      </c>
    </row>
    <row r="166" spans="1:4">
      <c r="A166" s="8">
        <v>165</v>
      </c>
      <c r="B166" s="6">
        <f>OMBase*(1+Infl_m)^(A166-1)</f>
        <v>0</v>
      </c>
      <c r="C166" s="6">
        <f>B166*(1+Markup)</f>
        <v>0</v>
      </c>
      <c r="D166" s="6">
        <f>C166-B166</f>
        <v>0</v>
      </c>
    </row>
    <row r="167" spans="1:4">
      <c r="A167" s="8">
        <v>166</v>
      </c>
      <c r="B167" s="6">
        <f>OMBase*(1+Infl_m)^(A167-1)</f>
        <v>0</v>
      </c>
      <c r="C167" s="6">
        <f>B167*(1+Markup)</f>
        <v>0</v>
      </c>
      <c r="D167" s="6">
        <f>C167-B167</f>
        <v>0</v>
      </c>
    </row>
    <row r="168" spans="1:4">
      <c r="A168" s="8">
        <v>167</v>
      </c>
      <c r="B168" s="6">
        <f>OMBase*(1+Infl_m)^(A168-1)</f>
        <v>0</v>
      </c>
      <c r="C168" s="6">
        <f>B168*(1+Markup)</f>
        <v>0</v>
      </c>
      <c r="D168" s="6">
        <f>C168-B168</f>
        <v>0</v>
      </c>
    </row>
    <row r="169" spans="1:4">
      <c r="A169" s="8">
        <v>168</v>
      </c>
      <c r="B169" s="6">
        <f>OMBase*(1+Infl_m)^(A169-1)</f>
        <v>0</v>
      </c>
      <c r="C169" s="6">
        <f>B169*(1+Markup)</f>
        <v>0</v>
      </c>
      <c r="D169" s="6">
        <f>C169-B169</f>
        <v>0</v>
      </c>
    </row>
    <row r="170" spans="1:4">
      <c r="A170" s="8">
        <v>169</v>
      </c>
      <c r="B170" s="6">
        <f>OMBase*(1+Infl_m)^(A170-1)</f>
        <v>0</v>
      </c>
      <c r="C170" s="6">
        <f>B170*(1+Markup)</f>
        <v>0</v>
      </c>
      <c r="D170" s="6">
        <f>C170-B170</f>
        <v>0</v>
      </c>
    </row>
    <row r="171" spans="1:4">
      <c r="A171" s="8">
        <v>170</v>
      </c>
      <c r="B171" s="6">
        <f>OMBase*(1+Infl_m)^(A171-1)</f>
        <v>0</v>
      </c>
      <c r="C171" s="6">
        <f>B171*(1+Markup)</f>
        <v>0</v>
      </c>
      <c r="D171" s="6">
        <f>C171-B171</f>
        <v>0</v>
      </c>
    </row>
    <row r="172" spans="1:4">
      <c r="A172" s="8">
        <v>171</v>
      </c>
      <c r="B172" s="6">
        <f>OMBase*(1+Infl_m)^(A172-1)</f>
        <v>0</v>
      </c>
      <c r="C172" s="6">
        <f>B172*(1+Markup)</f>
        <v>0</v>
      </c>
      <c r="D172" s="6">
        <f>C172-B172</f>
        <v>0</v>
      </c>
    </row>
    <row r="173" spans="1:4">
      <c r="A173" s="8">
        <v>172</v>
      </c>
      <c r="B173" s="6">
        <f>OMBase*(1+Infl_m)^(A173-1)</f>
        <v>0</v>
      </c>
      <c r="C173" s="6">
        <f>B173*(1+Markup)</f>
        <v>0</v>
      </c>
      <c r="D173" s="6">
        <f>C173-B173</f>
        <v>0</v>
      </c>
    </row>
    <row r="174" spans="1:4">
      <c r="A174" s="8">
        <v>173</v>
      </c>
      <c r="B174" s="6">
        <f>OMBase*(1+Infl_m)^(A174-1)</f>
        <v>0</v>
      </c>
      <c r="C174" s="6">
        <f>B174*(1+Markup)</f>
        <v>0</v>
      </c>
      <c r="D174" s="6">
        <f>C174-B174</f>
        <v>0</v>
      </c>
    </row>
    <row r="175" spans="1:4">
      <c r="A175" s="8">
        <v>174</v>
      </c>
      <c r="B175" s="6">
        <f>OMBase*(1+Infl_m)^(A175-1)</f>
        <v>0</v>
      </c>
      <c r="C175" s="6">
        <f>B175*(1+Markup)</f>
        <v>0</v>
      </c>
      <c r="D175" s="6">
        <f>C175-B175</f>
        <v>0</v>
      </c>
    </row>
    <row r="176" spans="1:4">
      <c r="A176" s="8">
        <v>175</v>
      </c>
      <c r="B176" s="6">
        <f>OMBase*(1+Infl_m)^(A176-1)</f>
        <v>0</v>
      </c>
      <c r="C176" s="6">
        <f>B176*(1+Markup)</f>
        <v>0</v>
      </c>
      <c r="D176" s="6">
        <f>C176-B176</f>
        <v>0</v>
      </c>
    </row>
    <row r="177" spans="1:4">
      <c r="A177" s="8">
        <v>176</v>
      </c>
      <c r="B177" s="6">
        <f>OMBase*(1+Infl_m)^(A177-1)</f>
        <v>0</v>
      </c>
      <c r="C177" s="6">
        <f>B177*(1+Markup)</f>
        <v>0</v>
      </c>
      <c r="D177" s="6">
        <f>C177-B177</f>
        <v>0</v>
      </c>
    </row>
    <row r="178" spans="1:4">
      <c r="A178" s="8">
        <v>177</v>
      </c>
      <c r="B178" s="6">
        <f>OMBase*(1+Infl_m)^(A178-1)</f>
        <v>0</v>
      </c>
      <c r="C178" s="6">
        <f>B178*(1+Markup)</f>
        <v>0</v>
      </c>
      <c r="D178" s="6">
        <f>C178-B178</f>
        <v>0</v>
      </c>
    </row>
    <row r="179" spans="1:4">
      <c r="A179" s="8">
        <v>178</v>
      </c>
      <c r="B179" s="6">
        <f>OMBase*(1+Infl_m)^(A179-1)</f>
        <v>0</v>
      </c>
      <c r="C179" s="6">
        <f>B179*(1+Markup)</f>
        <v>0</v>
      </c>
      <c r="D179" s="6">
        <f>C179-B179</f>
        <v>0</v>
      </c>
    </row>
    <row r="180" spans="1:4">
      <c r="A180" s="8">
        <v>179</v>
      </c>
      <c r="B180" s="6">
        <f>OMBase*(1+Infl_m)^(A180-1)</f>
        <v>0</v>
      </c>
      <c r="C180" s="6">
        <f>B180*(1+Markup)</f>
        <v>0</v>
      </c>
      <c r="D180" s="6">
        <f>C180-B180</f>
        <v>0</v>
      </c>
    </row>
    <row r="181" spans="1:4">
      <c r="A181" s="8">
        <v>180</v>
      </c>
      <c r="B181" s="6">
        <f>OMBase*(1+Infl_m)^(A181-1)</f>
        <v>0</v>
      </c>
      <c r="C181" s="6">
        <f>B181*(1+Markup)</f>
        <v>0</v>
      </c>
      <c r="D181" s="6">
        <f>C181-B181</f>
        <v>0</v>
      </c>
    </row>
    <row r="182" spans="1:4">
      <c r="A182" s="8">
        <v>181</v>
      </c>
      <c r="B182" s="6">
        <f>OMBase*(1+Infl_m)^(A182-1)</f>
        <v>0</v>
      </c>
      <c r="C182" s="6">
        <f>B182*(1+Markup)</f>
        <v>0</v>
      </c>
      <c r="D182" s="6">
        <f>C182-B182</f>
        <v>0</v>
      </c>
    </row>
    <row r="183" spans="1:4">
      <c r="A183" s="8">
        <v>182</v>
      </c>
      <c r="B183" s="6">
        <f>OMBase*(1+Infl_m)^(A183-1)</f>
        <v>0</v>
      </c>
      <c r="C183" s="6">
        <f>B183*(1+Markup)</f>
        <v>0</v>
      </c>
      <c r="D183" s="6">
        <f>C183-B183</f>
        <v>0</v>
      </c>
    </row>
    <row r="184" spans="1:4">
      <c r="A184" s="8">
        <v>183</v>
      </c>
      <c r="B184" s="6">
        <f>OMBase*(1+Infl_m)^(A184-1)</f>
        <v>0</v>
      </c>
      <c r="C184" s="6">
        <f>B184*(1+Markup)</f>
        <v>0</v>
      </c>
      <c r="D184" s="6">
        <f>C184-B184</f>
        <v>0</v>
      </c>
    </row>
    <row r="185" spans="1:4">
      <c r="A185" s="8">
        <v>184</v>
      </c>
      <c r="B185" s="6">
        <f>OMBase*(1+Infl_m)^(A185-1)</f>
        <v>0</v>
      </c>
      <c r="C185" s="6">
        <f>B185*(1+Markup)</f>
        <v>0</v>
      </c>
      <c r="D185" s="6">
        <f>C185-B185</f>
        <v>0</v>
      </c>
    </row>
    <row r="186" spans="1:4">
      <c r="A186" s="8">
        <v>185</v>
      </c>
      <c r="B186" s="6">
        <f>OMBase*(1+Infl_m)^(A186-1)</f>
        <v>0</v>
      </c>
      <c r="C186" s="6">
        <f>B186*(1+Markup)</f>
        <v>0</v>
      </c>
      <c r="D186" s="6">
        <f>C186-B186</f>
        <v>0</v>
      </c>
    </row>
    <row r="187" spans="1:4">
      <c r="A187" s="8">
        <v>186</v>
      </c>
      <c r="B187" s="6">
        <f>OMBase*(1+Infl_m)^(A187-1)</f>
        <v>0</v>
      </c>
      <c r="C187" s="6">
        <f>B187*(1+Markup)</f>
        <v>0</v>
      </c>
      <c r="D187" s="6">
        <f>C187-B187</f>
        <v>0</v>
      </c>
    </row>
    <row r="188" spans="1:4">
      <c r="A188" s="8">
        <v>187</v>
      </c>
      <c r="B188" s="6">
        <f>OMBase*(1+Infl_m)^(A188-1)</f>
        <v>0</v>
      </c>
      <c r="C188" s="6">
        <f>B188*(1+Markup)</f>
        <v>0</v>
      </c>
      <c r="D188" s="6">
        <f>C188-B188</f>
        <v>0</v>
      </c>
    </row>
    <row r="189" spans="1:4">
      <c r="A189" s="8">
        <v>188</v>
      </c>
      <c r="B189" s="6">
        <f>OMBase*(1+Infl_m)^(A189-1)</f>
        <v>0</v>
      </c>
      <c r="C189" s="6">
        <f>B189*(1+Markup)</f>
        <v>0</v>
      </c>
      <c r="D189" s="6">
        <f>C189-B189</f>
        <v>0</v>
      </c>
    </row>
    <row r="190" spans="1:4">
      <c r="A190" s="8">
        <v>189</v>
      </c>
      <c r="B190" s="6">
        <f>OMBase*(1+Infl_m)^(A190-1)</f>
        <v>0</v>
      </c>
      <c r="C190" s="6">
        <f>B190*(1+Markup)</f>
        <v>0</v>
      </c>
      <c r="D190" s="6">
        <f>C190-B190</f>
        <v>0</v>
      </c>
    </row>
    <row r="191" spans="1:4">
      <c r="A191" s="8">
        <v>190</v>
      </c>
      <c r="B191" s="6">
        <f>OMBase*(1+Infl_m)^(A191-1)</f>
        <v>0</v>
      </c>
      <c r="C191" s="6">
        <f>B191*(1+Markup)</f>
        <v>0</v>
      </c>
      <c r="D191" s="6">
        <f>C191-B191</f>
        <v>0</v>
      </c>
    </row>
    <row r="192" spans="1:4">
      <c r="A192" s="8">
        <v>191</v>
      </c>
      <c r="B192" s="6">
        <f>OMBase*(1+Infl_m)^(A192-1)</f>
        <v>0</v>
      </c>
      <c r="C192" s="6">
        <f>B192*(1+Markup)</f>
        <v>0</v>
      </c>
      <c r="D192" s="6">
        <f>C192-B192</f>
        <v>0</v>
      </c>
    </row>
    <row r="193" spans="1:4">
      <c r="A193" s="8">
        <v>192</v>
      </c>
      <c r="B193" s="6">
        <f>OMBase*(1+Infl_m)^(A193-1)</f>
        <v>0</v>
      </c>
      <c r="C193" s="6">
        <f>B193*(1+Markup)</f>
        <v>0</v>
      </c>
      <c r="D193" s="6">
        <f>C193-B193</f>
        <v>0</v>
      </c>
    </row>
    <row r="194" spans="1:4">
      <c r="A194" s="8">
        <v>193</v>
      </c>
      <c r="B194" s="6">
        <f>OMBase*(1+Infl_m)^(A194-1)</f>
        <v>0</v>
      </c>
      <c r="C194" s="6">
        <f>B194*(1+Markup)</f>
        <v>0</v>
      </c>
      <c r="D194" s="6">
        <f>C194-B194</f>
        <v>0</v>
      </c>
    </row>
    <row r="195" spans="1:4">
      <c r="A195" s="8">
        <v>194</v>
      </c>
      <c r="B195" s="6">
        <f>OMBase*(1+Infl_m)^(A195-1)</f>
        <v>0</v>
      </c>
      <c r="C195" s="6">
        <f>B195*(1+Markup)</f>
        <v>0</v>
      </c>
      <c r="D195" s="6">
        <f>C195-B195</f>
        <v>0</v>
      </c>
    </row>
    <row r="196" spans="1:4">
      <c r="A196" s="8">
        <v>195</v>
      </c>
      <c r="B196" s="6">
        <f>OMBase*(1+Infl_m)^(A196-1)</f>
        <v>0</v>
      </c>
      <c r="C196" s="6">
        <f>B196*(1+Markup)</f>
        <v>0</v>
      </c>
      <c r="D196" s="6">
        <f>C196-B196</f>
        <v>0</v>
      </c>
    </row>
    <row r="197" spans="1:4">
      <c r="A197" s="8">
        <v>196</v>
      </c>
      <c r="B197" s="6">
        <f>OMBase*(1+Infl_m)^(A197-1)</f>
        <v>0</v>
      </c>
      <c r="C197" s="6">
        <f>B197*(1+Markup)</f>
        <v>0</v>
      </c>
      <c r="D197" s="6">
        <f>C197-B197</f>
        <v>0</v>
      </c>
    </row>
    <row r="198" spans="1:4">
      <c r="A198" s="8">
        <v>197</v>
      </c>
      <c r="B198" s="6">
        <f>OMBase*(1+Infl_m)^(A198-1)</f>
        <v>0</v>
      </c>
      <c r="C198" s="6">
        <f>B198*(1+Markup)</f>
        <v>0</v>
      </c>
      <c r="D198" s="6">
        <f>C198-B198</f>
        <v>0</v>
      </c>
    </row>
    <row r="199" spans="1:4">
      <c r="A199" s="8">
        <v>198</v>
      </c>
      <c r="B199" s="6">
        <f>OMBase*(1+Infl_m)^(A199-1)</f>
        <v>0</v>
      </c>
      <c r="C199" s="6">
        <f>B199*(1+Markup)</f>
        <v>0</v>
      </c>
      <c r="D199" s="6">
        <f>C199-B199</f>
        <v>0</v>
      </c>
    </row>
    <row r="200" spans="1:4">
      <c r="A200" s="8">
        <v>199</v>
      </c>
      <c r="B200" s="6">
        <f>OMBase*(1+Infl_m)^(A200-1)</f>
        <v>0</v>
      </c>
      <c r="C200" s="6">
        <f>B200*(1+Markup)</f>
        <v>0</v>
      </c>
      <c r="D200" s="6">
        <f>C200-B200</f>
        <v>0</v>
      </c>
    </row>
    <row r="201" spans="1:4">
      <c r="A201" s="8">
        <v>200</v>
      </c>
      <c r="B201" s="6">
        <f>OMBase*(1+Infl_m)^(A201-1)</f>
        <v>0</v>
      </c>
      <c r="C201" s="6">
        <f>B201*(1+Markup)</f>
        <v>0</v>
      </c>
      <c r="D201" s="6">
        <f>C201-B201</f>
        <v>0</v>
      </c>
    </row>
    <row r="202" spans="1:4">
      <c r="A202" s="8">
        <v>201</v>
      </c>
      <c r="B202" s="6">
        <f>OMBase*(1+Infl_m)^(A202-1)</f>
        <v>0</v>
      </c>
      <c r="C202" s="6">
        <f>B202*(1+Markup)</f>
        <v>0</v>
      </c>
      <c r="D202" s="6">
        <f>C202-B202</f>
        <v>0</v>
      </c>
    </row>
    <row r="203" spans="1:4">
      <c r="A203" s="8">
        <v>202</v>
      </c>
      <c r="B203" s="6">
        <f>OMBase*(1+Infl_m)^(A203-1)</f>
        <v>0</v>
      </c>
      <c r="C203" s="6">
        <f>B203*(1+Markup)</f>
        <v>0</v>
      </c>
      <c r="D203" s="6">
        <f>C203-B203</f>
        <v>0</v>
      </c>
    </row>
    <row r="204" spans="1:4">
      <c r="A204" s="8">
        <v>203</v>
      </c>
      <c r="B204" s="6">
        <f>OMBase*(1+Infl_m)^(A204-1)</f>
        <v>0</v>
      </c>
      <c r="C204" s="6">
        <f>B204*(1+Markup)</f>
        <v>0</v>
      </c>
      <c r="D204" s="6">
        <f>C204-B204</f>
        <v>0</v>
      </c>
    </row>
    <row r="205" spans="1:4">
      <c r="A205" s="8">
        <v>204</v>
      </c>
      <c r="B205" s="6">
        <f>OMBase*(1+Infl_m)^(A205-1)</f>
        <v>0</v>
      </c>
      <c r="C205" s="6">
        <f>B205*(1+Markup)</f>
        <v>0</v>
      </c>
      <c r="D205" s="6">
        <f>C205-B205</f>
        <v>0</v>
      </c>
    </row>
    <row r="206" spans="1:4">
      <c r="A206" s="8">
        <v>205</v>
      </c>
      <c r="B206" s="6">
        <f>OMBase*(1+Infl_m)^(A206-1)</f>
        <v>0</v>
      </c>
      <c r="C206" s="6">
        <f>B206*(1+Markup)</f>
        <v>0</v>
      </c>
      <c r="D206" s="6">
        <f>C206-B206</f>
        <v>0</v>
      </c>
    </row>
    <row r="207" spans="1:4">
      <c r="A207" s="8">
        <v>206</v>
      </c>
      <c r="B207" s="6">
        <f>OMBase*(1+Infl_m)^(A207-1)</f>
        <v>0</v>
      </c>
      <c r="C207" s="6">
        <f>B207*(1+Markup)</f>
        <v>0</v>
      </c>
      <c r="D207" s="6">
        <f>C207-B207</f>
        <v>0</v>
      </c>
    </row>
    <row r="208" spans="1:4">
      <c r="A208" s="8">
        <v>207</v>
      </c>
      <c r="B208" s="6">
        <f>OMBase*(1+Infl_m)^(A208-1)</f>
        <v>0</v>
      </c>
      <c r="C208" s="6">
        <f>B208*(1+Markup)</f>
        <v>0</v>
      </c>
      <c r="D208" s="6">
        <f>C208-B208</f>
        <v>0</v>
      </c>
    </row>
    <row r="209" spans="1:4">
      <c r="A209" s="8">
        <v>208</v>
      </c>
      <c r="B209" s="6">
        <f>OMBase*(1+Infl_m)^(A209-1)</f>
        <v>0</v>
      </c>
      <c r="C209" s="6">
        <f>B209*(1+Markup)</f>
        <v>0</v>
      </c>
      <c r="D209" s="6">
        <f>C209-B209</f>
        <v>0</v>
      </c>
    </row>
    <row r="210" spans="1:4">
      <c r="A210" s="8">
        <v>209</v>
      </c>
      <c r="B210" s="6">
        <f>OMBase*(1+Infl_m)^(A210-1)</f>
        <v>0</v>
      </c>
      <c r="C210" s="6">
        <f>B210*(1+Markup)</f>
        <v>0</v>
      </c>
      <c r="D210" s="6">
        <f>C210-B210</f>
        <v>0</v>
      </c>
    </row>
    <row r="211" spans="1:4">
      <c r="A211" s="8">
        <v>210</v>
      </c>
      <c r="B211" s="6">
        <f>OMBase*(1+Infl_m)^(A211-1)</f>
        <v>0</v>
      </c>
      <c r="C211" s="6">
        <f>B211*(1+Markup)</f>
        <v>0</v>
      </c>
      <c r="D211" s="6">
        <f>C211-B211</f>
        <v>0</v>
      </c>
    </row>
    <row r="212" spans="1:4">
      <c r="A212" s="8">
        <v>211</v>
      </c>
      <c r="B212" s="6">
        <f>OMBase*(1+Infl_m)^(A212-1)</f>
        <v>0</v>
      </c>
      <c r="C212" s="6">
        <f>B212*(1+Markup)</f>
        <v>0</v>
      </c>
      <c r="D212" s="6">
        <f>C212-B212</f>
        <v>0</v>
      </c>
    </row>
    <row r="213" spans="1:4">
      <c r="A213" s="8">
        <v>212</v>
      </c>
      <c r="B213" s="6">
        <f>OMBase*(1+Infl_m)^(A213-1)</f>
        <v>0</v>
      </c>
      <c r="C213" s="6">
        <f>B213*(1+Markup)</f>
        <v>0</v>
      </c>
      <c r="D213" s="6">
        <f>C213-B213</f>
        <v>0</v>
      </c>
    </row>
    <row r="214" spans="1:4">
      <c r="A214" s="8">
        <v>213</v>
      </c>
      <c r="B214" s="6">
        <f>OMBase*(1+Infl_m)^(A214-1)</f>
        <v>0</v>
      </c>
      <c r="C214" s="6">
        <f>B214*(1+Markup)</f>
        <v>0</v>
      </c>
      <c r="D214" s="6">
        <f>C214-B214</f>
        <v>0</v>
      </c>
    </row>
    <row r="215" spans="1:4">
      <c r="A215" s="8">
        <v>214</v>
      </c>
      <c r="B215" s="6">
        <f>OMBase*(1+Infl_m)^(A215-1)</f>
        <v>0</v>
      </c>
      <c r="C215" s="6">
        <f>B215*(1+Markup)</f>
        <v>0</v>
      </c>
      <c r="D215" s="6">
        <f>C215-B215</f>
        <v>0</v>
      </c>
    </row>
    <row r="216" spans="1:4">
      <c r="A216" s="8">
        <v>215</v>
      </c>
      <c r="B216" s="6">
        <f>OMBase*(1+Infl_m)^(A216-1)</f>
        <v>0</v>
      </c>
      <c r="C216" s="6">
        <f>B216*(1+Markup)</f>
        <v>0</v>
      </c>
      <c r="D216" s="6">
        <f>C216-B216</f>
        <v>0</v>
      </c>
    </row>
    <row r="217" spans="1:4">
      <c r="A217" s="8">
        <v>216</v>
      </c>
      <c r="B217" s="6">
        <f>OMBase*(1+Infl_m)^(A217-1)</f>
        <v>0</v>
      </c>
      <c r="C217" s="6">
        <f>B217*(1+Markup)</f>
        <v>0</v>
      </c>
      <c r="D217" s="6">
        <f>C217-B217</f>
        <v>0</v>
      </c>
    </row>
    <row r="218" spans="1:4">
      <c r="A218" s="8">
        <v>217</v>
      </c>
      <c r="B218" s="6">
        <f>OMBase*(1+Infl_m)^(A218-1)</f>
        <v>0</v>
      </c>
      <c r="C218" s="6">
        <f>B218*(1+Markup)</f>
        <v>0</v>
      </c>
      <c r="D218" s="6">
        <f>C218-B218</f>
        <v>0</v>
      </c>
    </row>
    <row r="219" spans="1:4">
      <c r="A219" s="8">
        <v>218</v>
      </c>
      <c r="B219" s="6">
        <f>OMBase*(1+Infl_m)^(A219-1)</f>
        <v>0</v>
      </c>
      <c r="C219" s="6">
        <f>B219*(1+Markup)</f>
        <v>0</v>
      </c>
      <c r="D219" s="6">
        <f>C219-B219</f>
        <v>0</v>
      </c>
    </row>
    <row r="220" spans="1:4">
      <c r="A220" s="8">
        <v>219</v>
      </c>
      <c r="B220" s="6">
        <f>OMBase*(1+Infl_m)^(A220-1)</f>
        <v>0</v>
      </c>
      <c r="C220" s="6">
        <f>B220*(1+Markup)</f>
        <v>0</v>
      </c>
      <c r="D220" s="6">
        <f>C220-B220</f>
        <v>0</v>
      </c>
    </row>
    <row r="221" spans="1:4">
      <c r="A221" s="8">
        <v>220</v>
      </c>
      <c r="B221" s="6">
        <f>OMBase*(1+Infl_m)^(A221-1)</f>
        <v>0</v>
      </c>
      <c r="C221" s="6">
        <f>B221*(1+Markup)</f>
        <v>0</v>
      </c>
      <c r="D221" s="6">
        <f>C221-B221</f>
        <v>0</v>
      </c>
    </row>
    <row r="222" spans="1:4">
      <c r="A222" s="8">
        <v>221</v>
      </c>
      <c r="B222" s="6">
        <f>OMBase*(1+Infl_m)^(A222-1)</f>
        <v>0</v>
      </c>
      <c r="C222" s="6">
        <f>B222*(1+Markup)</f>
        <v>0</v>
      </c>
      <c r="D222" s="6">
        <f>C222-B222</f>
        <v>0</v>
      </c>
    </row>
    <row r="223" spans="1:4">
      <c r="A223" s="8">
        <v>222</v>
      </c>
      <c r="B223" s="6">
        <f>OMBase*(1+Infl_m)^(A223-1)</f>
        <v>0</v>
      </c>
      <c r="C223" s="6">
        <f>B223*(1+Markup)</f>
        <v>0</v>
      </c>
      <c r="D223" s="6">
        <f>C223-B223</f>
        <v>0</v>
      </c>
    </row>
    <row r="224" spans="1:4">
      <c r="A224" s="8">
        <v>223</v>
      </c>
      <c r="B224" s="6">
        <f>OMBase*(1+Infl_m)^(A224-1)</f>
        <v>0</v>
      </c>
      <c r="C224" s="6">
        <f>B224*(1+Markup)</f>
        <v>0</v>
      </c>
      <c r="D224" s="6">
        <f>C224-B224</f>
        <v>0</v>
      </c>
    </row>
    <row r="225" spans="1:4">
      <c r="A225" s="8">
        <v>224</v>
      </c>
      <c r="B225" s="6">
        <f>OMBase*(1+Infl_m)^(A225-1)</f>
        <v>0</v>
      </c>
      <c r="C225" s="6">
        <f>B225*(1+Markup)</f>
        <v>0</v>
      </c>
      <c r="D225" s="6">
        <f>C225-B225</f>
        <v>0</v>
      </c>
    </row>
    <row r="226" spans="1:4">
      <c r="A226" s="8">
        <v>225</v>
      </c>
      <c r="B226" s="6">
        <f>OMBase*(1+Infl_m)^(A226-1)</f>
        <v>0</v>
      </c>
      <c r="C226" s="6">
        <f>B226*(1+Markup)</f>
        <v>0</v>
      </c>
      <c r="D226" s="6">
        <f>C226-B226</f>
        <v>0</v>
      </c>
    </row>
    <row r="227" spans="1:4">
      <c r="A227" s="8">
        <v>226</v>
      </c>
      <c r="B227" s="6">
        <f>OMBase*(1+Infl_m)^(A227-1)</f>
        <v>0</v>
      </c>
      <c r="C227" s="6">
        <f>B227*(1+Markup)</f>
        <v>0</v>
      </c>
      <c r="D227" s="6">
        <f>C227-B227</f>
        <v>0</v>
      </c>
    </row>
    <row r="228" spans="1:4">
      <c r="A228" s="8">
        <v>227</v>
      </c>
      <c r="B228" s="6">
        <f>OMBase*(1+Infl_m)^(A228-1)</f>
        <v>0</v>
      </c>
      <c r="C228" s="6">
        <f>B228*(1+Markup)</f>
        <v>0</v>
      </c>
      <c r="D228" s="6">
        <f>C228-B228</f>
        <v>0</v>
      </c>
    </row>
    <row r="229" spans="1:4">
      <c r="A229" s="8">
        <v>228</v>
      </c>
      <c r="B229" s="6">
        <f>OMBase*(1+Infl_m)^(A229-1)</f>
        <v>0</v>
      </c>
      <c r="C229" s="6">
        <f>B229*(1+Markup)</f>
        <v>0</v>
      </c>
      <c r="D229" s="6">
        <f>C229-B229</f>
        <v>0</v>
      </c>
    </row>
    <row r="230" spans="1:4">
      <c r="A230" s="8">
        <v>229</v>
      </c>
      <c r="B230" s="6">
        <f>OMBase*(1+Infl_m)^(A230-1)</f>
        <v>0</v>
      </c>
      <c r="C230" s="6">
        <f>B230*(1+Markup)</f>
        <v>0</v>
      </c>
      <c r="D230" s="6">
        <f>C230-B230</f>
        <v>0</v>
      </c>
    </row>
    <row r="231" spans="1:4">
      <c r="A231" s="8">
        <v>230</v>
      </c>
      <c r="B231" s="6">
        <f>OMBase*(1+Infl_m)^(A231-1)</f>
        <v>0</v>
      </c>
      <c r="C231" s="6">
        <f>B231*(1+Markup)</f>
        <v>0</v>
      </c>
      <c r="D231" s="6">
        <f>C231-B231</f>
        <v>0</v>
      </c>
    </row>
    <row r="232" spans="1:4">
      <c r="A232" s="8">
        <v>231</v>
      </c>
      <c r="B232" s="6">
        <f>OMBase*(1+Infl_m)^(A232-1)</f>
        <v>0</v>
      </c>
      <c r="C232" s="6">
        <f>B232*(1+Markup)</f>
        <v>0</v>
      </c>
      <c r="D232" s="6">
        <f>C232-B232</f>
        <v>0</v>
      </c>
    </row>
    <row r="233" spans="1:4">
      <c r="A233" s="8">
        <v>232</v>
      </c>
      <c r="B233" s="6">
        <f>OMBase*(1+Infl_m)^(A233-1)</f>
        <v>0</v>
      </c>
      <c r="C233" s="6">
        <f>B233*(1+Markup)</f>
        <v>0</v>
      </c>
      <c r="D233" s="6">
        <f>C233-B233</f>
        <v>0</v>
      </c>
    </row>
    <row r="234" spans="1:4">
      <c r="A234" s="8">
        <v>233</v>
      </c>
      <c r="B234" s="6">
        <f>OMBase*(1+Infl_m)^(A234-1)</f>
        <v>0</v>
      </c>
      <c r="C234" s="6">
        <f>B234*(1+Markup)</f>
        <v>0</v>
      </c>
      <c r="D234" s="6">
        <f>C234-B234</f>
        <v>0</v>
      </c>
    </row>
    <row r="235" spans="1:4">
      <c r="A235" s="8">
        <v>234</v>
      </c>
      <c r="B235" s="6">
        <f>OMBase*(1+Infl_m)^(A235-1)</f>
        <v>0</v>
      </c>
      <c r="C235" s="6">
        <f>B235*(1+Markup)</f>
        <v>0</v>
      </c>
      <c r="D235" s="6">
        <f>C235-B235</f>
        <v>0</v>
      </c>
    </row>
    <row r="236" spans="1:4">
      <c r="A236" s="8">
        <v>235</v>
      </c>
      <c r="B236" s="6">
        <f>OMBase*(1+Infl_m)^(A236-1)</f>
        <v>0</v>
      </c>
      <c r="C236" s="6">
        <f>B236*(1+Markup)</f>
        <v>0</v>
      </c>
      <c r="D236" s="6">
        <f>C236-B236</f>
        <v>0</v>
      </c>
    </row>
    <row r="237" spans="1:4">
      <c r="A237" s="8">
        <v>236</v>
      </c>
      <c r="B237" s="6">
        <f>OMBase*(1+Infl_m)^(A237-1)</f>
        <v>0</v>
      </c>
      <c r="C237" s="6">
        <f>B237*(1+Markup)</f>
        <v>0</v>
      </c>
      <c r="D237" s="6">
        <f>C237-B237</f>
        <v>0</v>
      </c>
    </row>
    <row r="238" spans="1:4">
      <c r="A238" s="8">
        <v>237</v>
      </c>
      <c r="B238" s="6">
        <f>OMBase*(1+Infl_m)^(A238-1)</f>
        <v>0</v>
      </c>
      <c r="C238" s="6">
        <f>B238*(1+Markup)</f>
        <v>0</v>
      </c>
      <c r="D238" s="6">
        <f>C238-B238</f>
        <v>0</v>
      </c>
    </row>
    <row r="239" spans="1:4">
      <c r="A239" s="8">
        <v>238</v>
      </c>
      <c r="B239" s="6">
        <f>OMBase*(1+Infl_m)^(A239-1)</f>
        <v>0</v>
      </c>
      <c r="C239" s="6">
        <f>B239*(1+Markup)</f>
        <v>0</v>
      </c>
      <c r="D239" s="6">
        <f>C239-B239</f>
        <v>0</v>
      </c>
    </row>
    <row r="240" spans="1:4">
      <c r="A240" s="8">
        <v>239</v>
      </c>
      <c r="B240" s="6">
        <f>OMBase*(1+Infl_m)^(A240-1)</f>
        <v>0</v>
      </c>
      <c r="C240" s="6">
        <f>B240*(1+Markup)</f>
        <v>0</v>
      </c>
      <c r="D240" s="6">
        <f>C240-B240</f>
        <v>0</v>
      </c>
    </row>
    <row r="241" spans="1:4">
      <c r="A241" s="8">
        <v>240</v>
      </c>
      <c r="B241" s="6">
        <f>OMBase*(1+Infl_m)^(A241-1)</f>
        <v>0</v>
      </c>
      <c r="C241" s="6">
        <f>B241*(1+Markup)</f>
        <v>0</v>
      </c>
      <c r="D241" s="6">
        <f>C241-B241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2E6BE6"/>
  </sheetPr>
  <dimension ref="A1:K26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11" width="18.7109375" customWidth="1"/>
  </cols>
  <sheetData>
    <row r="1" spans="1:11" ht="22" customHeight="1">
      <c r="A1" s="3" t="s">
        <v>62</v>
      </c>
      <c r="B1" s="3" t="s">
        <v>63</v>
      </c>
      <c r="C1" s="3" t="s">
        <v>51</v>
      </c>
      <c r="D1" s="3" t="s">
        <v>60</v>
      </c>
      <c r="E1" s="3" t="s">
        <v>64</v>
      </c>
      <c r="F1" s="3" t="s">
        <v>59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</row>
    <row r="2" spans="1:11">
      <c r="A2" s="8">
        <v>1</v>
      </c>
      <c r="B2" s="8">
        <f>IF(A2&gt;BuildMonths,A2-BuildMonths,0)</f>
        <v>0</v>
      </c>
      <c r="C2" s="6">
        <f>IF($B2&gt;0, INDEX(City_Receivable!$D$2:$D$241,$B2), 0)</f>
        <v>0</v>
      </c>
      <c r="D2" s="6">
        <f>IF($B2&gt;0, INDEX(OM!$C$2:$C$241,$B2), 0)</f>
        <v>0</v>
      </c>
      <c r="E2" s="6">
        <f>C2+D2</f>
        <v>0</v>
      </c>
      <c r="F2" s="6">
        <f>IF($B2&gt;0, INDEX(OM!$B$2:$B$241,$B2), 0)</f>
        <v>0</v>
      </c>
      <c r="G2" s="6">
        <f>E2-F2</f>
        <v>0</v>
      </c>
      <c r="H2" s="6">
        <f>IF($B2&gt;0, INDEX(Debt_Schedule!$D$2:$D$241,$B2), 0)</f>
        <v>0</v>
      </c>
      <c r="I2" s="6">
        <f>G2-H2</f>
        <v>0</v>
      </c>
      <c r="J2" s="6">
        <f>IF(I2&gt;0, I2*TaxRate, 0)</f>
        <v>0</v>
      </c>
      <c r="K2" s="6">
        <f>I2-J2</f>
        <v>0</v>
      </c>
    </row>
    <row r="3" spans="1:11">
      <c r="A3" s="8">
        <v>2</v>
      </c>
      <c r="B3" s="8">
        <f>IF(A3&gt;BuildMonths,A3-BuildMonths,0)</f>
        <v>0</v>
      </c>
      <c r="C3" s="6">
        <f>IF($B3&gt;0, INDEX(City_Receivable!$D$2:$D$241,$B3), 0)</f>
        <v>0</v>
      </c>
      <c r="D3" s="6">
        <f>IF($B3&gt;0, INDEX(OM!$C$2:$C$241,$B3), 0)</f>
        <v>0</v>
      </c>
      <c r="E3" s="6">
        <f>C3+D3</f>
        <v>0</v>
      </c>
      <c r="F3" s="6">
        <f>IF($B3&gt;0, INDEX(OM!$B$2:$B$241,$B3), 0)</f>
        <v>0</v>
      </c>
      <c r="G3" s="6">
        <f>E3-F3</f>
        <v>0</v>
      </c>
      <c r="H3" s="6">
        <f>IF($B3&gt;0, INDEX(Debt_Schedule!$D$2:$D$241,$B3), 0)</f>
        <v>0</v>
      </c>
      <c r="I3" s="6">
        <f>G3-H3</f>
        <v>0</v>
      </c>
      <c r="J3" s="6">
        <f>IF(I3&gt;0, I3*TaxRate, 0)</f>
        <v>0</v>
      </c>
      <c r="K3" s="6">
        <f>I3-J3</f>
        <v>0</v>
      </c>
    </row>
    <row r="4" spans="1:11">
      <c r="A4" s="8">
        <v>3</v>
      </c>
      <c r="B4" s="8">
        <f>IF(A4&gt;BuildMonths,A4-BuildMonths,0)</f>
        <v>0</v>
      </c>
      <c r="C4" s="6">
        <f>IF($B4&gt;0, INDEX(City_Receivable!$D$2:$D$241,$B4), 0)</f>
        <v>0</v>
      </c>
      <c r="D4" s="6">
        <f>IF($B4&gt;0, INDEX(OM!$C$2:$C$241,$B4), 0)</f>
        <v>0</v>
      </c>
      <c r="E4" s="6">
        <f>C4+D4</f>
        <v>0</v>
      </c>
      <c r="F4" s="6">
        <f>IF($B4&gt;0, INDEX(OM!$B$2:$B$241,$B4), 0)</f>
        <v>0</v>
      </c>
      <c r="G4" s="6">
        <f>E4-F4</f>
        <v>0</v>
      </c>
      <c r="H4" s="6">
        <f>IF($B4&gt;0, INDEX(Debt_Schedule!$D$2:$D$241,$B4), 0)</f>
        <v>0</v>
      </c>
      <c r="I4" s="6">
        <f>G4-H4</f>
        <v>0</v>
      </c>
      <c r="J4" s="6">
        <f>IF(I4&gt;0, I4*TaxRate, 0)</f>
        <v>0</v>
      </c>
      <c r="K4" s="6">
        <f>I4-J4</f>
        <v>0</v>
      </c>
    </row>
    <row r="5" spans="1:11">
      <c r="A5" s="8">
        <v>4</v>
      </c>
      <c r="B5" s="8">
        <f>IF(A5&gt;BuildMonths,A5-BuildMonths,0)</f>
        <v>0</v>
      </c>
      <c r="C5" s="6">
        <f>IF($B5&gt;0, INDEX(City_Receivable!$D$2:$D$241,$B5), 0)</f>
        <v>0</v>
      </c>
      <c r="D5" s="6">
        <f>IF($B5&gt;0, INDEX(OM!$C$2:$C$241,$B5), 0)</f>
        <v>0</v>
      </c>
      <c r="E5" s="6">
        <f>C5+D5</f>
        <v>0</v>
      </c>
      <c r="F5" s="6">
        <f>IF($B5&gt;0, INDEX(OM!$B$2:$B$241,$B5), 0)</f>
        <v>0</v>
      </c>
      <c r="G5" s="6">
        <f>E5-F5</f>
        <v>0</v>
      </c>
      <c r="H5" s="6">
        <f>IF($B5&gt;0, INDEX(Debt_Schedule!$D$2:$D$241,$B5), 0)</f>
        <v>0</v>
      </c>
      <c r="I5" s="6">
        <f>G5-H5</f>
        <v>0</v>
      </c>
      <c r="J5" s="6">
        <f>IF(I5&gt;0, I5*TaxRate, 0)</f>
        <v>0</v>
      </c>
      <c r="K5" s="6">
        <f>I5-J5</f>
        <v>0</v>
      </c>
    </row>
    <row r="6" spans="1:11">
      <c r="A6" s="8">
        <v>5</v>
      </c>
      <c r="B6" s="8">
        <f>IF(A6&gt;BuildMonths,A6-BuildMonths,0)</f>
        <v>0</v>
      </c>
      <c r="C6" s="6">
        <f>IF($B6&gt;0, INDEX(City_Receivable!$D$2:$D$241,$B6), 0)</f>
        <v>0</v>
      </c>
      <c r="D6" s="6">
        <f>IF($B6&gt;0, INDEX(OM!$C$2:$C$241,$B6), 0)</f>
        <v>0</v>
      </c>
      <c r="E6" s="6">
        <f>C6+D6</f>
        <v>0</v>
      </c>
      <c r="F6" s="6">
        <f>IF($B6&gt;0, INDEX(OM!$B$2:$B$241,$B6), 0)</f>
        <v>0</v>
      </c>
      <c r="G6" s="6">
        <f>E6-F6</f>
        <v>0</v>
      </c>
      <c r="H6" s="6">
        <f>IF($B6&gt;0, INDEX(Debt_Schedule!$D$2:$D$241,$B6), 0)</f>
        <v>0</v>
      </c>
      <c r="I6" s="6">
        <f>G6-H6</f>
        <v>0</v>
      </c>
      <c r="J6" s="6">
        <f>IF(I6&gt;0, I6*TaxRate, 0)</f>
        <v>0</v>
      </c>
      <c r="K6" s="6">
        <f>I6-J6</f>
        <v>0</v>
      </c>
    </row>
    <row r="7" spans="1:11">
      <c r="A7" s="8">
        <v>6</v>
      </c>
      <c r="B7" s="8">
        <f>IF(A7&gt;BuildMonths,A7-BuildMonths,0)</f>
        <v>0</v>
      </c>
      <c r="C7" s="6">
        <f>IF($B7&gt;0, INDEX(City_Receivable!$D$2:$D$241,$B7), 0)</f>
        <v>0</v>
      </c>
      <c r="D7" s="6">
        <f>IF($B7&gt;0, INDEX(OM!$C$2:$C$241,$B7), 0)</f>
        <v>0</v>
      </c>
      <c r="E7" s="6">
        <f>C7+D7</f>
        <v>0</v>
      </c>
      <c r="F7" s="6">
        <f>IF($B7&gt;0, INDEX(OM!$B$2:$B$241,$B7), 0)</f>
        <v>0</v>
      </c>
      <c r="G7" s="6">
        <f>E7-F7</f>
        <v>0</v>
      </c>
      <c r="H7" s="6">
        <f>IF($B7&gt;0, INDEX(Debt_Schedule!$D$2:$D$241,$B7), 0)</f>
        <v>0</v>
      </c>
      <c r="I7" s="6">
        <f>G7-H7</f>
        <v>0</v>
      </c>
      <c r="J7" s="6">
        <f>IF(I7&gt;0, I7*TaxRate, 0)</f>
        <v>0</v>
      </c>
      <c r="K7" s="6">
        <f>I7-J7</f>
        <v>0</v>
      </c>
    </row>
    <row r="8" spans="1:11">
      <c r="A8" s="8">
        <v>7</v>
      </c>
      <c r="B8" s="8">
        <f>IF(A8&gt;BuildMonths,A8-BuildMonths,0)</f>
        <v>0</v>
      </c>
      <c r="C8" s="6">
        <f>IF($B8&gt;0, INDEX(City_Receivable!$D$2:$D$241,$B8), 0)</f>
        <v>0</v>
      </c>
      <c r="D8" s="6">
        <f>IF($B8&gt;0, INDEX(OM!$C$2:$C$241,$B8), 0)</f>
        <v>0</v>
      </c>
      <c r="E8" s="6">
        <f>C8+D8</f>
        <v>0</v>
      </c>
      <c r="F8" s="6">
        <f>IF($B8&gt;0, INDEX(OM!$B$2:$B$241,$B8), 0)</f>
        <v>0</v>
      </c>
      <c r="G8" s="6">
        <f>E8-F8</f>
        <v>0</v>
      </c>
      <c r="H8" s="6">
        <f>IF($B8&gt;0, INDEX(Debt_Schedule!$D$2:$D$241,$B8), 0)</f>
        <v>0</v>
      </c>
      <c r="I8" s="6">
        <f>G8-H8</f>
        <v>0</v>
      </c>
      <c r="J8" s="6">
        <f>IF(I8&gt;0, I8*TaxRate, 0)</f>
        <v>0</v>
      </c>
      <c r="K8" s="6">
        <f>I8-J8</f>
        <v>0</v>
      </c>
    </row>
    <row r="9" spans="1:11">
      <c r="A9" s="8">
        <v>8</v>
      </c>
      <c r="B9" s="8">
        <f>IF(A9&gt;BuildMonths,A9-BuildMonths,0)</f>
        <v>0</v>
      </c>
      <c r="C9" s="6">
        <f>IF($B9&gt;0, INDEX(City_Receivable!$D$2:$D$241,$B9), 0)</f>
        <v>0</v>
      </c>
      <c r="D9" s="6">
        <f>IF($B9&gt;0, INDEX(OM!$C$2:$C$241,$B9), 0)</f>
        <v>0</v>
      </c>
      <c r="E9" s="6">
        <f>C9+D9</f>
        <v>0</v>
      </c>
      <c r="F9" s="6">
        <f>IF($B9&gt;0, INDEX(OM!$B$2:$B$241,$B9), 0)</f>
        <v>0</v>
      </c>
      <c r="G9" s="6">
        <f>E9-F9</f>
        <v>0</v>
      </c>
      <c r="H9" s="6">
        <f>IF($B9&gt;0, INDEX(Debt_Schedule!$D$2:$D$241,$B9), 0)</f>
        <v>0</v>
      </c>
      <c r="I9" s="6">
        <f>G9-H9</f>
        <v>0</v>
      </c>
      <c r="J9" s="6">
        <f>IF(I9&gt;0, I9*TaxRate, 0)</f>
        <v>0</v>
      </c>
      <c r="K9" s="6">
        <f>I9-J9</f>
        <v>0</v>
      </c>
    </row>
    <row r="10" spans="1:11">
      <c r="A10" s="8">
        <v>9</v>
      </c>
      <c r="B10" s="8">
        <f>IF(A10&gt;BuildMonths,A10-BuildMonths,0)</f>
        <v>0</v>
      </c>
      <c r="C10" s="6">
        <f>IF($B10&gt;0, INDEX(City_Receivable!$D$2:$D$241,$B10), 0)</f>
        <v>0</v>
      </c>
      <c r="D10" s="6">
        <f>IF($B10&gt;0, INDEX(OM!$C$2:$C$241,$B10), 0)</f>
        <v>0</v>
      </c>
      <c r="E10" s="6">
        <f>C10+D10</f>
        <v>0</v>
      </c>
      <c r="F10" s="6">
        <f>IF($B10&gt;0, INDEX(OM!$B$2:$B$241,$B10), 0)</f>
        <v>0</v>
      </c>
      <c r="G10" s="6">
        <f>E10-F10</f>
        <v>0</v>
      </c>
      <c r="H10" s="6">
        <f>IF($B10&gt;0, INDEX(Debt_Schedule!$D$2:$D$241,$B10), 0)</f>
        <v>0</v>
      </c>
      <c r="I10" s="6">
        <f>G10-H10</f>
        <v>0</v>
      </c>
      <c r="J10" s="6">
        <f>IF(I10&gt;0, I10*TaxRate, 0)</f>
        <v>0</v>
      </c>
      <c r="K10" s="6">
        <f>I10-J10</f>
        <v>0</v>
      </c>
    </row>
    <row r="11" spans="1:11">
      <c r="A11" s="8">
        <v>10</v>
      </c>
      <c r="B11" s="8">
        <f>IF(A11&gt;BuildMonths,A11-BuildMonths,0)</f>
        <v>0</v>
      </c>
      <c r="C11" s="6">
        <f>IF($B11&gt;0, INDEX(City_Receivable!$D$2:$D$241,$B11), 0)</f>
        <v>0</v>
      </c>
      <c r="D11" s="6">
        <f>IF($B11&gt;0, INDEX(OM!$C$2:$C$241,$B11), 0)</f>
        <v>0</v>
      </c>
      <c r="E11" s="6">
        <f>C11+D11</f>
        <v>0</v>
      </c>
      <c r="F11" s="6">
        <f>IF($B11&gt;0, INDEX(OM!$B$2:$B$241,$B11), 0)</f>
        <v>0</v>
      </c>
      <c r="G11" s="6">
        <f>E11-F11</f>
        <v>0</v>
      </c>
      <c r="H11" s="6">
        <f>IF($B11&gt;0, INDEX(Debt_Schedule!$D$2:$D$241,$B11), 0)</f>
        <v>0</v>
      </c>
      <c r="I11" s="6">
        <f>G11-H11</f>
        <v>0</v>
      </c>
      <c r="J11" s="6">
        <f>IF(I11&gt;0, I11*TaxRate, 0)</f>
        <v>0</v>
      </c>
      <c r="K11" s="6">
        <f>I11-J11</f>
        <v>0</v>
      </c>
    </row>
    <row r="12" spans="1:11">
      <c r="A12" s="8">
        <v>11</v>
      </c>
      <c r="B12" s="8">
        <f>IF(A12&gt;BuildMonths,A12-BuildMonths,0)</f>
        <v>0</v>
      </c>
      <c r="C12" s="6">
        <f>IF($B12&gt;0, INDEX(City_Receivable!$D$2:$D$241,$B12), 0)</f>
        <v>0</v>
      </c>
      <c r="D12" s="6">
        <f>IF($B12&gt;0, INDEX(OM!$C$2:$C$241,$B12), 0)</f>
        <v>0</v>
      </c>
      <c r="E12" s="6">
        <f>C12+D12</f>
        <v>0</v>
      </c>
      <c r="F12" s="6">
        <f>IF($B12&gt;0, INDEX(OM!$B$2:$B$241,$B12), 0)</f>
        <v>0</v>
      </c>
      <c r="G12" s="6">
        <f>E12-F12</f>
        <v>0</v>
      </c>
      <c r="H12" s="6">
        <f>IF($B12&gt;0, INDEX(Debt_Schedule!$D$2:$D$241,$B12), 0)</f>
        <v>0</v>
      </c>
      <c r="I12" s="6">
        <f>G12-H12</f>
        <v>0</v>
      </c>
      <c r="J12" s="6">
        <f>IF(I12&gt;0, I12*TaxRate, 0)</f>
        <v>0</v>
      </c>
      <c r="K12" s="6">
        <f>I12-J12</f>
        <v>0</v>
      </c>
    </row>
    <row r="13" spans="1:11">
      <c r="A13" s="8">
        <v>12</v>
      </c>
      <c r="B13" s="8">
        <f>IF(A13&gt;BuildMonths,A13-BuildMonths,0)</f>
        <v>0</v>
      </c>
      <c r="C13" s="6">
        <f>IF($B13&gt;0, INDEX(City_Receivable!$D$2:$D$241,$B13), 0)</f>
        <v>0</v>
      </c>
      <c r="D13" s="6">
        <f>IF($B13&gt;0, INDEX(OM!$C$2:$C$241,$B13), 0)</f>
        <v>0</v>
      </c>
      <c r="E13" s="6">
        <f>C13+D13</f>
        <v>0</v>
      </c>
      <c r="F13" s="6">
        <f>IF($B13&gt;0, INDEX(OM!$B$2:$B$241,$B13), 0)</f>
        <v>0</v>
      </c>
      <c r="G13" s="6">
        <f>E13-F13</f>
        <v>0</v>
      </c>
      <c r="H13" s="6">
        <f>IF($B13&gt;0, INDEX(Debt_Schedule!$D$2:$D$241,$B13), 0)</f>
        <v>0</v>
      </c>
      <c r="I13" s="6">
        <f>G13-H13</f>
        <v>0</v>
      </c>
      <c r="J13" s="6">
        <f>IF(I13&gt;0, I13*TaxRate, 0)</f>
        <v>0</v>
      </c>
      <c r="K13" s="6">
        <f>I13-J13</f>
        <v>0</v>
      </c>
    </row>
    <row r="14" spans="1:11">
      <c r="A14" s="8">
        <v>13</v>
      </c>
      <c r="B14" s="8">
        <f>IF(A14&gt;BuildMonths,A14-BuildMonths,0)</f>
        <v>0</v>
      </c>
      <c r="C14" s="6">
        <f>IF($B14&gt;0, INDEX(City_Receivable!$D$2:$D$241,$B14), 0)</f>
        <v>0</v>
      </c>
      <c r="D14" s="6">
        <f>IF($B14&gt;0, INDEX(OM!$C$2:$C$241,$B14), 0)</f>
        <v>0</v>
      </c>
      <c r="E14" s="6">
        <f>C14+D14</f>
        <v>0</v>
      </c>
      <c r="F14" s="6">
        <f>IF($B14&gt;0, INDEX(OM!$B$2:$B$241,$B14), 0)</f>
        <v>0</v>
      </c>
      <c r="G14" s="6">
        <f>E14-F14</f>
        <v>0</v>
      </c>
      <c r="H14" s="6">
        <f>IF($B14&gt;0, INDEX(Debt_Schedule!$D$2:$D$241,$B14), 0)</f>
        <v>0</v>
      </c>
      <c r="I14" s="6">
        <f>G14-H14</f>
        <v>0</v>
      </c>
      <c r="J14" s="6">
        <f>IF(I14&gt;0, I14*TaxRate, 0)</f>
        <v>0</v>
      </c>
      <c r="K14" s="6">
        <f>I14-J14</f>
        <v>0</v>
      </c>
    </row>
    <row r="15" spans="1:11">
      <c r="A15" s="8">
        <v>14</v>
      </c>
      <c r="B15" s="8">
        <f>IF(A15&gt;BuildMonths,A15-BuildMonths,0)</f>
        <v>0</v>
      </c>
      <c r="C15" s="6">
        <f>IF($B15&gt;0, INDEX(City_Receivable!$D$2:$D$241,$B15), 0)</f>
        <v>0</v>
      </c>
      <c r="D15" s="6">
        <f>IF($B15&gt;0, INDEX(OM!$C$2:$C$241,$B15), 0)</f>
        <v>0</v>
      </c>
      <c r="E15" s="6">
        <f>C15+D15</f>
        <v>0</v>
      </c>
      <c r="F15" s="6">
        <f>IF($B15&gt;0, INDEX(OM!$B$2:$B$241,$B15), 0)</f>
        <v>0</v>
      </c>
      <c r="G15" s="6">
        <f>E15-F15</f>
        <v>0</v>
      </c>
      <c r="H15" s="6">
        <f>IF($B15&gt;0, INDEX(Debt_Schedule!$D$2:$D$241,$B15), 0)</f>
        <v>0</v>
      </c>
      <c r="I15" s="6">
        <f>G15-H15</f>
        <v>0</v>
      </c>
      <c r="J15" s="6">
        <f>IF(I15&gt;0, I15*TaxRate, 0)</f>
        <v>0</v>
      </c>
      <c r="K15" s="6">
        <f>I15-J15</f>
        <v>0</v>
      </c>
    </row>
    <row r="16" spans="1:11">
      <c r="A16" s="8">
        <v>15</v>
      </c>
      <c r="B16" s="8">
        <f>IF(A16&gt;BuildMonths,A16-BuildMonths,0)</f>
        <v>0</v>
      </c>
      <c r="C16" s="6">
        <f>IF($B16&gt;0, INDEX(City_Receivable!$D$2:$D$241,$B16), 0)</f>
        <v>0</v>
      </c>
      <c r="D16" s="6">
        <f>IF($B16&gt;0, INDEX(OM!$C$2:$C$241,$B16), 0)</f>
        <v>0</v>
      </c>
      <c r="E16" s="6">
        <f>C16+D16</f>
        <v>0</v>
      </c>
      <c r="F16" s="6">
        <f>IF($B16&gt;0, INDEX(OM!$B$2:$B$241,$B16), 0)</f>
        <v>0</v>
      </c>
      <c r="G16" s="6">
        <f>E16-F16</f>
        <v>0</v>
      </c>
      <c r="H16" s="6">
        <f>IF($B16&gt;0, INDEX(Debt_Schedule!$D$2:$D$241,$B16), 0)</f>
        <v>0</v>
      </c>
      <c r="I16" s="6">
        <f>G16-H16</f>
        <v>0</v>
      </c>
      <c r="J16" s="6">
        <f>IF(I16&gt;0, I16*TaxRate, 0)</f>
        <v>0</v>
      </c>
      <c r="K16" s="6">
        <f>I16-J16</f>
        <v>0</v>
      </c>
    </row>
    <row r="17" spans="1:11">
      <c r="A17" s="8">
        <v>16</v>
      </c>
      <c r="B17" s="8">
        <f>IF(A17&gt;BuildMonths,A17-BuildMonths,0)</f>
        <v>0</v>
      </c>
      <c r="C17" s="6">
        <f>IF($B17&gt;0, INDEX(City_Receivable!$D$2:$D$241,$B17), 0)</f>
        <v>0</v>
      </c>
      <c r="D17" s="6">
        <f>IF($B17&gt;0, INDEX(OM!$C$2:$C$241,$B17), 0)</f>
        <v>0</v>
      </c>
      <c r="E17" s="6">
        <f>C17+D17</f>
        <v>0</v>
      </c>
      <c r="F17" s="6">
        <f>IF($B17&gt;0, INDEX(OM!$B$2:$B$241,$B17), 0)</f>
        <v>0</v>
      </c>
      <c r="G17" s="6">
        <f>E17-F17</f>
        <v>0</v>
      </c>
      <c r="H17" s="6">
        <f>IF($B17&gt;0, INDEX(Debt_Schedule!$D$2:$D$241,$B17), 0)</f>
        <v>0</v>
      </c>
      <c r="I17" s="6">
        <f>G17-H17</f>
        <v>0</v>
      </c>
      <c r="J17" s="6">
        <f>IF(I17&gt;0, I17*TaxRate, 0)</f>
        <v>0</v>
      </c>
      <c r="K17" s="6">
        <f>I17-J17</f>
        <v>0</v>
      </c>
    </row>
    <row r="18" spans="1:11">
      <c r="A18" s="8">
        <v>17</v>
      </c>
      <c r="B18" s="8">
        <f>IF(A18&gt;BuildMonths,A18-BuildMonths,0)</f>
        <v>0</v>
      </c>
      <c r="C18" s="6">
        <f>IF($B18&gt;0, INDEX(City_Receivable!$D$2:$D$241,$B18), 0)</f>
        <v>0</v>
      </c>
      <c r="D18" s="6">
        <f>IF($B18&gt;0, INDEX(OM!$C$2:$C$241,$B18), 0)</f>
        <v>0</v>
      </c>
      <c r="E18" s="6">
        <f>C18+D18</f>
        <v>0</v>
      </c>
      <c r="F18" s="6">
        <f>IF($B18&gt;0, INDEX(OM!$B$2:$B$241,$B18), 0)</f>
        <v>0</v>
      </c>
      <c r="G18" s="6">
        <f>E18-F18</f>
        <v>0</v>
      </c>
      <c r="H18" s="6">
        <f>IF($B18&gt;0, INDEX(Debt_Schedule!$D$2:$D$241,$B18), 0)</f>
        <v>0</v>
      </c>
      <c r="I18" s="6">
        <f>G18-H18</f>
        <v>0</v>
      </c>
      <c r="J18" s="6">
        <f>IF(I18&gt;0, I18*TaxRate, 0)</f>
        <v>0</v>
      </c>
      <c r="K18" s="6">
        <f>I18-J18</f>
        <v>0</v>
      </c>
    </row>
    <row r="19" spans="1:11">
      <c r="A19" s="8">
        <v>18</v>
      </c>
      <c r="B19" s="8">
        <f>IF(A19&gt;BuildMonths,A19-BuildMonths,0)</f>
        <v>0</v>
      </c>
      <c r="C19" s="6">
        <f>IF($B19&gt;0, INDEX(City_Receivable!$D$2:$D$241,$B19), 0)</f>
        <v>0</v>
      </c>
      <c r="D19" s="6">
        <f>IF($B19&gt;0, INDEX(OM!$C$2:$C$241,$B19), 0)</f>
        <v>0</v>
      </c>
      <c r="E19" s="6">
        <f>C19+D19</f>
        <v>0</v>
      </c>
      <c r="F19" s="6">
        <f>IF($B19&gt;0, INDEX(OM!$B$2:$B$241,$B19), 0)</f>
        <v>0</v>
      </c>
      <c r="G19" s="6">
        <f>E19-F19</f>
        <v>0</v>
      </c>
      <c r="H19" s="6">
        <f>IF($B19&gt;0, INDEX(Debt_Schedule!$D$2:$D$241,$B19), 0)</f>
        <v>0</v>
      </c>
      <c r="I19" s="6">
        <f>G19-H19</f>
        <v>0</v>
      </c>
      <c r="J19" s="6">
        <f>IF(I19&gt;0, I19*TaxRate, 0)</f>
        <v>0</v>
      </c>
      <c r="K19" s="6">
        <f>I19-J19</f>
        <v>0</v>
      </c>
    </row>
    <row r="20" spans="1:11">
      <c r="A20" s="8">
        <v>19</v>
      </c>
      <c r="B20" s="8">
        <f>IF(A20&gt;BuildMonths,A20-BuildMonths,0)</f>
        <v>0</v>
      </c>
      <c r="C20" s="6">
        <f>IF($B20&gt;0, INDEX(City_Receivable!$D$2:$D$241,$B20), 0)</f>
        <v>0</v>
      </c>
      <c r="D20" s="6">
        <f>IF($B20&gt;0, INDEX(OM!$C$2:$C$241,$B20), 0)</f>
        <v>0</v>
      </c>
      <c r="E20" s="6">
        <f>C20+D20</f>
        <v>0</v>
      </c>
      <c r="F20" s="6">
        <f>IF($B20&gt;0, INDEX(OM!$B$2:$B$241,$B20), 0)</f>
        <v>0</v>
      </c>
      <c r="G20" s="6">
        <f>E20-F20</f>
        <v>0</v>
      </c>
      <c r="H20" s="6">
        <f>IF($B20&gt;0, INDEX(Debt_Schedule!$D$2:$D$241,$B20), 0)</f>
        <v>0</v>
      </c>
      <c r="I20" s="6">
        <f>G20-H20</f>
        <v>0</v>
      </c>
      <c r="J20" s="6">
        <f>IF(I20&gt;0, I20*TaxRate, 0)</f>
        <v>0</v>
      </c>
      <c r="K20" s="6">
        <f>I20-J20</f>
        <v>0</v>
      </c>
    </row>
    <row r="21" spans="1:11">
      <c r="A21" s="8">
        <v>20</v>
      </c>
      <c r="B21" s="8">
        <f>IF(A21&gt;BuildMonths,A21-BuildMonths,0)</f>
        <v>0</v>
      </c>
      <c r="C21" s="6">
        <f>IF($B21&gt;0, INDEX(City_Receivable!$D$2:$D$241,$B21), 0)</f>
        <v>0</v>
      </c>
      <c r="D21" s="6">
        <f>IF($B21&gt;0, INDEX(OM!$C$2:$C$241,$B21), 0)</f>
        <v>0</v>
      </c>
      <c r="E21" s="6">
        <f>C21+D21</f>
        <v>0</v>
      </c>
      <c r="F21" s="6">
        <f>IF($B21&gt;0, INDEX(OM!$B$2:$B$241,$B21), 0)</f>
        <v>0</v>
      </c>
      <c r="G21" s="6">
        <f>E21-F21</f>
        <v>0</v>
      </c>
      <c r="H21" s="6">
        <f>IF($B21&gt;0, INDEX(Debt_Schedule!$D$2:$D$241,$B21), 0)</f>
        <v>0</v>
      </c>
      <c r="I21" s="6">
        <f>G21-H21</f>
        <v>0</v>
      </c>
      <c r="J21" s="6">
        <f>IF(I21&gt;0, I21*TaxRate, 0)</f>
        <v>0</v>
      </c>
      <c r="K21" s="6">
        <f>I21-J21</f>
        <v>0</v>
      </c>
    </row>
    <row r="22" spans="1:11">
      <c r="A22" s="8">
        <v>21</v>
      </c>
      <c r="B22" s="8">
        <f>IF(A22&gt;BuildMonths,A22-BuildMonths,0)</f>
        <v>0</v>
      </c>
      <c r="C22" s="6">
        <f>IF($B22&gt;0, INDEX(City_Receivable!$D$2:$D$241,$B22), 0)</f>
        <v>0</v>
      </c>
      <c r="D22" s="6">
        <f>IF($B22&gt;0, INDEX(OM!$C$2:$C$241,$B22), 0)</f>
        <v>0</v>
      </c>
      <c r="E22" s="6">
        <f>C22+D22</f>
        <v>0</v>
      </c>
      <c r="F22" s="6">
        <f>IF($B22&gt;0, INDEX(OM!$B$2:$B$241,$B22), 0)</f>
        <v>0</v>
      </c>
      <c r="G22" s="6">
        <f>E22-F22</f>
        <v>0</v>
      </c>
      <c r="H22" s="6">
        <f>IF($B22&gt;0, INDEX(Debt_Schedule!$D$2:$D$241,$B22), 0)</f>
        <v>0</v>
      </c>
      <c r="I22" s="6">
        <f>G22-H22</f>
        <v>0</v>
      </c>
      <c r="J22" s="6">
        <f>IF(I22&gt;0, I22*TaxRate, 0)</f>
        <v>0</v>
      </c>
      <c r="K22" s="6">
        <f>I22-J22</f>
        <v>0</v>
      </c>
    </row>
    <row r="23" spans="1:11">
      <c r="A23" s="8">
        <v>22</v>
      </c>
      <c r="B23" s="8">
        <f>IF(A23&gt;BuildMonths,A23-BuildMonths,0)</f>
        <v>0</v>
      </c>
      <c r="C23" s="6">
        <f>IF($B23&gt;0, INDEX(City_Receivable!$D$2:$D$241,$B23), 0)</f>
        <v>0</v>
      </c>
      <c r="D23" s="6">
        <f>IF($B23&gt;0, INDEX(OM!$C$2:$C$241,$B23), 0)</f>
        <v>0</v>
      </c>
      <c r="E23" s="6">
        <f>C23+D23</f>
        <v>0</v>
      </c>
      <c r="F23" s="6">
        <f>IF($B23&gt;0, INDEX(OM!$B$2:$B$241,$B23), 0)</f>
        <v>0</v>
      </c>
      <c r="G23" s="6">
        <f>E23-F23</f>
        <v>0</v>
      </c>
      <c r="H23" s="6">
        <f>IF($B23&gt;0, INDEX(Debt_Schedule!$D$2:$D$241,$B23), 0)</f>
        <v>0</v>
      </c>
      <c r="I23" s="6">
        <f>G23-H23</f>
        <v>0</v>
      </c>
      <c r="J23" s="6">
        <f>IF(I23&gt;0, I23*TaxRate, 0)</f>
        <v>0</v>
      </c>
      <c r="K23" s="6">
        <f>I23-J23</f>
        <v>0</v>
      </c>
    </row>
    <row r="24" spans="1:11">
      <c r="A24" s="8">
        <v>23</v>
      </c>
      <c r="B24" s="8">
        <f>IF(A24&gt;BuildMonths,A24-BuildMonths,0)</f>
        <v>0</v>
      </c>
      <c r="C24" s="6">
        <f>IF($B24&gt;0, INDEX(City_Receivable!$D$2:$D$241,$B24), 0)</f>
        <v>0</v>
      </c>
      <c r="D24" s="6">
        <f>IF($B24&gt;0, INDEX(OM!$C$2:$C$241,$B24), 0)</f>
        <v>0</v>
      </c>
      <c r="E24" s="6">
        <f>C24+D24</f>
        <v>0</v>
      </c>
      <c r="F24" s="6">
        <f>IF($B24&gt;0, INDEX(OM!$B$2:$B$241,$B24), 0)</f>
        <v>0</v>
      </c>
      <c r="G24" s="6">
        <f>E24-F24</f>
        <v>0</v>
      </c>
      <c r="H24" s="6">
        <f>IF($B24&gt;0, INDEX(Debt_Schedule!$D$2:$D$241,$B24), 0)</f>
        <v>0</v>
      </c>
      <c r="I24" s="6">
        <f>G24-H24</f>
        <v>0</v>
      </c>
      <c r="J24" s="6">
        <f>IF(I24&gt;0, I24*TaxRate, 0)</f>
        <v>0</v>
      </c>
      <c r="K24" s="6">
        <f>I24-J24</f>
        <v>0</v>
      </c>
    </row>
    <row r="25" spans="1:11">
      <c r="A25" s="8">
        <v>24</v>
      </c>
      <c r="B25" s="8">
        <f>IF(A25&gt;BuildMonths,A25-BuildMonths,0)</f>
        <v>0</v>
      </c>
      <c r="C25" s="6">
        <f>IF($B25&gt;0, INDEX(City_Receivable!$D$2:$D$241,$B25), 0)</f>
        <v>0</v>
      </c>
      <c r="D25" s="6">
        <f>IF($B25&gt;0, INDEX(OM!$C$2:$C$241,$B25), 0)</f>
        <v>0</v>
      </c>
      <c r="E25" s="6">
        <f>C25+D25</f>
        <v>0</v>
      </c>
      <c r="F25" s="6">
        <f>IF($B25&gt;0, INDEX(OM!$B$2:$B$241,$B25), 0)</f>
        <v>0</v>
      </c>
      <c r="G25" s="6">
        <f>E25-F25</f>
        <v>0</v>
      </c>
      <c r="H25" s="6">
        <f>IF($B25&gt;0, INDEX(Debt_Schedule!$D$2:$D$241,$B25), 0)</f>
        <v>0</v>
      </c>
      <c r="I25" s="6">
        <f>G25-H25</f>
        <v>0</v>
      </c>
      <c r="J25" s="6">
        <f>IF(I25&gt;0, I25*TaxRate, 0)</f>
        <v>0</v>
      </c>
      <c r="K25" s="6">
        <f>I25-J25</f>
        <v>0</v>
      </c>
    </row>
    <row r="26" spans="1:11">
      <c r="A26" s="8">
        <v>25</v>
      </c>
      <c r="B26" s="8">
        <f>IF(A26&gt;BuildMonths,A26-BuildMonths,0)</f>
        <v>0</v>
      </c>
      <c r="C26" s="6">
        <f>IF($B26&gt;0, INDEX(City_Receivable!$D$2:$D$241,$B26), 0)</f>
        <v>0</v>
      </c>
      <c r="D26" s="6">
        <f>IF($B26&gt;0, INDEX(OM!$C$2:$C$241,$B26), 0)</f>
        <v>0</v>
      </c>
      <c r="E26" s="6">
        <f>C26+D26</f>
        <v>0</v>
      </c>
      <c r="F26" s="6">
        <f>IF($B26&gt;0, INDEX(OM!$B$2:$B$241,$B26), 0)</f>
        <v>0</v>
      </c>
      <c r="G26" s="6">
        <f>E26-F26</f>
        <v>0</v>
      </c>
      <c r="H26" s="6">
        <f>IF($B26&gt;0, INDEX(Debt_Schedule!$D$2:$D$241,$B26), 0)</f>
        <v>0</v>
      </c>
      <c r="I26" s="6">
        <f>G26-H26</f>
        <v>0</v>
      </c>
      <c r="J26" s="6">
        <f>IF(I26&gt;0, I26*TaxRate, 0)</f>
        <v>0</v>
      </c>
      <c r="K26" s="6">
        <f>I26-J26</f>
        <v>0</v>
      </c>
    </row>
    <row r="27" spans="1:11">
      <c r="A27" s="8">
        <v>26</v>
      </c>
      <c r="B27" s="8">
        <f>IF(A27&gt;BuildMonths,A27-BuildMonths,0)</f>
        <v>0</v>
      </c>
      <c r="C27" s="6">
        <f>IF($B27&gt;0, INDEX(City_Receivable!$D$2:$D$241,$B27), 0)</f>
        <v>0</v>
      </c>
      <c r="D27" s="6">
        <f>IF($B27&gt;0, INDEX(OM!$C$2:$C$241,$B27), 0)</f>
        <v>0</v>
      </c>
      <c r="E27" s="6">
        <f>C27+D27</f>
        <v>0</v>
      </c>
      <c r="F27" s="6">
        <f>IF($B27&gt;0, INDEX(OM!$B$2:$B$241,$B27), 0)</f>
        <v>0</v>
      </c>
      <c r="G27" s="6">
        <f>E27-F27</f>
        <v>0</v>
      </c>
      <c r="H27" s="6">
        <f>IF($B27&gt;0, INDEX(Debt_Schedule!$D$2:$D$241,$B27), 0)</f>
        <v>0</v>
      </c>
      <c r="I27" s="6">
        <f>G27-H27</f>
        <v>0</v>
      </c>
      <c r="J27" s="6">
        <f>IF(I27&gt;0, I27*TaxRate, 0)</f>
        <v>0</v>
      </c>
      <c r="K27" s="6">
        <f>I27-J27</f>
        <v>0</v>
      </c>
    </row>
    <row r="28" spans="1:11">
      <c r="A28" s="8">
        <v>27</v>
      </c>
      <c r="B28" s="8">
        <f>IF(A28&gt;BuildMonths,A28-BuildMonths,0)</f>
        <v>0</v>
      </c>
      <c r="C28" s="6">
        <f>IF($B28&gt;0, INDEX(City_Receivable!$D$2:$D$241,$B28), 0)</f>
        <v>0</v>
      </c>
      <c r="D28" s="6">
        <f>IF($B28&gt;0, INDEX(OM!$C$2:$C$241,$B28), 0)</f>
        <v>0</v>
      </c>
      <c r="E28" s="6">
        <f>C28+D28</f>
        <v>0</v>
      </c>
      <c r="F28" s="6">
        <f>IF($B28&gt;0, INDEX(OM!$B$2:$B$241,$B28), 0)</f>
        <v>0</v>
      </c>
      <c r="G28" s="6">
        <f>E28-F28</f>
        <v>0</v>
      </c>
      <c r="H28" s="6">
        <f>IF($B28&gt;0, INDEX(Debt_Schedule!$D$2:$D$241,$B28), 0)</f>
        <v>0</v>
      </c>
      <c r="I28" s="6">
        <f>G28-H28</f>
        <v>0</v>
      </c>
      <c r="J28" s="6">
        <f>IF(I28&gt;0, I28*TaxRate, 0)</f>
        <v>0</v>
      </c>
      <c r="K28" s="6">
        <f>I28-J28</f>
        <v>0</v>
      </c>
    </row>
    <row r="29" spans="1:11">
      <c r="A29" s="8">
        <v>28</v>
      </c>
      <c r="B29" s="8">
        <f>IF(A29&gt;BuildMonths,A29-BuildMonths,0)</f>
        <v>0</v>
      </c>
      <c r="C29" s="6">
        <f>IF($B29&gt;0, INDEX(City_Receivable!$D$2:$D$241,$B29), 0)</f>
        <v>0</v>
      </c>
      <c r="D29" s="6">
        <f>IF($B29&gt;0, INDEX(OM!$C$2:$C$241,$B29), 0)</f>
        <v>0</v>
      </c>
      <c r="E29" s="6">
        <f>C29+D29</f>
        <v>0</v>
      </c>
      <c r="F29" s="6">
        <f>IF($B29&gt;0, INDEX(OM!$B$2:$B$241,$B29), 0)</f>
        <v>0</v>
      </c>
      <c r="G29" s="6">
        <f>E29-F29</f>
        <v>0</v>
      </c>
      <c r="H29" s="6">
        <f>IF($B29&gt;0, INDEX(Debt_Schedule!$D$2:$D$241,$B29), 0)</f>
        <v>0</v>
      </c>
      <c r="I29" s="6">
        <f>G29-H29</f>
        <v>0</v>
      </c>
      <c r="J29" s="6">
        <f>IF(I29&gt;0, I29*TaxRate, 0)</f>
        <v>0</v>
      </c>
      <c r="K29" s="6">
        <f>I29-J29</f>
        <v>0</v>
      </c>
    </row>
    <row r="30" spans="1:11">
      <c r="A30" s="8">
        <v>29</v>
      </c>
      <c r="B30" s="8">
        <f>IF(A30&gt;BuildMonths,A30-BuildMonths,0)</f>
        <v>0</v>
      </c>
      <c r="C30" s="6">
        <f>IF($B30&gt;0, INDEX(City_Receivable!$D$2:$D$241,$B30), 0)</f>
        <v>0</v>
      </c>
      <c r="D30" s="6">
        <f>IF($B30&gt;0, INDEX(OM!$C$2:$C$241,$B30), 0)</f>
        <v>0</v>
      </c>
      <c r="E30" s="6">
        <f>C30+D30</f>
        <v>0</v>
      </c>
      <c r="F30" s="6">
        <f>IF($B30&gt;0, INDEX(OM!$B$2:$B$241,$B30), 0)</f>
        <v>0</v>
      </c>
      <c r="G30" s="6">
        <f>E30-F30</f>
        <v>0</v>
      </c>
      <c r="H30" s="6">
        <f>IF($B30&gt;0, INDEX(Debt_Schedule!$D$2:$D$241,$B30), 0)</f>
        <v>0</v>
      </c>
      <c r="I30" s="6">
        <f>G30-H30</f>
        <v>0</v>
      </c>
      <c r="J30" s="6">
        <f>IF(I30&gt;0, I30*TaxRate, 0)</f>
        <v>0</v>
      </c>
      <c r="K30" s="6">
        <f>I30-J30</f>
        <v>0</v>
      </c>
    </row>
    <row r="31" spans="1:11">
      <c r="A31" s="8">
        <v>30</v>
      </c>
      <c r="B31" s="8">
        <f>IF(A31&gt;BuildMonths,A31-BuildMonths,0)</f>
        <v>0</v>
      </c>
      <c r="C31" s="6">
        <f>IF($B31&gt;0, INDEX(City_Receivable!$D$2:$D$241,$B31), 0)</f>
        <v>0</v>
      </c>
      <c r="D31" s="6">
        <f>IF($B31&gt;0, INDEX(OM!$C$2:$C$241,$B31), 0)</f>
        <v>0</v>
      </c>
      <c r="E31" s="6">
        <f>C31+D31</f>
        <v>0</v>
      </c>
      <c r="F31" s="6">
        <f>IF($B31&gt;0, INDEX(OM!$B$2:$B$241,$B31), 0)</f>
        <v>0</v>
      </c>
      <c r="G31" s="6">
        <f>E31-F31</f>
        <v>0</v>
      </c>
      <c r="H31" s="6">
        <f>IF($B31&gt;0, INDEX(Debt_Schedule!$D$2:$D$241,$B31), 0)</f>
        <v>0</v>
      </c>
      <c r="I31" s="6">
        <f>G31-H31</f>
        <v>0</v>
      </c>
      <c r="J31" s="6">
        <f>IF(I31&gt;0, I31*TaxRate, 0)</f>
        <v>0</v>
      </c>
      <c r="K31" s="6">
        <f>I31-J31</f>
        <v>0</v>
      </c>
    </row>
    <row r="32" spans="1:11">
      <c r="A32" s="8">
        <v>31</v>
      </c>
      <c r="B32" s="8">
        <f>IF(A32&gt;BuildMonths,A32-BuildMonths,0)</f>
        <v>0</v>
      </c>
      <c r="C32" s="6">
        <f>IF($B32&gt;0, INDEX(City_Receivable!$D$2:$D$241,$B32), 0)</f>
        <v>0</v>
      </c>
      <c r="D32" s="6">
        <f>IF($B32&gt;0, INDEX(OM!$C$2:$C$241,$B32), 0)</f>
        <v>0</v>
      </c>
      <c r="E32" s="6">
        <f>C32+D32</f>
        <v>0</v>
      </c>
      <c r="F32" s="6">
        <f>IF($B32&gt;0, INDEX(OM!$B$2:$B$241,$B32), 0)</f>
        <v>0</v>
      </c>
      <c r="G32" s="6">
        <f>E32-F32</f>
        <v>0</v>
      </c>
      <c r="H32" s="6">
        <f>IF($B32&gt;0, INDEX(Debt_Schedule!$D$2:$D$241,$B32), 0)</f>
        <v>0</v>
      </c>
      <c r="I32" s="6">
        <f>G32-H32</f>
        <v>0</v>
      </c>
      <c r="J32" s="6">
        <f>IF(I32&gt;0, I32*TaxRate, 0)</f>
        <v>0</v>
      </c>
      <c r="K32" s="6">
        <f>I32-J32</f>
        <v>0</v>
      </c>
    </row>
    <row r="33" spans="1:11">
      <c r="A33" s="8">
        <v>32</v>
      </c>
      <c r="B33" s="8">
        <f>IF(A33&gt;BuildMonths,A33-BuildMonths,0)</f>
        <v>0</v>
      </c>
      <c r="C33" s="6">
        <f>IF($B33&gt;0, INDEX(City_Receivable!$D$2:$D$241,$B33), 0)</f>
        <v>0</v>
      </c>
      <c r="D33" s="6">
        <f>IF($B33&gt;0, INDEX(OM!$C$2:$C$241,$B33), 0)</f>
        <v>0</v>
      </c>
      <c r="E33" s="6">
        <f>C33+D33</f>
        <v>0</v>
      </c>
      <c r="F33" s="6">
        <f>IF($B33&gt;0, INDEX(OM!$B$2:$B$241,$B33), 0)</f>
        <v>0</v>
      </c>
      <c r="G33" s="6">
        <f>E33-F33</f>
        <v>0</v>
      </c>
      <c r="H33" s="6">
        <f>IF($B33&gt;0, INDEX(Debt_Schedule!$D$2:$D$241,$B33), 0)</f>
        <v>0</v>
      </c>
      <c r="I33" s="6">
        <f>G33-H33</f>
        <v>0</v>
      </c>
      <c r="J33" s="6">
        <f>IF(I33&gt;0, I33*TaxRate, 0)</f>
        <v>0</v>
      </c>
      <c r="K33" s="6">
        <f>I33-J33</f>
        <v>0</v>
      </c>
    </row>
    <row r="34" spans="1:11">
      <c r="A34" s="8">
        <v>33</v>
      </c>
      <c r="B34" s="8">
        <f>IF(A34&gt;BuildMonths,A34-BuildMonths,0)</f>
        <v>0</v>
      </c>
      <c r="C34" s="6">
        <f>IF($B34&gt;0, INDEX(City_Receivable!$D$2:$D$241,$B34), 0)</f>
        <v>0</v>
      </c>
      <c r="D34" s="6">
        <f>IF($B34&gt;0, INDEX(OM!$C$2:$C$241,$B34), 0)</f>
        <v>0</v>
      </c>
      <c r="E34" s="6">
        <f>C34+D34</f>
        <v>0</v>
      </c>
      <c r="F34" s="6">
        <f>IF($B34&gt;0, INDEX(OM!$B$2:$B$241,$B34), 0)</f>
        <v>0</v>
      </c>
      <c r="G34" s="6">
        <f>E34-F34</f>
        <v>0</v>
      </c>
      <c r="H34" s="6">
        <f>IF($B34&gt;0, INDEX(Debt_Schedule!$D$2:$D$241,$B34), 0)</f>
        <v>0</v>
      </c>
      <c r="I34" s="6">
        <f>G34-H34</f>
        <v>0</v>
      </c>
      <c r="J34" s="6">
        <f>IF(I34&gt;0, I34*TaxRate, 0)</f>
        <v>0</v>
      </c>
      <c r="K34" s="6">
        <f>I34-J34</f>
        <v>0</v>
      </c>
    </row>
    <row r="35" spans="1:11">
      <c r="A35" s="8">
        <v>34</v>
      </c>
      <c r="B35" s="8">
        <f>IF(A35&gt;BuildMonths,A35-BuildMonths,0)</f>
        <v>0</v>
      </c>
      <c r="C35" s="6">
        <f>IF($B35&gt;0, INDEX(City_Receivable!$D$2:$D$241,$B35), 0)</f>
        <v>0</v>
      </c>
      <c r="D35" s="6">
        <f>IF($B35&gt;0, INDEX(OM!$C$2:$C$241,$B35), 0)</f>
        <v>0</v>
      </c>
      <c r="E35" s="6">
        <f>C35+D35</f>
        <v>0</v>
      </c>
      <c r="F35" s="6">
        <f>IF($B35&gt;0, INDEX(OM!$B$2:$B$241,$B35), 0)</f>
        <v>0</v>
      </c>
      <c r="G35" s="6">
        <f>E35-F35</f>
        <v>0</v>
      </c>
      <c r="H35" s="6">
        <f>IF($B35&gt;0, INDEX(Debt_Schedule!$D$2:$D$241,$B35), 0)</f>
        <v>0</v>
      </c>
      <c r="I35" s="6">
        <f>G35-H35</f>
        <v>0</v>
      </c>
      <c r="J35" s="6">
        <f>IF(I35&gt;0, I35*TaxRate, 0)</f>
        <v>0</v>
      </c>
      <c r="K35" s="6">
        <f>I35-J35</f>
        <v>0</v>
      </c>
    </row>
    <row r="36" spans="1:11">
      <c r="A36" s="8">
        <v>35</v>
      </c>
      <c r="B36" s="8">
        <f>IF(A36&gt;BuildMonths,A36-BuildMonths,0)</f>
        <v>0</v>
      </c>
      <c r="C36" s="6">
        <f>IF($B36&gt;0, INDEX(City_Receivable!$D$2:$D$241,$B36), 0)</f>
        <v>0</v>
      </c>
      <c r="D36" s="6">
        <f>IF($B36&gt;0, INDEX(OM!$C$2:$C$241,$B36), 0)</f>
        <v>0</v>
      </c>
      <c r="E36" s="6">
        <f>C36+D36</f>
        <v>0</v>
      </c>
      <c r="F36" s="6">
        <f>IF($B36&gt;0, INDEX(OM!$B$2:$B$241,$B36), 0)</f>
        <v>0</v>
      </c>
      <c r="G36" s="6">
        <f>E36-F36</f>
        <v>0</v>
      </c>
      <c r="H36" s="6">
        <f>IF($B36&gt;0, INDEX(Debt_Schedule!$D$2:$D$241,$B36), 0)</f>
        <v>0</v>
      </c>
      <c r="I36" s="6">
        <f>G36-H36</f>
        <v>0</v>
      </c>
      <c r="J36" s="6">
        <f>IF(I36&gt;0, I36*TaxRate, 0)</f>
        <v>0</v>
      </c>
      <c r="K36" s="6">
        <f>I36-J36</f>
        <v>0</v>
      </c>
    </row>
    <row r="37" spans="1:11">
      <c r="A37" s="8">
        <v>36</v>
      </c>
      <c r="B37" s="8">
        <f>IF(A37&gt;BuildMonths,A37-BuildMonths,0)</f>
        <v>0</v>
      </c>
      <c r="C37" s="6">
        <f>IF($B37&gt;0, INDEX(City_Receivable!$D$2:$D$241,$B37), 0)</f>
        <v>0</v>
      </c>
      <c r="D37" s="6">
        <f>IF($B37&gt;0, INDEX(OM!$C$2:$C$241,$B37), 0)</f>
        <v>0</v>
      </c>
      <c r="E37" s="6">
        <f>C37+D37</f>
        <v>0</v>
      </c>
      <c r="F37" s="6">
        <f>IF($B37&gt;0, INDEX(OM!$B$2:$B$241,$B37), 0)</f>
        <v>0</v>
      </c>
      <c r="G37" s="6">
        <f>E37-F37</f>
        <v>0</v>
      </c>
      <c r="H37" s="6">
        <f>IF($B37&gt;0, INDEX(Debt_Schedule!$D$2:$D$241,$B37), 0)</f>
        <v>0</v>
      </c>
      <c r="I37" s="6">
        <f>G37-H37</f>
        <v>0</v>
      </c>
      <c r="J37" s="6">
        <f>IF(I37&gt;0, I37*TaxRate, 0)</f>
        <v>0</v>
      </c>
      <c r="K37" s="6">
        <f>I37-J37</f>
        <v>0</v>
      </c>
    </row>
    <row r="38" spans="1:11">
      <c r="A38" s="8">
        <v>37</v>
      </c>
      <c r="B38" s="8">
        <f>IF(A38&gt;BuildMonths,A38-BuildMonths,0)</f>
        <v>0</v>
      </c>
      <c r="C38" s="6">
        <f>IF($B38&gt;0, INDEX(City_Receivable!$D$2:$D$241,$B38), 0)</f>
        <v>0</v>
      </c>
      <c r="D38" s="6">
        <f>IF($B38&gt;0, INDEX(OM!$C$2:$C$241,$B38), 0)</f>
        <v>0</v>
      </c>
      <c r="E38" s="6">
        <f>C38+D38</f>
        <v>0</v>
      </c>
      <c r="F38" s="6">
        <f>IF($B38&gt;0, INDEX(OM!$B$2:$B$241,$B38), 0)</f>
        <v>0</v>
      </c>
      <c r="G38" s="6">
        <f>E38-F38</f>
        <v>0</v>
      </c>
      <c r="H38" s="6">
        <f>IF($B38&gt;0, INDEX(Debt_Schedule!$D$2:$D$241,$B38), 0)</f>
        <v>0</v>
      </c>
      <c r="I38" s="6">
        <f>G38-H38</f>
        <v>0</v>
      </c>
      <c r="J38" s="6">
        <f>IF(I38&gt;0, I38*TaxRate, 0)</f>
        <v>0</v>
      </c>
      <c r="K38" s="6">
        <f>I38-J38</f>
        <v>0</v>
      </c>
    </row>
    <row r="39" spans="1:11">
      <c r="A39" s="8">
        <v>38</v>
      </c>
      <c r="B39" s="8">
        <f>IF(A39&gt;BuildMonths,A39-BuildMonths,0)</f>
        <v>0</v>
      </c>
      <c r="C39" s="6">
        <f>IF($B39&gt;0, INDEX(City_Receivable!$D$2:$D$241,$B39), 0)</f>
        <v>0</v>
      </c>
      <c r="D39" s="6">
        <f>IF($B39&gt;0, INDEX(OM!$C$2:$C$241,$B39), 0)</f>
        <v>0</v>
      </c>
      <c r="E39" s="6">
        <f>C39+D39</f>
        <v>0</v>
      </c>
      <c r="F39" s="6">
        <f>IF($B39&gt;0, INDEX(OM!$B$2:$B$241,$B39), 0)</f>
        <v>0</v>
      </c>
      <c r="G39" s="6">
        <f>E39-F39</f>
        <v>0</v>
      </c>
      <c r="H39" s="6">
        <f>IF($B39&gt;0, INDEX(Debt_Schedule!$D$2:$D$241,$B39), 0)</f>
        <v>0</v>
      </c>
      <c r="I39" s="6">
        <f>G39-H39</f>
        <v>0</v>
      </c>
      <c r="J39" s="6">
        <f>IF(I39&gt;0, I39*TaxRate, 0)</f>
        <v>0</v>
      </c>
      <c r="K39" s="6">
        <f>I39-J39</f>
        <v>0</v>
      </c>
    </row>
    <row r="40" spans="1:11">
      <c r="A40" s="8">
        <v>39</v>
      </c>
      <c r="B40" s="8">
        <f>IF(A40&gt;BuildMonths,A40-BuildMonths,0)</f>
        <v>0</v>
      </c>
      <c r="C40" s="6">
        <f>IF($B40&gt;0, INDEX(City_Receivable!$D$2:$D$241,$B40), 0)</f>
        <v>0</v>
      </c>
      <c r="D40" s="6">
        <f>IF($B40&gt;0, INDEX(OM!$C$2:$C$241,$B40), 0)</f>
        <v>0</v>
      </c>
      <c r="E40" s="6">
        <f>C40+D40</f>
        <v>0</v>
      </c>
      <c r="F40" s="6">
        <f>IF($B40&gt;0, INDEX(OM!$B$2:$B$241,$B40), 0)</f>
        <v>0</v>
      </c>
      <c r="G40" s="6">
        <f>E40-F40</f>
        <v>0</v>
      </c>
      <c r="H40" s="6">
        <f>IF($B40&gt;0, INDEX(Debt_Schedule!$D$2:$D$241,$B40), 0)</f>
        <v>0</v>
      </c>
      <c r="I40" s="6">
        <f>G40-H40</f>
        <v>0</v>
      </c>
      <c r="J40" s="6">
        <f>IF(I40&gt;0, I40*TaxRate, 0)</f>
        <v>0</v>
      </c>
      <c r="K40" s="6">
        <f>I40-J40</f>
        <v>0</v>
      </c>
    </row>
    <row r="41" spans="1:11">
      <c r="A41" s="8">
        <v>40</v>
      </c>
      <c r="B41" s="8">
        <f>IF(A41&gt;BuildMonths,A41-BuildMonths,0)</f>
        <v>0</v>
      </c>
      <c r="C41" s="6">
        <f>IF($B41&gt;0, INDEX(City_Receivable!$D$2:$D$241,$B41), 0)</f>
        <v>0</v>
      </c>
      <c r="D41" s="6">
        <f>IF($B41&gt;0, INDEX(OM!$C$2:$C$241,$B41), 0)</f>
        <v>0</v>
      </c>
      <c r="E41" s="6">
        <f>C41+D41</f>
        <v>0</v>
      </c>
      <c r="F41" s="6">
        <f>IF($B41&gt;0, INDEX(OM!$B$2:$B$241,$B41), 0)</f>
        <v>0</v>
      </c>
      <c r="G41" s="6">
        <f>E41-F41</f>
        <v>0</v>
      </c>
      <c r="H41" s="6">
        <f>IF($B41&gt;0, INDEX(Debt_Schedule!$D$2:$D$241,$B41), 0)</f>
        <v>0</v>
      </c>
      <c r="I41" s="6">
        <f>G41-H41</f>
        <v>0</v>
      </c>
      <c r="J41" s="6">
        <f>IF(I41&gt;0, I41*TaxRate, 0)</f>
        <v>0</v>
      </c>
      <c r="K41" s="6">
        <f>I41-J41</f>
        <v>0</v>
      </c>
    </row>
    <row r="42" spans="1:11">
      <c r="A42" s="8">
        <v>41</v>
      </c>
      <c r="B42" s="8">
        <f>IF(A42&gt;BuildMonths,A42-BuildMonths,0)</f>
        <v>0</v>
      </c>
      <c r="C42" s="6">
        <f>IF($B42&gt;0, INDEX(City_Receivable!$D$2:$D$241,$B42), 0)</f>
        <v>0</v>
      </c>
      <c r="D42" s="6">
        <f>IF($B42&gt;0, INDEX(OM!$C$2:$C$241,$B42), 0)</f>
        <v>0</v>
      </c>
      <c r="E42" s="6">
        <f>C42+D42</f>
        <v>0</v>
      </c>
      <c r="F42" s="6">
        <f>IF($B42&gt;0, INDEX(OM!$B$2:$B$241,$B42), 0)</f>
        <v>0</v>
      </c>
      <c r="G42" s="6">
        <f>E42-F42</f>
        <v>0</v>
      </c>
      <c r="H42" s="6">
        <f>IF($B42&gt;0, INDEX(Debt_Schedule!$D$2:$D$241,$B42), 0)</f>
        <v>0</v>
      </c>
      <c r="I42" s="6">
        <f>G42-H42</f>
        <v>0</v>
      </c>
      <c r="J42" s="6">
        <f>IF(I42&gt;0, I42*TaxRate, 0)</f>
        <v>0</v>
      </c>
      <c r="K42" s="6">
        <f>I42-J42</f>
        <v>0</v>
      </c>
    </row>
    <row r="43" spans="1:11">
      <c r="A43" s="8">
        <v>42</v>
      </c>
      <c r="B43" s="8">
        <f>IF(A43&gt;BuildMonths,A43-BuildMonths,0)</f>
        <v>0</v>
      </c>
      <c r="C43" s="6">
        <f>IF($B43&gt;0, INDEX(City_Receivable!$D$2:$D$241,$B43), 0)</f>
        <v>0</v>
      </c>
      <c r="D43" s="6">
        <f>IF($B43&gt;0, INDEX(OM!$C$2:$C$241,$B43), 0)</f>
        <v>0</v>
      </c>
      <c r="E43" s="6">
        <f>C43+D43</f>
        <v>0</v>
      </c>
      <c r="F43" s="6">
        <f>IF($B43&gt;0, INDEX(OM!$B$2:$B$241,$B43), 0)</f>
        <v>0</v>
      </c>
      <c r="G43" s="6">
        <f>E43-F43</f>
        <v>0</v>
      </c>
      <c r="H43" s="6">
        <f>IF($B43&gt;0, INDEX(Debt_Schedule!$D$2:$D$241,$B43), 0)</f>
        <v>0</v>
      </c>
      <c r="I43" s="6">
        <f>G43-H43</f>
        <v>0</v>
      </c>
      <c r="J43" s="6">
        <f>IF(I43&gt;0, I43*TaxRate, 0)</f>
        <v>0</v>
      </c>
      <c r="K43" s="6">
        <f>I43-J43</f>
        <v>0</v>
      </c>
    </row>
    <row r="44" spans="1:11">
      <c r="A44" s="8">
        <v>43</v>
      </c>
      <c r="B44" s="8">
        <f>IF(A44&gt;BuildMonths,A44-BuildMonths,0)</f>
        <v>0</v>
      </c>
      <c r="C44" s="6">
        <f>IF($B44&gt;0, INDEX(City_Receivable!$D$2:$D$241,$B44), 0)</f>
        <v>0</v>
      </c>
      <c r="D44" s="6">
        <f>IF($B44&gt;0, INDEX(OM!$C$2:$C$241,$B44), 0)</f>
        <v>0</v>
      </c>
      <c r="E44" s="6">
        <f>C44+D44</f>
        <v>0</v>
      </c>
      <c r="F44" s="6">
        <f>IF($B44&gt;0, INDEX(OM!$B$2:$B$241,$B44), 0)</f>
        <v>0</v>
      </c>
      <c r="G44" s="6">
        <f>E44-F44</f>
        <v>0</v>
      </c>
      <c r="H44" s="6">
        <f>IF($B44&gt;0, INDEX(Debt_Schedule!$D$2:$D$241,$B44), 0)</f>
        <v>0</v>
      </c>
      <c r="I44" s="6">
        <f>G44-H44</f>
        <v>0</v>
      </c>
      <c r="J44" s="6">
        <f>IF(I44&gt;0, I44*TaxRate, 0)</f>
        <v>0</v>
      </c>
      <c r="K44" s="6">
        <f>I44-J44</f>
        <v>0</v>
      </c>
    </row>
    <row r="45" spans="1:11">
      <c r="A45" s="8">
        <v>44</v>
      </c>
      <c r="B45" s="8">
        <f>IF(A45&gt;BuildMonths,A45-BuildMonths,0)</f>
        <v>0</v>
      </c>
      <c r="C45" s="6">
        <f>IF($B45&gt;0, INDEX(City_Receivable!$D$2:$D$241,$B45), 0)</f>
        <v>0</v>
      </c>
      <c r="D45" s="6">
        <f>IF($B45&gt;0, INDEX(OM!$C$2:$C$241,$B45), 0)</f>
        <v>0</v>
      </c>
      <c r="E45" s="6">
        <f>C45+D45</f>
        <v>0</v>
      </c>
      <c r="F45" s="6">
        <f>IF($B45&gt;0, INDEX(OM!$B$2:$B$241,$B45), 0)</f>
        <v>0</v>
      </c>
      <c r="G45" s="6">
        <f>E45-F45</f>
        <v>0</v>
      </c>
      <c r="H45" s="6">
        <f>IF($B45&gt;0, INDEX(Debt_Schedule!$D$2:$D$241,$B45), 0)</f>
        <v>0</v>
      </c>
      <c r="I45" s="6">
        <f>G45-H45</f>
        <v>0</v>
      </c>
      <c r="J45" s="6">
        <f>IF(I45&gt;0, I45*TaxRate, 0)</f>
        <v>0</v>
      </c>
      <c r="K45" s="6">
        <f>I45-J45</f>
        <v>0</v>
      </c>
    </row>
    <row r="46" spans="1:11">
      <c r="A46" s="8">
        <v>45</v>
      </c>
      <c r="B46" s="8">
        <f>IF(A46&gt;BuildMonths,A46-BuildMonths,0)</f>
        <v>0</v>
      </c>
      <c r="C46" s="6">
        <f>IF($B46&gt;0, INDEX(City_Receivable!$D$2:$D$241,$B46), 0)</f>
        <v>0</v>
      </c>
      <c r="D46" s="6">
        <f>IF($B46&gt;0, INDEX(OM!$C$2:$C$241,$B46), 0)</f>
        <v>0</v>
      </c>
      <c r="E46" s="6">
        <f>C46+D46</f>
        <v>0</v>
      </c>
      <c r="F46" s="6">
        <f>IF($B46&gt;0, INDEX(OM!$B$2:$B$241,$B46), 0)</f>
        <v>0</v>
      </c>
      <c r="G46" s="6">
        <f>E46-F46</f>
        <v>0</v>
      </c>
      <c r="H46" s="6">
        <f>IF($B46&gt;0, INDEX(Debt_Schedule!$D$2:$D$241,$B46), 0)</f>
        <v>0</v>
      </c>
      <c r="I46" s="6">
        <f>G46-H46</f>
        <v>0</v>
      </c>
      <c r="J46" s="6">
        <f>IF(I46&gt;0, I46*TaxRate, 0)</f>
        <v>0</v>
      </c>
      <c r="K46" s="6">
        <f>I46-J46</f>
        <v>0</v>
      </c>
    </row>
    <row r="47" spans="1:11">
      <c r="A47" s="8">
        <v>46</v>
      </c>
      <c r="B47" s="8">
        <f>IF(A47&gt;BuildMonths,A47-BuildMonths,0)</f>
        <v>0</v>
      </c>
      <c r="C47" s="6">
        <f>IF($B47&gt;0, INDEX(City_Receivable!$D$2:$D$241,$B47), 0)</f>
        <v>0</v>
      </c>
      <c r="D47" s="6">
        <f>IF($B47&gt;0, INDEX(OM!$C$2:$C$241,$B47), 0)</f>
        <v>0</v>
      </c>
      <c r="E47" s="6">
        <f>C47+D47</f>
        <v>0</v>
      </c>
      <c r="F47" s="6">
        <f>IF($B47&gt;0, INDEX(OM!$B$2:$B$241,$B47), 0)</f>
        <v>0</v>
      </c>
      <c r="G47" s="6">
        <f>E47-F47</f>
        <v>0</v>
      </c>
      <c r="H47" s="6">
        <f>IF($B47&gt;0, INDEX(Debt_Schedule!$D$2:$D$241,$B47), 0)</f>
        <v>0</v>
      </c>
      <c r="I47" s="6">
        <f>G47-H47</f>
        <v>0</v>
      </c>
      <c r="J47" s="6">
        <f>IF(I47&gt;0, I47*TaxRate, 0)</f>
        <v>0</v>
      </c>
      <c r="K47" s="6">
        <f>I47-J47</f>
        <v>0</v>
      </c>
    </row>
    <row r="48" spans="1:11">
      <c r="A48" s="8">
        <v>47</v>
      </c>
      <c r="B48" s="8">
        <f>IF(A48&gt;BuildMonths,A48-BuildMonths,0)</f>
        <v>0</v>
      </c>
      <c r="C48" s="6">
        <f>IF($B48&gt;0, INDEX(City_Receivable!$D$2:$D$241,$B48), 0)</f>
        <v>0</v>
      </c>
      <c r="D48" s="6">
        <f>IF($B48&gt;0, INDEX(OM!$C$2:$C$241,$B48), 0)</f>
        <v>0</v>
      </c>
      <c r="E48" s="6">
        <f>C48+D48</f>
        <v>0</v>
      </c>
      <c r="F48" s="6">
        <f>IF($B48&gt;0, INDEX(OM!$B$2:$B$241,$B48), 0)</f>
        <v>0</v>
      </c>
      <c r="G48" s="6">
        <f>E48-F48</f>
        <v>0</v>
      </c>
      <c r="H48" s="6">
        <f>IF($B48&gt;0, INDEX(Debt_Schedule!$D$2:$D$241,$B48), 0)</f>
        <v>0</v>
      </c>
      <c r="I48" s="6">
        <f>G48-H48</f>
        <v>0</v>
      </c>
      <c r="J48" s="6">
        <f>IF(I48&gt;0, I48*TaxRate, 0)</f>
        <v>0</v>
      </c>
      <c r="K48" s="6">
        <f>I48-J48</f>
        <v>0</v>
      </c>
    </row>
    <row r="49" spans="1:11">
      <c r="A49" s="8">
        <v>48</v>
      </c>
      <c r="B49" s="8">
        <f>IF(A49&gt;BuildMonths,A49-BuildMonths,0)</f>
        <v>0</v>
      </c>
      <c r="C49" s="6">
        <f>IF($B49&gt;0, INDEX(City_Receivable!$D$2:$D$241,$B49), 0)</f>
        <v>0</v>
      </c>
      <c r="D49" s="6">
        <f>IF($B49&gt;0, INDEX(OM!$C$2:$C$241,$B49), 0)</f>
        <v>0</v>
      </c>
      <c r="E49" s="6">
        <f>C49+D49</f>
        <v>0</v>
      </c>
      <c r="F49" s="6">
        <f>IF($B49&gt;0, INDEX(OM!$B$2:$B$241,$B49), 0)</f>
        <v>0</v>
      </c>
      <c r="G49" s="6">
        <f>E49-F49</f>
        <v>0</v>
      </c>
      <c r="H49" s="6">
        <f>IF($B49&gt;0, INDEX(Debt_Schedule!$D$2:$D$241,$B49), 0)</f>
        <v>0</v>
      </c>
      <c r="I49" s="6">
        <f>G49-H49</f>
        <v>0</v>
      </c>
      <c r="J49" s="6">
        <f>IF(I49&gt;0, I49*TaxRate, 0)</f>
        <v>0</v>
      </c>
      <c r="K49" s="6">
        <f>I49-J49</f>
        <v>0</v>
      </c>
    </row>
    <row r="50" spans="1:11">
      <c r="A50" s="8">
        <v>49</v>
      </c>
      <c r="B50" s="8">
        <f>IF(A50&gt;BuildMonths,A50-BuildMonths,0)</f>
        <v>0</v>
      </c>
      <c r="C50" s="6">
        <f>IF($B50&gt;0, INDEX(City_Receivable!$D$2:$D$241,$B50), 0)</f>
        <v>0</v>
      </c>
      <c r="D50" s="6">
        <f>IF($B50&gt;0, INDEX(OM!$C$2:$C$241,$B50), 0)</f>
        <v>0</v>
      </c>
      <c r="E50" s="6">
        <f>C50+D50</f>
        <v>0</v>
      </c>
      <c r="F50" s="6">
        <f>IF($B50&gt;0, INDEX(OM!$B$2:$B$241,$B50), 0)</f>
        <v>0</v>
      </c>
      <c r="G50" s="6">
        <f>E50-F50</f>
        <v>0</v>
      </c>
      <c r="H50" s="6">
        <f>IF($B50&gt;0, INDEX(Debt_Schedule!$D$2:$D$241,$B50), 0)</f>
        <v>0</v>
      </c>
      <c r="I50" s="6">
        <f>G50-H50</f>
        <v>0</v>
      </c>
      <c r="J50" s="6">
        <f>IF(I50&gt;0, I50*TaxRate, 0)</f>
        <v>0</v>
      </c>
      <c r="K50" s="6">
        <f>I50-J50</f>
        <v>0</v>
      </c>
    </row>
    <row r="51" spans="1:11">
      <c r="A51" s="8">
        <v>50</v>
      </c>
      <c r="B51" s="8">
        <f>IF(A51&gt;BuildMonths,A51-BuildMonths,0)</f>
        <v>0</v>
      </c>
      <c r="C51" s="6">
        <f>IF($B51&gt;0, INDEX(City_Receivable!$D$2:$D$241,$B51), 0)</f>
        <v>0</v>
      </c>
      <c r="D51" s="6">
        <f>IF($B51&gt;0, INDEX(OM!$C$2:$C$241,$B51), 0)</f>
        <v>0</v>
      </c>
      <c r="E51" s="6">
        <f>C51+D51</f>
        <v>0</v>
      </c>
      <c r="F51" s="6">
        <f>IF($B51&gt;0, INDEX(OM!$B$2:$B$241,$B51), 0)</f>
        <v>0</v>
      </c>
      <c r="G51" s="6">
        <f>E51-F51</f>
        <v>0</v>
      </c>
      <c r="H51" s="6">
        <f>IF($B51&gt;0, INDEX(Debt_Schedule!$D$2:$D$241,$B51), 0)</f>
        <v>0</v>
      </c>
      <c r="I51" s="6">
        <f>G51-H51</f>
        <v>0</v>
      </c>
      <c r="J51" s="6">
        <f>IF(I51&gt;0, I51*TaxRate, 0)</f>
        <v>0</v>
      </c>
      <c r="K51" s="6">
        <f>I51-J51</f>
        <v>0</v>
      </c>
    </row>
    <row r="52" spans="1:11">
      <c r="A52" s="8">
        <v>51</v>
      </c>
      <c r="B52" s="8">
        <f>IF(A52&gt;BuildMonths,A52-BuildMonths,0)</f>
        <v>0</v>
      </c>
      <c r="C52" s="6">
        <f>IF($B52&gt;0, INDEX(City_Receivable!$D$2:$D$241,$B52), 0)</f>
        <v>0</v>
      </c>
      <c r="D52" s="6">
        <f>IF($B52&gt;0, INDEX(OM!$C$2:$C$241,$B52), 0)</f>
        <v>0</v>
      </c>
      <c r="E52" s="6">
        <f>C52+D52</f>
        <v>0</v>
      </c>
      <c r="F52" s="6">
        <f>IF($B52&gt;0, INDEX(OM!$B$2:$B$241,$B52), 0)</f>
        <v>0</v>
      </c>
      <c r="G52" s="6">
        <f>E52-F52</f>
        <v>0</v>
      </c>
      <c r="H52" s="6">
        <f>IF($B52&gt;0, INDEX(Debt_Schedule!$D$2:$D$241,$B52), 0)</f>
        <v>0</v>
      </c>
      <c r="I52" s="6">
        <f>G52-H52</f>
        <v>0</v>
      </c>
      <c r="J52" s="6">
        <f>IF(I52&gt;0, I52*TaxRate, 0)</f>
        <v>0</v>
      </c>
      <c r="K52" s="6">
        <f>I52-J52</f>
        <v>0</v>
      </c>
    </row>
    <row r="53" spans="1:11">
      <c r="A53" s="8">
        <v>52</v>
      </c>
      <c r="B53" s="8">
        <f>IF(A53&gt;BuildMonths,A53-BuildMonths,0)</f>
        <v>0</v>
      </c>
      <c r="C53" s="6">
        <f>IF($B53&gt;0, INDEX(City_Receivable!$D$2:$D$241,$B53), 0)</f>
        <v>0</v>
      </c>
      <c r="D53" s="6">
        <f>IF($B53&gt;0, INDEX(OM!$C$2:$C$241,$B53), 0)</f>
        <v>0</v>
      </c>
      <c r="E53" s="6">
        <f>C53+D53</f>
        <v>0</v>
      </c>
      <c r="F53" s="6">
        <f>IF($B53&gt;0, INDEX(OM!$B$2:$B$241,$B53), 0)</f>
        <v>0</v>
      </c>
      <c r="G53" s="6">
        <f>E53-F53</f>
        <v>0</v>
      </c>
      <c r="H53" s="6">
        <f>IF($B53&gt;0, INDEX(Debt_Schedule!$D$2:$D$241,$B53), 0)</f>
        <v>0</v>
      </c>
      <c r="I53" s="6">
        <f>G53-H53</f>
        <v>0</v>
      </c>
      <c r="J53" s="6">
        <f>IF(I53&gt;0, I53*TaxRate, 0)</f>
        <v>0</v>
      </c>
      <c r="K53" s="6">
        <f>I53-J53</f>
        <v>0</v>
      </c>
    </row>
    <row r="54" spans="1:11">
      <c r="A54" s="8">
        <v>53</v>
      </c>
      <c r="B54" s="8">
        <f>IF(A54&gt;BuildMonths,A54-BuildMonths,0)</f>
        <v>0</v>
      </c>
      <c r="C54" s="6">
        <f>IF($B54&gt;0, INDEX(City_Receivable!$D$2:$D$241,$B54), 0)</f>
        <v>0</v>
      </c>
      <c r="D54" s="6">
        <f>IF($B54&gt;0, INDEX(OM!$C$2:$C$241,$B54), 0)</f>
        <v>0</v>
      </c>
      <c r="E54" s="6">
        <f>C54+D54</f>
        <v>0</v>
      </c>
      <c r="F54" s="6">
        <f>IF($B54&gt;0, INDEX(OM!$B$2:$B$241,$B54), 0)</f>
        <v>0</v>
      </c>
      <c r="G54" s="6">
        <f>E54-F54</f>
        <v>0</v>
      </c>
      <c r="H54" s="6">
        <f>IF($B54&gt;0, INDEX(Debt_Schedule!$D$2:$D$241,$B54), 0)</f>
        <v>0</v>
      </c>
      <c r="I54" s="6">
        <f>G54-H54</f>
        <v>0</v>
      </c>
      <c r="J54" s="6">
        <f>IF(I54&gt;0, I54*TaxRate, 0)</f>
        <v>0</v>
      </c>
      <c r="K54" s="6">
        <f>I54-J54</f>
        <v>0</v>
      </c>
    </row>
    <row r="55" spans="1:11">
      <c r="A55" s="8">
        <v>54</v>
      </c>
      <c r="B55" s="8">
        <f>IF(A55&gt;BuildMonths,A55-BuildMonths,0)</f>
        <v>0</v>
      </c>
      <c r="C55" s="6">
        <f>IF($B55&gt;0, INDEX(City_Receivable!$D$2:$D$241,$B55), 0)</f>
        <v>0</v>
      </c>
      <c r="D55" s="6">
        <f>IF($B55&gt;0, INDEX(OM!$C$2:$C$241,$B55), 0)</f>
        <v>0</v>
      </c>
      <c r="E55" s="6">
        <f>C55+D55</f>
        <v>0</v>
      </c>
      <c r="F55" s="6">
        <f>IF($B55&gt;0, INDEX(OM!$B$2:$B$241,$B55), 0)</f>
        <v>0</v>
      </c>
      <c r="G55" s="6">
        <f>E55-F55</f>
        <v>0</v>
      </c>
      <c r="H55" s="6">
        <f>IF($B55&gt;0, INDEX(Debt_Schedule!$D$2:$D$241,$B55), 0)</f>
        <v>0</v>
      </c>
      <c r="I55" s="6">
        <f>G55-H55</f>
        <v>0</v>
      </c>
      <c r="J55" s="6">
        <f>IF(I55&gt;0, I55*TaxRate, 0)</f>
        <v>0</v>
      </c>
      <c r="K55" s="6">
        <f>I55-J55</f>
        <v>0</v>
      </c>
    </row>
    <row r="56" spans="1:11">
      <c r="A56" s="8">
        <v>55</v>
      </c>
      <c r="B56" s="8">
        <f>IF(A56&gt;BuildMonths,A56-BuildMonths,0)</f>
        <v>0</v>
      </c>
      <c r="C56" s="6">
        <f>IF($B56&gt;0, INDEX(City_Receivable!$D$2:$D$241,$B56), 0)</f>
        <v>0</v>
      </c>
      <c r="D56" s="6">
        <f>IF($B56&gt;0, INDEX(OM!$C$2:$C$241,$B56), 0)</f>
        <v>0</v>
      </c>
      <c r="E56" s="6">
        <f>C56+D56</f>
        <v>0</v>
      </c>
      <c r="F56" s="6">
        <f>IF($B56&gt;0, INDEX(OM!$B$2:$B$241,$B56), 0)</f>
        <v>0</v>
      </c>
      <c r="G56" s="6">
        <f>E56-F56</f>
        <v>0</v>
      </c>
      <c r="H56" s="6">
        <f>IF($B56&gt;0, INDEX(Debt_Schedule!$D$2:$D$241,$B56), 0)</f>
        <v>0</v>
      </c>
      <c r="I56" s="6">
        <f>G56-H56</f>
        <v>0</v>
      </c>
      <c r="J56" s="6">
        <f>IF(I56&gt;0, I56*TaxRate, 0)</f>
        <v>0</v>
      </c>
      <c r="K56" s="6">
        <f>I56-J56</f>
        <v>0</v>
      </c>
    </row>
    <row r="57" spans="1:11">
      <c r="A57" s="8">
        <v>56</v>
      </c>
      <c r="B57" s="8">
        <f>IF(A57&gt;BuildMonths,A57-BuildMonths,0)</f>
        <v>0</v>
      </c>
      <c r="C57" s="6">
        <f>IF($B57&gt;0, INDEX(City_Receivable!$D$2:$D$241,$B57), 0)</f>
        <v>0</v>
      </c>
      <c r="D57" s="6">
        <f>IF($B57&gt;0, INDEX(OM!$C$2:$C$241,$B57), 0)</f>
        <v>0</v>
      </c>
      <c r="E57" s="6">
        <f>C57+D57</f>
        <v>0</v>
      </c>
      <c r="F57" s="6">
        <f>IF($B57&gt;0, INDEX(OM!$B$2:$B$241,$B57), 0)</f>
        <v>0</v>
      </c>
      <c r="G57" s="6">
        <f>E57-F57</f>
        <v>0</v>
      </c>
      <c r="H57" s="6">
        <f>IF($B57&gt;0, INDEX(Debt_Schedule!$D$2:$D$241,$B57), 0)</f>
        <v>0</v>
      </c>
      <c r="I57" s="6">
        <f>G57-H57</f>
        <v>0</v>
      </c>
      <c r="J57" s="6">
        <f>IF(I57&gt;0, I57*TaxRate, 0)</f>
        <v>0</v>
      </c>
      <c r="K57" s="6">
        <f>I57-J57</f>
        <v>0</v>
      </c>
    </row>
    <row r="58" spans="1:11">
      <c r="A58" s="8">
        <v>57</v>
      </c>
      <c r="B58" s="8">
        <f>IF(A58&gt;BuildMonths,A58-BuildMonths,0)</f>
        <v>0</v>
      </c>
      <c r="C58" s="6">
        <f>IF($B58&gt;0, INDEX(City_Receivable!$D$2:$D$241,$B58), 0)</f>
        <v>0</v>
      </c>
      <c r="D58" s="6">
        <f>IF($B58&gt;0, INDEX(OM!$C$2:$C$241,$B58), 0)</f>
        <v>0</v>
      </c>
      <c r="E58" s="6">
        <f>C58+D58</f>
        <v>0</v>
      </c>
      <c r="F58" s="6">
        <f>IF($B58&gt;0, INDEX(OM!$B$2:$B$241,$B58), 0)</f>
        <v>0</v>
      </c>
      <c r="G58" s="6">
        <f>E58-F58</f>
        <v>0</v>
      </c>
      <c r="H58" s="6">
        <f>IF($B58&gt;0, INDEX(Debt_Schedule!$D$2:$D$241,$B58), 0)</f>
        <v>0</v>
      </c>
      <c r="I58" s="6">
        <f>G58-H58</f>
        <v>0</v>
      </c>
      <c r="J58" s="6">
        <f>IF(I58&gt;0, I58*TaxRate, 0)</f>
        <v>0</v>
      </c>
      <c r="K58" s="6">
        <f>I58-J58</f>
        <v>0</v>
      </c>
    </row>
    <row r="59" spans="1:11">
      <c r="A59" s="8">
        <v>58</v>
      </c>
      <c r="B59" s="8">
        <f>IF(A59&gt;BuildMonths,A59-BuildMonths,0)</f>
        <v>0</v>
      </c>
      <c r="C59" s="6">
        <f>IF($B59&gt;0, INDEX(City_Receivable!$D$2:$D$241,$B59), 0)</f>
        <v>0</v>
      </c>
      <c r="D59" s="6">
        <f>IF($B59&gt;0, INDEX(OM!$C$2:$C$241,$B59), 0)</f>
        <v>0</v>
      </c>
      <c r="E59" s="6">
        <f>C59+D59</f>
        <v>0</v>
      </c>
      <c r="F59" s="6">
        <f>IF($B59&gt;0, INDEX(OM!$B$2:$B$241,$B59), 0)</f>
        <v>0</v>
      </c>
      <c r="G59" s="6">
        <f>E59-F59</f>
        <v>0</v>
      </c>
      <c r="H59" s="6">
        <f>IF($B59&gt;0, INDEX(Debt_Schedule!$D$2:$D$241,$B59), 0)</f>
        <v>0</v>
      </c>
      <c r="I59" s="6">
        <f>G59-H59</f>
        <v>0</v>
      </c>
      <c r="J59" s="6">
        <f>IF(I59&gt;0, I59*TaxRate, 0)</f>
        <v>0</v>
      </c>
      <c r="K59" s="6">
        <f>I59-J59</f>
        <v>0</v>
      </c>
    </row>
    <row r="60" spans="1:11">
      <c r="A60" s="8">
        <v>59</v>
      </c>
      <c r="B60" s="8">
        <f>IF(A60&gt;BuildMonths,A60-BuildMonths,0)</f>
        <v>0</v>
      </c>
      <c r="C60" s="6">
        <f>IF($B60&gt;0, INDEX(City_Receivable!$D$2:$D$241,$B60), 0)</f>
        <v>0</v>
      </c>
      <c r="D60" s="6">
        <f>IF($B60&gt;0, INDEX(OM!$C$2:$C$241,$B60), 0)</f>
        <v>0</v>
      </c>
      <c r="E60" s="6">
        <f>C60+D60</f>
        <v>0</v>
      </c>
      <c r="F60" s="6">
        <f>IF($B60&gt;0, INDEX(OM!$B$2:$B$241,$B60), 0)</f>
        <v>0</v>
      </c>
      <c r="G60" s="6">
        <f>E60-F60</f>
        <v>0</v>
      </c>
      <c r="H60" s="6">
        <f>IF($B60&gt;0, INDEX(Debt_Schedule!$D$2:$D$241,$B60), 0)</f>
        <v>0</v>
      </c>
      <c r="I60" s="6">
        <f>G60-H60</f>
        <v>0</v>
      </c>
      <c r="J60" s="6">
        <f>IF(I60&gt;0, I60*TaxRate, 0)</f>
        <v>0</v>
      </c>
      <c r="K60" s="6">
        <f>I60-J60</f>
        <v>0</v>
      </c>
    </row>
    <row r="61" spans="1:11">
      <c r="A61" s="8">
        <v>60</v>
      </c>
      <c r="B61" s="8">
        <f>IF(A61&gt;BuildMonths,A61-BuildMonths,0)</f>
        <v>0</v>
      </c>
      <c r="C61" s="6">
        <f>IF($B61&gt;0, INDEX(City_Receivable!$D$2:$D$241,$B61), 0)</f>
        <v>0</v>
      </c>
      <c r="D61" s="6">
        <f>IF($B61&gt;0, INDEX(OM!$C$2:$C$241,$B61), 0)</f>
        <v>0</v>
      </c>
      <c r="E61" s="6">
        <f>C61+D61</f>
        <v>0</v>
      </c>
      <c r="F61" s="6">
        <f>IF($B61&gt;0, INDEX(OM!$B$2:$B$241,$B61), 0)</f>
        <v>0</v>
      </c>
      <c r="G61" s="6">
        <f>E61-F61</f>
        <v>0</v>
      </c>
      <c r="H61" s="6">
        <f>IF($B61&gt;0, INDEX(Debt_Schedule!$D$2:$D$241,$B61), 0)</f>
        <v>0</v>
      </c>
      <c r="I61" s="6">
        <f>G61-H61</f>
        <v>0</v>
      </c>
      <c r="J61" s="6">
        <f>IF(I61&gt;0, I61*TaxRate, 0)</f>
        <v>0</v>
      </c>
      <c r="K61" s="6">
        <f>I61-J61</f>
        <v>0</v>
      </c>
    </row>
    <row r="62" spans="1:11">
      <c r="A62" s="8">
        <v>61</v>
      </c>
      <c r="B62" s="8">
        <f>IF(A62&gt;BuildMonths,A62-BuildMonths,0)</f>
        <v>0</v>
      </c>
      <c r="C62" s="6">
        <f>IF($B62&gt;0, INDEX(City_Receivable!$D$2:$D$241,$B62), 0)</f>
        <v>0</v>
      </c>
      <c r="D62" s="6">
        <f>IF($B62&gt;0, INDEX(OM!$C$2:$C$241,$B62), 0)</f>
        <v>0</v>
      </c>
      <c r="E62" s="6">
        <f>C62+D62</f>
        <v>0</v>
      </c>
      <c r="F62" s="6">
        <f>IF($B62&gt;0, INDEX(OM!$B$2:$B$241,$B62), 0)</f>
        <v>0</v>
      </c>
      <c r="G62" s="6">
        <f>E62-F62</f>
        <v>0</v>
      </c>
      <c r="H62" s="6">
        <f>IF($B62&gt;0, INDEX(Debt_Schedule!$D$2:$D$241,$B62), 0)</f>
        <v>0</v>
      </c>
      <c r="I62" s="6">
        <f>G62-H62</f>
        <v>0</v>
      </c>
      <c r="J62" s="6">
        <f>IF(I62&gt;0, I62*TaxRate, 0)</f>
        <v>0</v>
      </c>
      <c r="K62" s="6">
        <f>I62-J62</f>
        <v>0</v>
      </c>
    </row>
    <row r="63" spans="1:11">
      <c r="A63" s="8">
        <v>62</v>
      </c>
      <c r="B63" s="8">
        <f>IF(A63&gt;BuildMonths,A63-BuildMonths,0)</f>
        <v>0</v>
      </c>
      <c r="C63" s="6">
        <f>IF($B63&gt;0, INDEX(City_Receivable!$D$2:$D$241,$B63), 0)</f>
        <v>0</v>
      </c>
      <c r="D63" s="6">
        <f>IF($B63&gt;0, INDEX(OM!$C$2:$C$241,$B63), 0)</f>
        <v>0</v>
      </c>
      <c r="E63" s="6">
        <f>C63+D63</f>
        <v>0</v>
      </c>
      <c r="F63" s="6">
        <f>IF($B63&gt;0, INDEX(OM!$B$2:$B$241,$B63), 0)</f>
        <v>0</v>
      </c>
      <c r="G63" s="6">
        <f>E63-F63</f>
        <v>0</v>
      </c>
      <c r="H63" s="6">
        <f>IF($B63&gt;0, INDEX(Debt_Schedule!$D$2:$D$241,$B63), 0)</f>
        <v>0</v>
      </c>
      <c r="I63" s="6">
        <f>G63-H63</f>
        <v>0</v>
      </c>
      <c r="J63" s="6">
        <f>IF(I63&gt;0, I63*TaxRate, 0)</f>
        <v>0</v>
      </c>
      <c r="K63" s="6">
        <f>I63-J63</f>
        <v>0</v>
      </c>
    </row>
    <row r="64" spans="1:11">
      <c r="A64" s="8">
        <v>63</v>
      </c>
      <c r="B64" s="8">
        <f>IF(A64&gt;BuildMonths,A64-BuildMonths,0)</f>
        <v>0</v>
      </c>
      <c r="C64" s="6">
        <f>IF($B64&gt;0, INDEX(City_Receivable!$D$2:$D$241,$B64), 0)</f>
        <v>0</v>
      </c>
      <c r="D64" s="6">
        <f>IF($B64&gt;0, INDEX(OM!$C$2:$C$241,$B64), 0)</f>
        <v>0</v>
      </c>
      <c r="E64" s="6">
        <f>C64+D64</f>
        <v>0</v>
      </c>
      <c r="F64" s="6">
        <f>IF($B64&gt;0, INDEX(OM!$B$2:$B$241,$B64), 0)</f>
        <v>0</v>
      </c>
      <c r="G64" s="6">
        <f>E64-F64</f>
        <v>0</v>
      </c>
      <c r="H64" s="6">
        <f>IF($B64&gt;0, INDEX(Debt_Schedule!$D$2:$D$241,$B64), 0)</f>
        <v>0</v>
      </c>
      <c r="I64" s="6">
        <f>G64-H64</f>
        <v>0</v>
      </c>
      <c r="J64" s="6">
        <f>IF(I64&gt;0, I64*TaxRate, 0)</f>
        <v>0</v>
      </c>
      <c r="K64" s="6">
        <f>I64-J64</f>
        <v>0</v>
      </c>
    </row>
    <row r="65" spans="1:11">
      <c r="A65" s="8">
        <v>64</v>
      </c>
      <c r="B65" s="8">
        <f>IF(A65&gt;BuildMonths,A65-BuildMonths,0)</f>
        <v>0</v>
      </c>
      <c r="C65" s="6">
        <f>IF($B65&gt;0, INDEX(City_Receivable!$D$2:$D$241,$B65), 0)</f>
        <v>0</v>
      </c>
      <c r="D65" s="6">
        <f>IF($B65&gt;0, INDEX(OM!$C$2:$C$241,$B65), 0)</f>
        <v>0</v>
      </c>
      <c r="E65" s="6">
        <f>C65+D65</f>
        <v>0</v>
      </c>
      <c r="F65" s="6">
        <f>IF($B65&gt;0, INDEX(OM!$B$2:$B$241,$B65), 0)</f>
        <v>0</v>
      </c>
      <c r="G65" s="6">
        <f>E65-F65</f>
        <v>0</v>
      </c>
      <c r="H65" s="6">
        <f>IF($B65&gt;0, INDEX(Debt_Schedule!$D$2:$D$241,$B65), 0)</f>
        <v>0</v>
      </c>
      <c r="I65" s="6">
        <f>G65-H65</f>
        <v>0</v>
      </c>
      <c r="J65" s="6">
        <f>IF(I65&gt;0, I65*TaxRate, 0)</f>
        <v>0</v>
      </c>
      <c r="K65" s="6">
        <f>I65-J65</f>
        <v>0</v>
      </c>
    </row>
    <row r="66" spans="1:11">
      <c r="A66" s="8">
        <v>65</v>
      </c>
      <c r="B66" s="8">
        <f>IF(A66&gt;BuildMonths,A66-BuildMonths,0)</f>
        <v>0</v>
      </c>
      <c r="C66" s="6">
        <f>IF($B66&gt;0, INDEX(City_Receivable!$D$2:$D$241,$B66), 0)</f>
        <v>0</v>
      </c>
      <c r="D66" s="6">
        <f>IF($B66&gt;0, INDEX(OM!$C$2:$C$241,$B66), 0)</f>
        <v>0</v>
      </c>
      <c r="E66" s="6">
        <f>C66+D66</f>
        <v>0</v>
      </c>
      <c r="F66" s="6">
        <f>IF($B66&gt;0, INDEX(OM!$B$2:$B$241,$B66), 0)</f>
        <v>0</v>
      </c>
      <c r="G66" s="6">
        <f>E66-F66</f>
        <v>0</v>
      </c>
      <c r="H66" s="6">
        <f>IF($B66&gt;0, INDEX(Debt_Schedule!$D$2:$D$241,$B66), 0)</f>
        <v>0</v>
      </c>
      <c r="I66" s="6">
        <f>G66-H66</f>
        <v>0</v>
      </c>
      <c r="J66" s="6">
        <f>IF(I66&gt;0, I66*TaxRate, 0)</f>
        <v>0</v>
      </c>
      <c r="K66" s="6">
        <f>I66-J66</f>
        <v>0</v>
      </c>
    </row>
    <row r="67" spans="1:11">
      <c r="A67" s="8">
        <v>66</v>
      </c>
      <c r="B67" s="8">
        <f>IF(A67&gt;BuildMonths,A67-BuildMonths,0)</f>
        <v>0</v>
      </c>
      <c r="C67" s="6">
        <f>IF($B67&gt;0, INDEX(City_Receivable!$D$2:$D$241,$B67), 0)</f>
        <v>0</v>
      </c>
      <c r="D67" s="6">
        <f>IF($B67&gt;0, INDEX(OM!$C$2:$C$241,$B67), 0)</f>
        <v>0</v>
      </c>
      <c r="E67" s="6">
        <f>C67+D67</f>
        <v>0</v>
      </c>
      <c r="F67" s="6">
        <f>IF($B67&gt;0, INDEX(OM!$B$2:$B$241,$B67), 0)</f>
        <v>0</v>
      </c>
      <c r="G67" s="6">
        <f>E67-F67</f>
        <v>0</v>
      </c>
      <c r="H67" s="6">
        <f>IF($B67&gt;0, INDEX(Debt_Schedule!$D$2:$D$241,$B67), 0)</f>
        <v>0</v>
      </c>
      <c r="I67" s="6">
        <f>G67-H67</f>
        <v>0</v>
      </c>
      <c r="J67" s="6">
        <f>IF(I67&gt;0, I67*TaxRate, 0)</f>
        <v>0</v>
      </c>
      <c r="K67" s="6">
        <f>I67-J67</f>
        <v>0</v>
      </c>
    </row>
    <row r="68" spans="1:11">
      <c r="A68" s="8">
        <v>67</v>
      </c>
      <c r="B68" s="8">
        <f>IF(A68&gt;BuildMonths,A68-BuildMonths,0)</f>
        <v>0</v>
      </c>
      <c r="C68" s="6">
        <f>IF($B68&gt;0, INDEX(City_Receivable!$D$2:$D$241,$B68), 0)</f>
        <v>0</v>
      </c>
      <c r="D68" s="6">
        <f>IF($B68&gt;0, INDEX(OM!$C$2:$C$241,$B68), 0)</f>
        <v>0</v>
      </c>
      <c r="E68" s="6">
        <f>C68+D68</f>
        <v>0</v>
      </c>
      <c r="F68" s="6">
        <f>IF($B68&gt;0, INDEX(OM!$B$2:$B$241,$B68), 0)</f>
        <v>0</v>
      </c>
      <c r="G68" s="6">
        <f>E68-F68</f>
        <v>0</v>
      </c>
      <c r="H68" s="6">
        <f>IF($B68&gt;0, INDEX(Debt_Schedule!$D$2:$D$241,$B68), 0)</f>
        <v>0</v>
      </c>
      <c r="I68" s="6">
        <f>G68-H68</f>
        <v>0</v>
      </c>
      <c r="J68" s="6">
        <f>IF(I68&gt;0, I68*TaxRate, 0)</f>
        <v>0</v>
      </c>
      <c r="K68" s="6">
        <f>I68-J68</f>
        <v>0</v>
      </c>
    </row>
    <row r="69" spans="1:11">
      <c r="A69" s="8">
        <v>68</v>
      </c>
      <c r="B69" s="8">
        <f>IF(A69&gt;BuildMonths,A69-BuildMonths,0)</f>
        <v>0</v>
      </c>
      <c r="C69" s="6">
        <f>IF($B69&gt;0, INDEX(City_Receivable!$D$2:$D$241,$B69), 0)</f>
        <v>0</v>
      </c>
      <c r="D69" s="6">
        <f>IF($B69&gt;0, INDEX(OM!$C$2:$C$241,$B69), 0)</f>
        <v>0</v>
      </c>
      <c r="E69" s="6">
        <f>C69+D69</f>
        <v>0</v>
      </c>
      <c r="F69" s="6">
        <f>IF($B69&gt;0, INDEX(OM!$B$2:$B$241,$B69), 0)</f>
        <v>0</v>
      </c>
      <c r="G69" s="6">
        <f>E69-F69</f>
        <v>0</v>
      </c>
      <c r="H69" s="6">
        <f>IF($B69&gt;0, INDEX(Debt_Schedule!$D$2:$D$241,$B69), 0)</f>
        <v>0</v>
      </c>
      <c r="I69" s="6">
        <f>G69-H69</f>
        <v>0</v>
      </c>
      <c r="J69" s="6">
        <f>IF(I69&gt;0, I69*TaxRate, 0)</f>
        <v>0</v>
      </c>
      <c r="K69" s="6">
        <f>I69-J69</f>
        <v>0</v>
      </c>
    </row>
    <row r="70" spans="1:11">
      <c r="A70" s="8">
        <v>69</v>
      </c>
      <c r="B70" s="8">
        <f>IF(A70&gt;BuildMonths,A70-BuildMonths,0)</f>
        <v>0</v>
      </c>
      <c r="C70" s="6">
        <f>IF($B70&gt;0, INDEX(City_Receivable!$D$2:$D$241,$B70), 0)</f>
        <v>0</v>
      </c>
      <c r="D70" s="6">
        <f>IF($B70&gt;0, INDEX(OM!$C$2:$C$241,$B70), 0)</f>
        <v>0</v>
      </c>
      <c r="E70" s="6">
        <f>C70+D70</f>
        <v>0</v>
      </c>
      <c r="F70" s="6">
        <f>IF($B70&gt;0, INDEX(OM!$B$2:$B$241,$B70), 0)</f>
        <v>0</v>
      </c>
      <c r="G70" s="6">
        <f>E70-F70</f>
        <v>0</v>
      </c>
      <c r="H70" s="6">
        <f>IF($B70&gt;0, INDEX(Debt_Schedule!$D$2:$D$241,$B70), 0)</f>
        <v>0</v>
      </c>
      <c r="I70" s="6">
        <f>G70-H70</f>
        <v>0</v>
      </c>
      <c r="J70" s="6">
        <f>IF(I70&gt;0, I70*TaxRate, 0)</f>
        <v>0</v>
      </c>
      <c r="K70" s="6">
        <f>I70-J70</f>
        <v>0</v>
      </c>
    </row>
    <row r="71" spans="1:11">
      <c r="A71" s="8">
        <v>70</v>
      </c>
      <c r="B71" s="8">
        <f>IF(A71&gt;BuildMonths,A71-BuildMonths,0)</f>
        <v>0</v>
      </c>
      <c r="C71" s="6">
        <f>IF($B71&gt;0, INDEX(City_Receivable!$D$2:$D$241,$B71), 0)</f>
        <v>0</v>
      </c>
      <c r="D71" s="6">
        <f>IF($B71&gt;0, INDEX(OM!$C$2:$C$241,$B71), 0)</f>
        <v>0</v>
      </c>
      <c r="E71" s="6">
        <f>C71+D71</f>
        <v>0</v>
      </c>
      <c r="F71" s="6">
        <f>IF($B71&gt;0, INDEX(OM!$B$2:$B$241,$B71), 0)</f>
        <v>0</v>
      </c>
      <c r="G71" s="6">
        <f>E71-F71</f>
        <v>0</v>
      </c>
      <c r="H71" s="6">
        <f>IF($B71&gt;0, INDEX(Debt_Schedule!$D$2:$D$241,$B71), 0)</f>
        <v>0</v>
      </c>
      <c r="I71" s="6">
        <f>G71-H71</f>
        <v>0</v>
      </c>
      <c r="J71" s="6">
        <f>IF(I71&gt;0, I71*TaxRate, 0)</f>
        <v>0</v>
      </c>
      <c r="K71" s="6">
        <f>I71-J71</f>
        <v>0</v>
      </c>
    </row>
    <row r="72" spans="1:11">
      <c r="A72" s="8">
        <v>71</v>
      </c>
      <c r="B72" s="8">
        <f>IF(A72&gt;BuildMonths,A72-BuildMonths,0)</f>
        <v>0</v>
      </c>
      <c r="C72" s="6">
        <f>IF($B72&gt;0, INDEX(City_Receivable!$D$2:$D$241,$B72), 0)</f>
        <v>0</v>
      </c>
      <c r="D72" s="6">
        <f>IF($B72&gt;0, INDEX(OM!$C$2:$C$241,$B72), 0)</f>
        <v>0</v>
      </c>
      <c r="E72" s="6">
        <f>C72+D72</f>
        <v>0</v>
      </c>
      <c r="F72" s="6">
        <f>IF($B72&gt;0, INDEX(OM!$B$2:$B$241,$B72), 0)</f>
        <v>0</v>
      </c>
      <c r="G72" s="6">
        <f>E72-F72</f>
        <v>0</v>
      </c>
      <c r="H72" s="6">
        <f>IF($B72&gt;0, INDEX(Debt_Schedule!$D$2:$D$241,$B72), 0)</f>
        <v>0</v>
      </c>
      <c r="I72" s="6">
        <f>G72-H72</f>
        <v>0</v>
      </c>
      <c r="J72" s="6">
        <f>IF(I72&gt;0, I72*TaxRate, 0)</f>
        <v>0</v>
      </c>
      <c r="K72" s="6">
        <f>I72-J72</f>
        <v>0</v>
      </c>
    </row>
    <row r="73" spans="1:11">
      <c r="A73" s="8">
        <v>72</v>
      </c>
      <c r="B73" s="8">
        <f>IF(A73&gt;BuildMonths,A73-BuildMonths,0)</f>
        <v>0</v>
      </c>
      <c r="C73" s="6">
        <f>IF($B73&gt;0, INDEX(City_Receivable!$D$2:$D$241,$B73), 0)</f>
        <v>0</v>
      </c>
      <c r="D73" s="6">
        <f>IF($B73&gt;0, INDEX(OM!$C$2:$C$241,$B73), 0)</f>
        <v>0</v>
      </c>
      <c r="E73" s="6">
        <f>C73+D73</f>
        <v>0</v>
      </c>
      <c r="F73" s="6">
        <f>IF($B73&gt;0, INDEX(OM!$B$2:$B$241,$B73), 0)</f>
        <v>0</v>
      </c>
      <c r="G73" s="6">
        <f>E73-F73</f>
        <v>0</v>
      </c>
      <c r="H73" s="6">
        <f>IF($B73&gt;0, INDEX(Debt_Schedule!$D$2:$D$241,$B73), 0)</f>
        <v>0</v>
      </c>
      <c r="I73" s="6">
        <f>G73-H73</f>
        <v>0</v>
      </c>
      <c r="J73" s="6">
        <f>IF(I73&gt;0, I73*TaxRate, 0)</f>
        <v>0</v>
      </c>
      <c r="K73" s="6">
        <f>I73-J73</f>
        <v>0</v>
      </c>
    </row>
    <row r="74" spans="1:11">
      <c r="A74" s="8">
        <v>73</v>
      </c>
      <c r="B74" s="8">
        <f>IF(A74&gt;BuildMonths,A74-BuildMonths,0)</f>
        <v>0</v>
      </c>
      <c r="C74" s="6">
        <f>IF($B74&gt;0, INDEX(City_Receivable!$D$2:$D$241,$B74), 0)</f>
        <v>0</v>
      </c>
      <c r="D74" s="6">
        <f>IF($B74&gt;0, INDEX(OM!$C$2:$C$241,$B74), 0)</f>
        <v>0</v>
      </c>
      <c r="E74" s="6">
        <f>C74+D74</f>
        <v>0</v>
      </c>
      <c r="F74" s="6">
        <f>IF($B74&gt;0, INDEX(OM!$B$2:$B$241,$B74), 0)</f>
        <v>0</v>
      </c>
      <c r="G74" s="6">
        <f>E74-F74</f>
        <v>0</v>
      </c>
      <c r="H74" s="6">
        <f>IF($B74&gt;0, INDEX(Debt_Schedule!$D$2:$D$241,$B74), 0)</f>
        <v>0</v>
      </c>
      <c r="I74" s="6">
        <f>G74-H74</f>
        <v>0</v>
      </c>
      <c r="J74" s="6">
        <f>IF(I74&gt;0, I74*TaxRate, 0)</f>
        <v>0</v>
      </c>
      <c r="K74" s="6">
        <f>I74-J74</f>
        <v>0</v>
      </c>
    </row>
    <row r="75" spans="1:11">
      <c r="A75" s="8">
        <v>74</v>
      </c>
      <c r="B75" s="8">
        <f>IF(A75&gt;BuildMonths,A75-BuildMonths,0)</f>
        <v>0</v>
      </c>
      <c r="C75" s="6">
        <f>IF($B75&gt;0, INDEX(City_Receivable!$D$2:$D$241,$B75), 0)</f>
        <v>0</v>
      </c>
      <c r="D75" s="6">
        <f>IF($B75&gt;0, INDEX(OM!$C$2:$C$241,$B75), 0)</f>
        <v>0</v>
      </c>
      <c r="E75" s="6">
        <f>C75+D75</f>
        <v>0</v>
      </c>
      <c r="F75" s="6">
        <f>IF($B75&gt;0, INDEX(OM!$B$2:$B$241,$B75), 0)</f>
        <v>0</v>
      </c>
      <c r="G75" s="6">
        <f>E75-F75</f>
        <v>0</v>
      </c>
      <c r="H75" s="6">
        <f>IF($B75&gt;0, INDEX(Debt_Schedule!$D$2:$D$241,$B75), 0)</f>
        <v>0</v>
      </c>
      <c r="I75" s="6">
        <f>G75-H75</f>
        <v>0</v>
      </c>
      <c r="J75" s="6">
        <f>IF(I75&gt;0, I75*TaxRate, 0)</f>
        <v>0</v>
      </c>
      <c r="K75" s="6">
        <f>I75-J75</f>
        <v>0</v>
      </c>
    </row>
    <row r="76" spans="1:11">
      <c r="A76" s="8">
        <v>75</v>
      </c>
      <c r="B76" s="8">
        <f>IF(A76&gt;BuildMonths,A76-BuildMonths,0)</f>
        <v>0</v>
      </c>
      <c r="C76" s="6">
        <f>IF($B76&gt;0, INDEX(City_Receivable!$D$2:$D$241,$B76), 0)</f>
        <v>0</v>
      </c>
      <c r="D76" s="6">
        <f>IF($B76&gt;0, INDEX(OM!$C$2:$C$241,$B76), 0)</f>
        <v>0</v>
      </c>
      <c r="E76" s="6">
        <f>C76+D76</f>
        <v>0</v>
      </c>
      <c r="F76" s="6">
        <f>IF($B76&gt;0, INDEX(OM!$B$2:$B$241,$B76), 0)</f>
        <v>0</v>
      </c>
      <c r="G76" s="6">
        <f>E76-F76</f>
        <v>0</v>
      </c>
      <c r="H76" s="6">
        <f>IF($B76&gt;0, INDEX(Debt_Schedule!$D$2:$D$241,$B76), 0)</f>
        <v>0</v>
      </c>
      <c r="I76" s="6">
        <f>G76-H76</f>
        <v>0</v>
      </c>
      <c r="J76" s="6">
        <f>IF(I76&gt;0, I76*TaxRate, 0)</f>
        <v>0</v>
      </c>
      <c r="K76" s="6">
        <f>I76-J76</f>
        <v>0</v>
      </c>
    </row>
    <row r="77" spans="1:11">
      <c r="A77" s="8">
        <v>76</v>
      </c>
      <c r="B77" s="8">
        <f>IF(A77&gt;BuildMonths,A77-BuildMonths,0)</f>
        <v>0</v>
      </c>
      <c r="C77" s="6">
        <f>IF($B77&gt;0, INDEX(City_Receivable!$D$2:$D$241,$B77), 0)</f>
        <v>0</v>
      </c>
      <c r="D77" s="6">
        <f>IF($B77&gt;0, INDEX(OM!$C$2:$C$241,$B77), 0)</f>
        <v>0</v>
      </c>
      <c r="E77" s="6">
        <f>C77+D77</f>
        <v>0</v>
      </c>
      <c r="F77" s="6">
        <f>IF($B77&gt;0, INDEX(OM!$B$2:$B$241,$B77), 0)</f>
        <v>0</v>
      </c>
      <c r="G77" s="6">
        <f>E77-F77</f>
        <v>0</v>
      </c>
      <c r="H77" s="6">
        <f>IF($B77&gt;0, INDEX(Debt_Schedule!$D$2:$D$241,$B77), 0)</f>
        <v>0</v>
      </c>
      <c r="I77" s="6">
        <f>G77-H77</f>
        <v>0</v>
      </c>
      <c r="J77" s="6">
        <f>IF(I77&gt;0, I77*TaxRate, 0)</f>
        <v>0</v>
      </c>
      <c r="K77" s="6">
        <f>I77-J77</f>
        <v>0</v>
      </c>
    </row>
    <row r="78" spans="1:11">
      <c r="A78" s="8">
        <v>77</v>
      </c>
      <c r="B78" s="8">
        <f>IF(A78&gt;BuildMonths,A78-BuildMonths,0)</f>
        <v>0</v>
      </c>
      <c r="C78" s="6">
        <f>IF($B78&gt;0, INDEX(City_Receivable!$D$2:$D$241,$B78), 0)</f>
        <v>0</v>
      </c>
      <c r="D78" s="6">
        <f>IF($B78&gt;0, INDEX(OM!$C$2:$C$241,$B78), 0)</f>
        <v>0</v>
      </c>
      <c r="E78" s="6">
        <f>C78+D78</f>
        <v>0</v>
      </c>
      <c r="F78" s="6">
        <f>IF($B78&gt;0, INDEX(OM!$B$2:$B$241,$B78), 0)</f>
        <v>0</v>
      </c>
      <c r="G78" s="6">
        <f>E78-F78</f>
        <v>0</v>
      </c>
      <c r="H78" s="6">
        <f>IF($B78&gt;0, INDEX(Debt_Schedule!$D$2:$D$241,$B78), 0)</f>
        <v>0</v>
      </c>
      <c r="I78" s="6">
        <f>G78-H78</f>
        <v>0</v>
      </c>
      <c r="J78" s="6">
        <f>IF(I78&gt;0, I78*TaxRate, 0)</f>
        <v>0</v>
      </c>
      <c r="K78" s="6">
        <f>I78-J78</f>
        <v>0</v>
      </c>
    </row>
    <row r="79" spans="1:11">
      <c r="A79" s="8">
        <v>78</v>
      </c>
      <c r="B79" s="8">
        <f>IF(A79&gt;BuildMonths,A79-BuildMonths,0)</f>
        <v>0</v>
      </c>
      <c r="C79" s="6">
        <f>IF($B79&gt;0, INDEX(City_Receivable!$D$2:$D$241,$B79), 0)</f>
        <v>0</v>
      </c>
      <c r="D79" s="6">
        <f>IF($B79&gt;0, INDEX(OM!$C$2:$C$241,$B79), 0)</f>
        <v>0</v>
      </c>
      <c r="E79" s="6">
        <f>C79+D79</f>
        <v>0</v>
      </c>
      <c r="F79" s="6">
        <f>IF($B79&gt;0, INDEX(OM!$B$2:$B$241,$B79), 0)</f>
        <v>0</v>
      </c>
      <c r="G79" s="6">
        <f>E79-F79</f>
        <v>0</v>
      </c>
      <c r="H79" s="6">
        <f>IF($B79&gt;0, INDEX(Debt_Schedule!$D$2:$D$241,$B79), 0)</f>
        <v>0</v>
      </c>
      <c r="I79" s="6">
        <f>G79-H79</f>
        <v>0</v>
      </c>
      <c r="J79" s="6">
        <f>IF(I79&gt;0, I79*TaxRate, 0)</f>
        <v>0</v>
      </c>
      <c r="K79" s="6">
        <f>I79-J79</f>
        <v>0</v>
      </c>
    </row>
    <row r="80" spans="1:11">
      <c r="A80" s="8">
        <v>79</v>
      </c>
      <c r="B80" s="8">
        <f>IF(A80&gt;BuildMonths,A80-BuildMonths,0)</f>
        <v>0</v>
      </c>
      <c r="C80" s="6">
        <f>IF($B80&gt;0, INDEX(City_Receivable!$D$2:$D$241,$B80), 0)</f>
        <v>0</v>
      </c>
      <c r="D80" s="6">
        <f>IF($B80&gt;0, INDEX(OM!$C$2:$C$241,$B80), 0)</f>
        <v>0</v>
      </c>
      <c r="E80" s="6">
        <f>C80+D80</f>
        <v>0</v>
      </c>
      <c r="F80" s="6">
        <f>IF($B80&gt;0, INDEX(OM!$B$2:$B$241,$B80), 0)</f>
        <v>0</v>
      </c>
      <c r="G80" s="6">
        <f>E80-F80</f>
        <v>0</v>
      </c>
      <c r="H80" s="6">
        <f>IF($B80&gt;0, INDEX(Debt_Schedule!$D$2:$D$241,$B80), 0)</f>
        <v>0</v>
      </c>
      <c r="I80" s="6">
        <f>G80-H80</f>
        <v>0</v>
      </c>
      <c r="J80" s="6">
        <f>IF(I80&gt;0, I80*TaxRate, 0)</f>
        <v>0</v>
      </c>
      <c r="K80" s="6">
        <f>I80-J80</f>
        <v>0</v>
      </c>
    </row>
    <row r="81" spans="1:11">
      <c r="A81" s="8">
        <v>80</v>
      </c>
      <c r="B81" s="8">
        <f>IF(A81&gt;BuildMonths,A81-BuildMonths,0)</f>
        <v>0</v>
      </c>
      <c r="C81" s="6">
        <f>IF($B81&gt;0, INDEX(City_Receivable!$D$2:$D$241,$B81), 0)</f>
        <v>0</v>
      </c>
      <c r="D81" s="6">
        <f>IF($B81&gt;0, INDEX(OM!$C$2:$C$241,$B81), 0)</f>
        <v>0</v>
      </c>
      <c r="E81" s="6">
        <f>C81+D81</f>
        <v>0</v>
      </c>
      <c r="F81" s="6">
        <f>IF($B81&gt;0, INDEX(OM!$B$2:$B$241,$B81), 0)</f>
        <v>0</v>
      </c>
      <c r="G81" s="6">
        <f>E81-F81</f>
        <v>0</v>
      </c>
      <c r="H81" s="6">
        <f>IF($B81&gt;0, INDEX(Debt_Schedule!$D$2:$D$241,$B81), 0)</f>
        <v>0</v>
      </c>
      <c r="I81" s="6">
        <f>G81-H81</f>
        <v>0</v>
      </c>
      <c r="J81" s="6">
        <f>IF(I81&gt;0, I81*TaxRate, 0)</f>
        <v>0</v>
      </c>
      <c r="K81" s="6">
        <f>I81-J81</f>
        <v>0</v>
      </c>
    </row>
    <row r="82" spans="1:11">
      <c r="A82" s="8">
        <v>81</v>
      </c>
      <c r="B82" s="8">
        <f>IF(A82&gt;BuildMonths,A82-BuildMonths,0)</f>
        <v>0</v>
      </c>
      <c r="C82" s="6">
        <f>IF($B82&gt;0, INDEX(City_Receivable!$D$2:$D$241,$B82), 0)</f>
        <v>0</v>
      </c>
      <c r="D82" s="6">
        <f>IF($B82&gt;0, INDEX(OM!$C$2:$C$241,$B82), 0)</f>
        <v>0</v>
      </c>
      <c r="E82" s="6">
        <f>C82+D82</f>
        <v>0</v>
      </c>
      <c r="F82" s="6">
        <f>IF($B82&gt;0, INDEX(OM!$B$2:$B$241,$B82), 0)</f>
        <v>0</v>
      </c>
      <c r="G82" s="6">
        <f>E82-F82</f>
        <v>0</v>
      </c>
      <c r="H82" s="6">
        <f>IF($B82&gt;0, INDEX(Debt_Schedule!$D$2:$D$241,$B82), 0)</f>
        <v>0</v>
      </c>
      <c r="I82" s="6">
        <f>G82-H82</f>
        <v>0</v>
      </c>
      <c r="J82" s="6">
        <f>IF(I82&gt;0, I82*TaxRate, 0)</f>
        <v>0</v>
      </c>
      <c r="K82" s="6">
        <f>I82-J82</f>
        <v>0</v>
      </c>
    </row>
    <row r="83" spans="1:11">
      <c r="A83" s="8">
        <v>82</v>
      </c>
      <c r="B83" s="8">
        <f>IF(A83&gt;BuildMonths,A83-BuildMonths,0)</f>
        <v>0</v>
      </c>
      <c r="C83" s="6">
        <f>IF($B83&gt;0, INDEX(City_Receivable!$D$2:$D$241,$B83), 0)</f>
        <v>0</v>
      </c>
      <c r="D83" s="6">
        <f>IF($B83&gt;0, INDEX(OM!$C$2:$C$241,$B83), 0)</f>
        <v>0</v>
      </c>
      <c r="E83" s="6">
        <f>C83+D83</f>
        <v>0</v>
      </c>
      <c r="F83" s="6">
        <f>IF($B83&gt;0, INDEX(OM!$B$2:$B$241,$B83), 0)</f>
        <v>0</v>
      </c>
      <c r="G83" s="6">
        <f>E83-F83</f>
        <v>0</v>
      </c>
      <c r="H83" s="6">
        <f>IF($B83&gt;0, INDEX(Debt_Schedule!$D$2:$D$241,$B83), 0)</f>
        <v>0</v>
      </c>
      <c r="I83" s="6">
        <f>G83-H83</f>
        <v>0</v>
      </c>
      <c r="J83" s="6">
        <f>IF(I83&gt;0, I83*TaxRate, 0)</f>
        <v>0</v>
      </c>
      <c r="K83" s="6">
        <f>I83-J83</f>
        <v>0</v>
      </c>
    </row>
    <row r="84" spans="1:11">
      <c r="A84" s="8">
        <v>83</v>
      </c>
      <c r="B84" s="8">
        <f>IF(A84&gt;BuildMonths,A84-BuildMonths,0)</f>
        <v>0</v>
      </c>
      <c r="C84" s="6">
        <f>IF($B84&gt;0, INDEX(City_Receivable!$D$2:$D$241,$B84), 0)</f>
        <v>0</v>
      </c>
      <c r="D84" s="6">
        <f>IF($B84&gt;0, INDEX(OM!$C$2:$C$241,$B84), 0)</f>
        <v>0</v>
      </c>
      <c r="E84" s="6">
        <f>C84+D84</f>
        <v>0</v>
      </c>
      <c r="F84" s="6">
        <f>IF($B84&gt;0, INDEX(OM!$B$2:$B$241,$B84), 0)</f>
        <v>0</v>
      </c>
      <c r="G84" s="6">
        <f>E84-F84</f>
        <v>0</v>
      </c>
      <c r="H84" s="6">
        <f>IF($B84&gt;0, INDEX(Debt_Schedule!$D$2:$D$241,$B84), 0)</f>
        <v>0</v>
      </c>
      <c r="I84" s="6">
        <f>G84-H84</f>
        <v>0</v>
      </c>
      <c r="J84" s="6">
        <f>IF(I84&gt;0, I84*TaxRate, 0)</f>
        <v>0</v>
      </c>
      <c r="K84" s="6">
        <f>I84-J84</f>
        <v>0</v>
      </c>
    </row>
    <row r="85" spans="1:11">
      <c r="A85" s="8">
        <v>84</v>
      </c>
      <c r="B85" s="8">
        <f>IF(A85&gt;BuildMonths,A85-BuildMonths,0)</f>
        <v>0</v>
      </c>
      <c r="C85" s="6">
        <f>IF($B85&gt;0, INDEX(City_Receivable!$D$2:$D$241,$B85), 0)</f>
        <v>0</v>
      </c>
      <c r="D85" s="6">
        <f>IF($B85&gt;0, INDEX(OM!$C$2:$C$241,$B85), 0)</f>
        <v>0</v>
      </c>
      <c r="E85" s="6">
        <f>C85+D85</f>
        <v>0</v>
      </c>
      <c r="F85" s="6">
        <f>IF($B85&gt;0, INDEX(OM!$B$2:$B$241,$B85), 0)</f>
        <v>0</v>
      </c>
      <c r="G85" s="6">
        <f>E85-F85</f>
        <v>0</v>
      </c>
      <c r="H85" s="6">
        <f>IF($B85&gt;0, INDEX(Debt_Schedule!$D$2:$D$241,$B85), 0)</f>
        <v>0</v>
      </c>
      <c r="I85" s="6">
        <f>G85-H85</f>
        <v>0</v>
      </c>
      <c r="J85" s="6">
        <f>IF(I85&gt;0, I85*TaxRate, 0)</f>
        <v>0</v>
      </c>
      <c r="K85" s="6">
        <f>I85-J85</f>
        <v>0</v>
      </c>
    </row>
    <row r="86" spans="1:11">
      <c r="A86" s="8">
        <v>85</v>
      </c>
      <c r="B86" s="8">
        <f>IF(A86&gt;BuildMonths,A86-BuildMonths,0)</f>
        <v>0</v>
      </c>
      <c r="C86" s="6">
        <f>IF($B86&gt;0, INDEX(City_Receivable!$D$2:$D$241,$B86), 0)</f>
        <v>0</v>
      </c>
      <c r="D86" s="6">
        <f>IF($B86&gt;0, INDEX(OM!$C$2:$C$241,$B86), 0)</f>
        <v>0</v>
      </c>
      <c r="E86" s="6">
        <f>C86+D86</f>
        <v>0</v>
      </c>
      <c r="F86" s="6">
        <f>IF($B86&gt;0, INDEX(OM!$B$2:$B$241,$B86), 0)</f>
        <v>0</v>
      </c>
      <c r="G86" s="6">
        <f>E86-F86</f>
        <v>0</v>
      </c>
      <c r="H86" s="6">
        <f>IF($B86&gt;0, INDEX(Debt_Schedule!$D$2:$D$241,$B86), 0)</f>
        <v>0</v>
      </c>
      <c r="I86" s="6">
        <f>G86-H86</f>
        <v>0</v>
      </c>
      <c r="J86" s="6">
        <f>IF(I86&gt;0, I86*TaxRate, 0)</f>
        <v>0</v>
      </c>
      <c r="K86" s="6">
        <f>I86-J86</f>
        <v>0</v>
      </c>
    </row>
    <row r="87" spans="1:11">
      <c r="A87" s="8">
        <v>86</v>
      </c>
      <c r="B87" s="8">
        <f>IF(A87&gt;BuildMonths,A87-BuildMonths,0)</f>
        <v>0</v>
      </c>
      <c r="C87" s="6">
        <f>IF($B87&gt;0, INDEX(City_Receivable!$D$2:$D$241,$B87), 0)</f>
        <v>0</v>
      </c>
      <c r="D87" s="6">
        <f>IF($B87&gt;0, INDEX(OM!$C$2:$C$241,$B87), 0)</f>
        <v>0</v>
      </c>
      <c r="E87" s="6">
        <f>C87+D87</f>
        <v>0</v>
      </c>
      <c r="F87" s="6">
        <f>IF($B87&gt;0, INDEX(OM!$B$2:$B$241,$B87), 0)</f>
        <v>0</v>
      </c>
      <c r="G87" s="6">
        <f>E87-F87</f>
        <v>0</v>
      </c>
      <c r="H87" s="6">
        <f>IF($B87&gt;0, INDEX(Debt_Schedule!$D$2:$D$241,$B87), 0)</f>
        <v>0</v>
      </c>
      <c r="I87" s="6">
        <f>G87-H87</f>
        <v>0</v>
      </c>
      <c r="J87" s="6">
        <f>IF(I87&gt;0, I87*TaxRate, 0)</f>
        <v>0</v>
      </c>
      <c r="K87" s="6">
        <f>I87-J87</f>
        <v>0</v>
      </c>
    </row>
    <row r="88" spans="1:11">
      <c r="A88" s="8">
        <v>87</v>
      </c>
      <c r="B88" s="8">
        <f>IF(A88&gt;BuildMonths,A88-BuildMonths,0)</f>
        <v>0</v>
      </c>
      <c r="C88" s="6">
        <f>IF($B88&gt;0, INDEX(City_Receivable!$D$2:$D$241,$B88), 0)</f>
        <v>0</v>
      </c>
      <c r="D88" s="6">
        <f>IF($B88&gt;0, INDEX(OM!$C$2:$C$241,$B88), 0)</f>
        <v>0</v>
      </c>
      <c r="E88" s="6">
        <f>C88+D88</f>
        <v>0</v>
      </c>
      <c r="F88" s="6">
        <f>IF($B88&gt;0, INDEX(OM!$B$2:$B$241,$B88), 0)</f>
        <v>0</v>
      </c>
      <c r="G88" s="6">
        <f>E88-F88</f>
        <v>0</v>
      </c>
      <c r="H88" s="6">
        <f>IF($B88&gt;0, INDEX(Debt_Schedule!$D$2:$D$241,$B88), 0)</f>
        <v>0</v>
      </c>
      <c r="I88" s="6">
        <f>G88-H88</f>
        <v>0</v>
      </c>
      <c r="J88" s="6">
        <f>IF(I88&gt;0, I88*TaxRate, 0)</f>
        <v>0</v>
      </c>
      <c r="K88" s="6">
        <f>I88-J88</f>
        <v>0</v>
      </c>
    </row>
    <row r="89" spans="1:11">
      <c r="A89" s="8">
        <v>88</v>
      </c>
      <c r="B89" s="8">
        <f>IF(A89&gt;BuildMonths,A89-BuildMonths,0)</f>
        <v>0</v>
      </c>
      <c r="C89" s="6">
        <f>IF($B89&gt;0, INDEX(City_Receivable!$D$2:$D$241,$B89), 0)</f>
        <v>0</v>
      </c>
      <c r="D89" s="6">
        <f>IF($B89&gt;0, INDEX(OM!$C$2:$C$241,$B89), 0)</f>
        <v>0</v>
      </c>
      <c r="E89" s="6">
        <f>C89+D89</f>
        <v>0</v>
      </c>
      <c r="F89" s="6">
        <f>IF($B89&gt;0, INDEX(OM!$B$2:$B$241,$B89), 0)</f>
        <v>0</v>
      </c>
      <c r="G89" s="6">
        <f>E89-F89</f>
        <v>0</v>
      </c>
      <c r="H89" s="6">
        <f>IF($B89&gt;0, INDEX(Debt_Schedule!$D$2:$D$241,$B89), 0)</f>
        <v>0</v>
      </c>
      <c r="I89" s="6">
        <f>G89-H89</f>
        <v>0</v>
      </c>
      <c r="J89" s="6">
        <f>IF(I89&gt;0, I89*TaxRate, 0)</f>
        <v>0</v>
      </c>
      <c r="K89" s="6">
        <f>I89-J89</f>
        <v>0</v>
      </c>
    </row>
    <row r="90" spans="1:11">
      <c r="A90" s="8">
        <v>89</v>
      </c>
      <c r="B90" s="8">
        <f>IF(A90&gt;BuildMonths,A90-BuildMonths,0)</f>
        <v>0</v>
      </c>
      <c r="C90" s="6">
        <f>IF($B90&gt;0, INDEX(City_Receivable!$D$2:$D$241,$B90), 0)</f>
        <v>0</v>
      </c>
      <c r="D90" s="6">
        <f>IF($B90&gt;0, INDEX(OM!$C$2:$C$241,$B90), 0)</f>
        <v>0</v>
      </c>
      <c r="E90" s="6">
        <f>C90+D90</f>
        <v>0</v>
      </c>
      <c r="F90" s="6">
        <f>IF($B90&gt;0, INDEX(OM!$B$2:$B$241,$B90), 0)</f>
        <v>0</v>
      </c>
      <c r="G90" s="6">
        <f>E90-F90</f>
        <v>0</v>
      </c>
      <c r="H90" s="6">
        <f>IF($B90&gt;0, INDEX(Debt_Schedule!$D$2:$D$241,$B90), 0)</f>
        <v>0</v>
      </c>
      <c r="I90" s="6">
        <f>G90-H90</f>
        <v>0</v>
      </c>
      <c r="J90" s="6">
        <f>IF(I90&gt;0, I90*TaxRate, 0)</f>
        <v>0</v>
      </c>
      <c r="K90" s="6">
        <f>I90-J90</f>
        <v>0</v>
      </c>
    </row>
    <row r="91" spans="1:11">
      <c r="A91" s="8">
        <v>90</v>
      </c>
      <c r="B91" s="8">
        <f>IF(A91&gt;BuildMonths,A91-BuildMonths,0)</f>
        <v>0</v>
      </c>
      <c r="C91" s="6">
        <f>IF($B91&gt;0, INDEX(City_Receivable!$D$2:$D$241,$B91), 0)</f>
        <v>0</v>
      </c>
      <c r="D91" s="6">
        <f>IF($B91&gt;0, INDEX(OM!$C$2:$C$241,$B91), 0)</f>
        <v>0</v>
      </c>
      <c r="E91" s="6">
        <f>C91+D91</f>
        <v>0</v>
      </c>
      <c r="F91" s="6">
        <f>IF($B91&gt;0, INDEX(OM!$B$2:$B$241,$B91), 0)</f>
        <v>0</v>
      </c>
      <c r="G91" s="6">
        <f>E91-F91</f>
        <v>0</v>
      </c>
      <c r="H91" s="6">
        <f>IF($B91&gt;0, INDEX(Debt_Schedule!$D$2:$D$241,$B91), 0)</f>
        <v>0</v>
      </c>
      <c r="I91" s="6">
        <f>G91-H91</f>
        <v>0</v>
      </c>
      <c r="J91" s="6">
        <f>IF(I91&gt;0, I91*TaxRate, 0)</f>
        <v>0</v>
      </c>
      <c r="K91" s="6">
        <f>I91-J91</f>
        <v>0</v>
      </c>
    </row>
    <row r="92" spans="1:11">
      <c r="A92" s="8">
        <v>91</v>
      </c>
      <c r="B92" s="8">
        <f>IF(A92&gt;BuildMonths,A92-BuildMonths,0)</f>
        <v>0</v>
      </c>
      <c r="C92" s="6">
        <f>IF($B92&gt;0, INDEX(City_Receivable!$D$2:$D$241,$B92), 0)</f>
        <v>0</v>
      </c>
      <c r="D92" s="6">
        <f>IF($B92&gt;0, INDEX(OM!$C$2:$C$241,$B92), 0)</f>
        <v>0</v>
      </c>
      <c r="E92" s="6">
        <f>C92+D92</f>
        <v>0</v>
      </c>
      <c r="F92" s="6">
        <f>IF($B92&gt;0, INDEX(OM!$B$2:$B$241,$B92), 0)</f>
        <v>0</v>
      </c>
      <c r="G92" s="6">
        <f>E92-F92</f>
        <v>0</v>
      </c>
      <c r="H92" s="6">
        <f>IF($B92&gt;0, INDEX(Debt_Schedule!$D$2:$D$241,$B92), 0)</f>
        <v>0</v>
      </c>
      <c r="I92" s="6">
        <f>G92-H92</f>
        <v>0</v>
      </c>
      <c r="J92" s="6">
        <f>IF(I92&gt;0, I92*TaxRate, 0)</f>
        <v>0</v>
      </c>
      <c r="K92" s="6">
        <f>I92-J92</f>
        <v>0</v>
      </c>
    </row>
    <row r="93" spans="1:11">
      <c r="A93" s="8">
        <v>92</v>
      </c>
      <c r="B93" s="8">
        <f>IF(A93&gt;BuildMonths,A93-BuildMonths,0)</f>
        <v>0</v>
      </c>
      <c r="C93" s="6">
        <f>IF($B93&gt;0, INDEX(City_Receivable!$D$2:$D$241,$B93), 0)</f>
        <v>0</v>
      </c>
      <c r="D93" s="6">
        <f>IF($B93&gt;0, INDEX(OM!$C$2:$C$241,$B93), 0)</f>
        <v>0</v>
      </c>
      <c r="E93" s="6">
        <f>C93+D93</f>
        <v>0</v>
      </c>
      <c r="F93" s="6">
        <f>IF($B93&gt;0, INDEX(OM!$B$2:$B$241,$B93), 0)</f>
        <v>0</v>
      </c>
      <c r="G93" s="6">
        <f>E93-F93</f>
        <v>0</v>
      </c>
      <c r="H93" s="6">
        <f>IF($B93&gt;0, INDEX(Debt_Schedule!$D$2:$D$241,$B93), 0)</f>
        <v>0</v>
      </c>
      <c r="I93" s="6">
        <f>G93-H93</f>
        <v>0</v>
      </c>
      <c r="J93" s="6">
        <f>IF(I93&gt;0, I93*TaxRate, 0)</f>
        <v>0</v>
      </c>
      <c r="K93" s="6">
        <f>I93-J93</f>
        <v>0</v>
      </c>
    </row>
    <row r="94" spans="1:11">
      <c r="A94" s="8">
        <v>93</v>
      </c>
      <c r="B94" s="8">
        <f>IF(A94&gt;BuildMonths,A94-BuildMonths,0)</f>
        <v>0</v>
      </c>
      <c r="C94" s="6">
        <f>IF($B94&gt;0, INDEX(City_Receivable!$D$2:$D$241,$B94), 0)</f>
        <v>0</v>
      </c>
      <c r="D94" s="6">
        <f>IF($B94&gt;0, INDEX(OM!$C$2:$C$241,$B94), 0)</f>
        <v>0</v>
      </c>
      <c r="E94" s="6">
        <f>C94+D94</f>
        <v>0</v>
      </c>
      <c r="F94" s="6">
        <f>IF($B94&gt;0, INDEX(OM!$B$2:$B$241,$B94), 0)</f>
        <v>0</v>
      </c>
      <c r="G94" s="6">
        <f>E94-F94</f>
        <v>0</v>
      </c>
      <c r="H94" s="6">
        <f>IF($B94&gt;0, INDEX(Debt_Schedule!$D$2:$D$241,$B94), 0)</f>
        <v>0</v>
      </c>
      <c r="I94" s="6">
        <f>G94-H94</f>
        <v>0</v>
      </c>
      <c r="J94" s="6">
        <f>IF(I94&gt;0, I94*TaxRate, 0)</f>
        <v>0</v>
      </c>
      <c r="K94" s="6">
        <f>I94-J94</f>
        <v>0</v>
      </c>
    </row>
    <row r="95" spans="1:11">
      <c r="A95" s="8">
        <v>94</v>
      </c>
      <c r="B95" s="8">
        <f>IF(A95&gt;BuildMonths,A95-BuildMonths,0)</f>
        <v>0</v>
      </c>
      <c r="C95" s="6">
        <f>IF($B95&gt;0, INDEX(City_Receivable!$D$2:$D$241,$B95), 0)</f>
        <v>0</v>
      </c>
      <c r="D95" s="6">
        <f>IF($B95&gt;0, INDEX(OM!$C$2:$C$241,$B95), 0)</f>
        <v>0</v>
      </c>
      <c r="E95" s="6">
        <f>C95+D95</f>
        <v>0</v>
      </c>
      <c r="F95" s="6">
        <f>IF($B95&gt;0, INDEX(OM!$B$2:$B$241,$B95), 0)</f>
        <v>0</v>
      </c>
      <c r="G95" s="6">
        <f>E95-F95</f>
        <v>0</v>
      </c>
      <c r="H95" s="6">
        <f>IF($B95&gt;0, INDEX(Debt_Schedule!$D$2:$D$241,$B95), 0)</f>
        <v>0</v>
      </c>
      <c r="I95" s="6">
        <f>G95-H95</f>
        <v>0</v>
      </c>
      <c r="J95" s="6">
        <f>IF(I95&gt;0, I95*TaxRate, 0)</f>
        <v>0</v>
      </c>
      <c r="K95" s="6">
        <f>I95-J95</f>
        <v>0</v>
      </c>
    </row>
    <row r="96" spans="1:11">
      <c r="A96" s="8">
        <v>95</v>
      </c>
      <c r="B96" s="8">
        <f>IF(A96&gt;BuildMonths,A96-BuildMonths,0)</f>
        <v>0</v>
      </c>
      <c r="C96" s="6">
        <f>IF($B96&gt;0, INDEX(City_Receivable!$D$2:$D$241,$B96), 0)</f>
        <v>0</v>
      </c>
      <c r="D96" s="6">
        <f>IF($B96&gt;0, INDEX(OM!$C$2:$C$241,$B96), 0)</f>
        <v>0</v>
      </c>
      <c r="E96" s="6">
        <f>C96+D96</f>
        <v>0</v>
      </c>
      <c r="F96" s="6">
        <f>IF($B96&gt;0, INDEX(OM!$B$2:$B$241,$B96), 0)</f>
        <v>0</v>
      </c>
      <c r="G96" s="6">
        <f>E96-F96</f>
        <v>0</v>
      </c>
      <c r="H96" s="6">
        <f>IF($B96&gt;0, INDEX(Debt_Schedule!$D$2:$D$241,$B96), 0)</f>
        <v>0</v>
      </c>
      <c r="I96" s="6">
        <f>G96-H96</f>
        <v>0</v>
      </c>
      <c r="J96" s="6">
        <f>IF(I96&gt;0, I96*TaxRate, 0)</f>
        <v>0</v>
      </c>
      <c r="K96" s="6">
        <f>I96-J96</f>
        <v>0</v>
      </c>
    </row>
    <row r="97" spans="1:11">
      <c r="A97" s="8">
        <v>96</v>
      </c>
      <c r="B97" s="8">
        <f>IF(A97&gt;BuildMonths,A97-BuildMonths,0)</f>
        <v>0</v>
      </c>
      <c r="C97" s="6">
        <f>IF($B97&gt;0, INDEX(City_Receivable!$D$2:$D$241,$B97), 0)</f>
        <v>0</v>
      </c>
      <c r="D97" s="6">
        <f>IF($B97&gt;0, INDEX(OM!$C$2:$C$241,$B97), 0)</f>
        <v>0</v>
      </c>
      <c r="E97" s="6">
        <f>C97+D97</f>
        <v>0</v>
      </c>
      <c r="F97" s="6">
        <f>IF($B97&gt;0, INDEX(OM!$B$2:$B$241,$B97), 0)</f>
        <v>0</v>
      </c>
      <c r="G97" s="6">
        <f>E97-F97</f>
        <v>0</v>
      </c>
      <c r="H97" s="6">
        <f>IF($B97&gt;0, INDEX(Debt_Schedule!$D$2:$D$241,$B97), 0)</f>
        <v>0</v>
      </c>
      <c r="I97" s="6">
        <f>G97-H97</f>
        <v>0</v>
      </c>
      <c r="J97" s="6">
        <f>IF(I97&gt;0, I97*TaxRate, 0)</f>
        <v>0</v>
      </c>
      <c r="K97" s="6">
        <f>I97-J97</f>
        <v>0</v>
      </c>
    </row>
    <row r="98" spans="1:11">
      <c r="A98" s="8">
        <v>97</v>
      </c>
      <c r="B98" s="8">
        <f>IF(A98&gt;BuildMonths,A98-BuildMonths,0)</f>
        <v>0</v>
      </c>
      <c r="C98" s="6">
        <f>IF($B98&gt;0, INDEX(City_Receivable!$D$2:$D$241,$B98), 0)</f>
        <v>0</v>
      </c>
      <c r="D98" s="6">
        <f>IF($B98&gt;0, INDEX(OM!$C$2:$C$241,$B98), 0)</f>
        <v>0</v>
      </c>
      <c r="E98" s="6">
        <f>C98+D98</f>
        <v>0</v>
      </c>
      <c r="F98" s="6">
        <f>IF($B98&gt;0, INDEX(OM!$B$2:$B$241,$B98), 0)</f>
        <v>0</v>
      </c>
      <c r="G98" s="6">
        <f>E98-F98</f>
        <v>0</v>
      </c>
      <c r="H98" s="6">
        <f>IF($B98&gt;0, INDEX(Debt_Schedule!$D$2:$D$241,$B98), 0)</f>
        <v>0</v>
      </c>
      <c r="I98" s="6">
        <f>G98-H98</f>
        <v>0</v>
      </c>
      <c r="J98" s="6">
        <f>IF(I98&gt;0, I98*TaxRate, 0)</f>
        <v>0</v>
      </c>
      <c r="K98" s="6">
        <f>I98-J98</f>
        <v>0</v>
      </c>
    </row>
    <row r="99" spans="1:11">
      <c r="A99" s="8">
        <v>98</v>
      </c>
      <c r="B99" s="8">
        <f>IF(A99&gt;BuildMonths,A99-BuildMonths,0)</f>
        <v>0</v>
      </c>
      <c r="C99" s="6">
        <f>IF($B99&gt;0, INDEX(City_Receivable!$D$2:$D$241,$B99), 0)</f>
        <v>0</v>
      </c>
      <c r="D99" s="6">
        <f>IF($B99&gt;0, INDEX(OM!$C$2:$C$241,$B99), 0)</f>
        <v>0</v>
      </c>
      <c r="E99" s="6">
        <f>C99+D99</f>
        <v>0</v>
      </c>
      <c r="F99" s="6">
        <f>IF($B99&gt;0, INDEX(OM!$B$2:$B$241,$B99), 0)</f>
        <v>0</v>
      </c>
      <c r="G99" s="6">
        <f>E99-F99</f>
        <v>0</v>
      </c>
      <c r="H99" s="6">
        <f>IF($B99&gt;0, INDEX(Debt_Schedule!$D$2:$D$241,$B99), 0)</f>
        <v>0</v>
      </c>
      <c r="I99" s="6">
        <f>G99-H99</f>
        <v>0</v>
      </c>
      <c r="J99" s="6">
        <f>IF(I99&gt;0, I99*TaxRate, 0)</f>
        <v>0</v>
      </c>
      <c r="K99" s="6">
        <f>I99-J99</f>
        <v>0</v>
      </c>
    </row>
    <row r="100" spans="1:11">
      <c r="A100" s="8">
        <v>99</v>
      </c>
      <c r="B100" s="8">
        <f>IF(A100&gt;BuildMonths,A100-BuildMonths,0)</f>
        <v>0</v>
      </c>
      <c r="C100" s="6">
        <f>IF($B100&gt;0, INDEX(City_Receivable!$D$2:$D$241,$B100), 0)</f>
        <v>0</v>
      </c>
      <c r="D100" s="6">
        <f>IF($B100&gt;0, INDEX(OM!$C$2:$C$241,$B100), 0)</f>
        <v>0</v>
      </c>
      <c r="E100" s="6">
        <f>C100+D100</f>
        <v>0</v>
      </c>
      <c r="F100" s="6">
        <f>IF($B100&gt;0, INDEX(OM!$B$2:$B$241,$B100), 0)</f>
        <v>0</v>
      </c>
      <c r="G100" s="6">
        <f>E100-F100</f>
        <v>0</v>
      </c>
      <c r="H100" s="6">
        <f>IF($B100&gt;0, INDEX(Debt_Schedule!$D$2:$D$241,$B100), 0)</f>
        <v>0</v>
      </c>
      <c r="I100" s="6">
        <f>G100-H100</f>
        <v>0</v>
      </c>
      <c r="J100" s="6">
        <f>IF(I100&gt;0, I100*TaxRate, 0)</f>
        <v>0</v>
      </c>
      <c r="K100" s="6">
        <f>I100-J100</f>
        <v>0</v>
      </c>
    </row>
    <row r="101" spans="1:11">
      <c r="A101" s="8">
        <v>100</v>
      </c>
      <c r="B101" s="8">
        <f>IF(A101&gt;BuildMonths,A101-BuildMonths,0)</f>
        <v>0</v>
      </c>
      <c r="C101" s="6">
        <f>IF($B101&gt;0, INDEX(City_Receivable!$D$2:$D$241,$B101), 0)</f>
        <v>0</v>
      </c>
      <c r="D101" s="6">
        <f>IF($B101&gt;0, INDEX(OM!$C$2:$C$241,$B101), 0)</f>
        <v>0</v>
      </c>
      <c r="E101" s="6">
        <f>C101+D101</f>
        <v>0</v>
      </c>
      <c r="F101" s="6">
        <f>IF($B101&gt;0, INDEX(OM!$B$2:$B$241,$B101), 0)</f>
        <v>0</v>
      </c>
      <c r="G101" s="6">
        <f>E101-F101</f>
        <v>0</v>
      </c>
      <c r="H101" s="6">
        <f>IF($B101&gt;0, INDEX(Debt_Schedule!$D$2:$D$241,$B101), 0)</f>
        <v>0</v>
      </c>
      <c r="I101" s="6">
        <f>G101-H101</f>
        <v>0</v>
      </c>
      <c r="J101" s="6">
        <f>IF(I101&gt;0, I101*TaxRate, 0)</f>
        <v>0</v>
      </c>
      <c r="K101" s="6">
        <f>I101-J101</f>
        <v>0</v>
      </c>
    </row>
    <row r="102" spans="1:11">
      <c r="A102" s="8">
        <v>101</v>
      </c>
      <c r="B102" s="8">
        <f>IF(A102&gt;BuildMonths,A102-BuildMonths,0)</f>
        <v>0</v>
      </c>
      <c r="C102" s="6">
        <f>IF($B102&gt;0, INDEX(City_Receivable!$D$2:$D$241,$B102), 0)</f>
        <v>0</v>
      </c>
      <c r="D102" s="6">
        <f>IF($B102&gt;0, INDEX(OM!$C$2:$C$241,$B102), 0)</f>
        <v>0</v>
      </c>
      <c r="E102" s="6">
        <f>C102+D102</f>
        <v>0</v>
      </c>
      <c r="F102" s="6">
        <f>IF($B102&gt;0, INDEX(OM!$B$2:$B$241,$B102), 0)</f>
        <v>0</v>
      </c>
      <c r="G102" s="6">
        <f>E102-F102</f>
        <v>0</v>
      </c>
      <c r="H102" s="6">
        <f>IF($B102&gt;0, INDEX(Debt_Schedule!$D$2:$D$241,$B102), 0)</f>
        <v>0</v>
      </c>
      <c r="I102" s="6">
        <f>G102-H102</f>
        <v>0</v>
      </c>
      <c r="J102" s="6">
        <f>IF(I102&gt;0, I102*TaxRate, 0)</f>
        <v>0</v>
      </c>
      <c r="K102" s="6">
        <f>I102-J102</f>
        <v>0</v>
      </c>
    </row>
    <row r="103" spans="1:11">
      <c r="A103" s="8">
        <v>102</v>
      </c>
      <c r="B103" s="8">
        <f>IF(A103&gt;BuildMonths,A103-BuildMonths,0)</f>
        <v>0</v>
      </c>
      <c r="C103" s="6">
        <f>IF($B103&gt;0, INDEX(City_Receivable!$D$2:$D$241,$B103), 0)</f>
        <v>0</v>
      </c>
      <c r="D103" s="6">
        <f>IF($B103&gt;0, INDEX(OM!$C$2:$C$241,$B103), 0)</f>
        <v>0</v>
      </c>
      <c r="E103" s="6">
        <f>C103+D103</f>
        <v>0</v>
      </c>
      <c r="F103" s="6">
        <f>IF($B103&gt;0, INDEX(OM!$B$2:$B$241,$B103), 0)</f>
        <v>0</v>
      </c>
      <c r="G103" s="6">
        <f>E103-F103</f>
        <v>0</v>
      </c>
      <c r="H103" s="6">
        <f>IF($B103&gt;0, INDEX(Debt_Schedule!$D$2:$D$241,$B103), 0)</f>
        <v>0</v>
      </c>
      <c r="I103" s="6">
        <f>G103-H103</f>
        <v>0</v>
      </c>
      <c r="J103" s="6">
        <f>IF(I103&gt;0, I103*TaxRate, 0)</f>
        <v>0</v>
      </c>
      <c r="K103" s="6">
        <f>I103-J103</f>
        <v>0</v>
      </c>
    </row>
    <row r="104" spans="1:11">
      <c r="A104" s="8">
        <v>103</v>
      </c>
      <c r="B104" s="8">
        <f>IF(A104&gt;BuildMonths,A104-BuildMonths,0)</f>
        <v>0</v>
      </c>
      <c r="C104" s="6">
        <f>IF($B104&gt;0, INDEX(City_Receivable!$D$2:$D$241,$B104), 0)</f>
        <v>0</v>
      </c>
      <c r="D104" s="6">
        <f>IF($B104&gt;0, INDEX(OM!$C$2:$C$241,$B104), 0)</f>
        <v>0</v>
      </c>
      <c r="E104" s="6">
        <f>C104+D104</f>
        <v>0</v>
      </c>
      <c r="F104" s="6">
        <f>IF($B104&gt;0, INDEX(OM!$B$2:$B$241,$B104), 0)</f>
        <v>0</v>
      </c>
      <c r="G104" s="6">
        <f>E104-F104</f>
        <v>0</v>
      </c>
      <c r="H104" s="6">
        <f>IF($B104&gt;0, INDEX(Debt_Schedule!$D$2:$D$241,$B104), 0)</f>
        <v>0</v>
      </c>
      <c r="I104" s="6">
        <f>G104-H104</f>
        <v>0</v>
      </c>
      <c r="J104" s="6">
        <f>IF(I104&gt;0, I104*TaxRate, 0)</f>
        <v>0</v>
      </c>
      <c r="K104" s="6">
        <f>I104-J104</f>
        <v>0</v>
      </c>
    </row>
    <row r="105" spans="1:11">
      <c r="A105" s="8">
        <v>104</v>
      </c>
      <c r="B105" s="8">
        <f>IF(A105&gt;BuildMonths,A105-BuildMonths,0)</f>
        <v>0</v>
      </c>
      <c r="C105" s="6">
        <f>IF($B105&gt;0, INDEX(City_Receivable!$D$2:$D$241,$B105), 0)</f>
        <v>0</v>
      </c>
      <c r="D105" s="6">
        <f>IF($B105&gt;0, INDEX(OM!$C$2:$C$241,$B105), 0)</f>
        <v>0</v>
      </c>
      <c r="E105" s="6">
        <f>C105+D105</f>
        <v>0</v>
      </c>
      <c r="F105" s="6">
        <f>IF($B105&gt;0, INDEX(OM!$B$2:$B$241,$B105), 0)</f>
        <v>0</v>
      </c>
      <c r="G105" s="6">
        <f>E105-F105</f>
        <v>0</v>
      </c>
      <c r="H105" s="6">
        <f>IF($B105&gt;0, INDEX(Debt_Schedule!$D$2:$D$241,$B105), 0)</f>
        <v>0</v>
      </c>
      <c r="I105" s="6">
        <f>G105-H105</f>
        <v>0</v>
      </c>
      <c r="J105" s="6">
        <f>IF(I105&gt;0, I105*TaxRate, 0)</f>
        <v>0</v>
      </c>
      <c r="K105" s="6">
        <f>I105-J105</f>
        <v>0</v>
      </c>
    </row>
    <row r="106" spans="1:11">
      <c r="A106" s="8">
        <v>105</v>
      </c>
      <c r="B106" s="8">
        <f>IF(A106&gt;BuildMonths,A106-BuildMonths,0)</f>
        <v>0</v>
      </c>
      <c r="C106" s="6">
        <f>IF($B106&gt;0, INDEX(City_Receivable!$D$2:$D$241,$B106), 0)</f>
        <v>0</v>
      </c>
      <c r="D106" s="6">
        <f>IF($B106&gt;0, INDEX(OM!$C$2:$C$241,$B106), 0)</f>
        <v>0</v>
      </c>
      <c r="E106" s="6">
        <f>C106+D106</f>
        <v>0</v>
      </c>
      <c r="F106" s="6">
        <f>IF($B106&gt;0, INDEX(OM!$B$2:$B$241,$B106), 0)</f>
        <v>0</v>
      </c>
      <c r="G106" s="6">
        <f>E106-F106</f>
        <v>0</v>
      </c>
      <c r="H106" s="6">
        <f>IF($B106&gt;0, INDEX(Debt_Schedule!$D$2:$D$241,$B106), 0)</f>
        <v>0</v>
      </c>
      <c r="I106" s="6">
        <f>G106-H106</f>
        <v>0</v>
      </c>
      <c r="J106" s="6">
        <f>IF(I106&gt;0, I106*TaxRate, 0)</f>
        <v>0</v>
      </c>
      <c r="K106" s="6">
        <f>I106-J106</f>
        <v>0</v>
      </c>
    </row>
    <row r="107" spans="1:11">
      <c r="A107" s="8">
        <v>106</v>
      </c>
      <c r="B107" s="8">
        <f>IF(A107&gt;BuildMonths,A107-BuildMonths,0)</f>
        <v>0</v>
      </c>
      <c r="C107" s="6">
        <f>IF($B107&gt;0, INDEX(City_Receivable!$D$2:$D$241,$B107), 0)</f>
        <v>0</v>
      </c>
      <c r="D107" s="6">
        <f>IF($B107&gt;0, INDEX(OM!$C$2:$C$241,$B107), 0)</f>
        <v>0</v>
      </c>
      <c r="E107" s="6">
        <f>C107+D107</f>
        <v>0</v>
      </c>
      <c r="F107" s="6">
        <f>IF($B107&gt;0, INDEX(OM!$B$2:$B$241,$B107), 0)</f>
        <v>0</v>
      </c>
      <c r="G107" s="6">
        <f>E107-F107</f>
        <v>0</v>
      </c>
      <c r="H107" s="6">
        <f>IF($B107&gt;0, INDEX(Debt_Schedule!$D$2:$D$241,$B107), 0)</f>
        <v>0</v>
      </c>
      <c r="I107" s="6">
        <f>G107-H107</f>
        <v>0</v>
      </c>
      <c r="J107" s="6">
        <f>IF(I107&gt;0, I107*TaxRate, 0)</f>
        <v>0</v>
      </c>
      <c r="K107" s="6">
        <f>I107-J107</f>
        <v>0</v>
      </c>
    </row>
    <row r="108" spans="1:11">
      <c r="A108" s="8">
        <v>107</v>
      </c>
      <c r="B108" s="8">
        <f>IF(A108&gt;BuildMonths,A108-BuildMonths,0)</f>
        <v>0</v>
      </c>
      <c r="C108" s="6">
        <f>IF($B108&gt;0, INDEX(City_Receivable!$D$2:$D$241,$B108), 0)</f>
        <v>0</v>
      </c>
      <c r="D108" s="6">
        <f>IF($B108&gt;0, INDEX(OM!$C$2:$C$241,$B108), 0)</f>
        <v>0</v>
      </c>
      <c r="E108" s="6">
        <f>C108+D108</f>
        <v>0</v>
      </c>
      <c r="F108" s="6">
        <f>IF($B108&gt;0, INDEX(OM!$B$2:$B$241,$B108), 0)</f>
        <v>0</v>
      </c>
      <c r="G108" s="6">
        <f>E108-F108</f>
        <v>0</v>
      </c>
      <c r="H108" s="6">
        <f>IF($B108&gt;0, INDEX(Debt_Schedule!$D$2:$D$241,$B108), 0)</f>
        <v>0</v>
      </c>
      <c r="I108" s="6">
        <f>G108-H108</f>
        <v>0</v>
      </c>
      <c r="J108" s="6">
        <f>IF(I108&gt;0, I108*TaxRate, 0)</f>
        <v>0</v>
      </c>
      <c r="K108" s="6">
        <f>I108-J108</f>
        <v>0</v>
      </c>
    </row>
    <row r="109" spans="1:11">
      <c r="A109" s="8">
        <v>108</v>
      </c>
      <c r="B109" s="8">
        <f>IF(A109&gt;BuildMonths,A109-BuildMonths,0)</f>
        <v>0</v>
      </c>
      <c r="C109" s="6">
        <f>IF($B109&gt;0, INDEX(City_Receivable!$D$2:$D$241,$B109), 0)</f>
        <v>0</v>
      </c>
      <c r="D109" s="6">
        <f>IF($B109&gt;0, INDEX(OM!$C$2:$C$241,$B109), 0)</f>
        <v>0</v>
      </c>
      <c r="E109" s="6">
        <f>C109+D109</f>
        <v>0</v>
      </c>
      <c r="F109" s="6">
        <f>IF($B109&gt;0, INDEX(OM!$B$2:$B$241,$B109), 0)</f>
        <v>0</v>
      </c>
      <c r="G109" s="6">
        <f>E109-F109</f>
        <v>0</v>
      </c>
      <c r="H109" s="6">
        <f>IF($B109&gt;0, INDEX(Debt_Schedule!$D$2:$D$241,$B109), 0)</f>
        <v>0</v>
      </c>
      <c r="I109" s="6">
        <f>G109-H109</f>
        <v>0</v>
      </c>
      <c r="J109" s="6">
        <f>IF(I109&gt;0, I109*TaxRate, 0)</f>
        <v>0</v>
      </c>
      <c r="K109" s="6">
        <f>I109-J109</f>
        <v>0</v>
      </c>
    </row>
    <row r="110" spans="1:11">
      <c r="A110" s="8">
        <v>109</v>
      </c>
      <c r="B110" s="8">
        <f>IF(A110&gt;BuildMonths,A110-BuildMonths,0)</f>
        <v>0</v>
      </c>
      <c r="C110" s="6">
        <f>IF($B110&gt;0, INDEX(City_Receivable!$D$2:$D$241,$B110), 0)</f>
        <v>0</v>
      </c>
      <c r="D110" s="6">
        <f>IF($B110&gt;0, INDEX(OM!$C$2:$C$241,$B110), 0)</f>
        <v>0</v>
      </c>
      <c r="E110" s="6">
        <f>C110+D110</f>
        <v>0</v>
      </c>
      <c r="F110" s="6">
        <f>IF($B110&gt;0, INDEX(OM!$B$2:$B$241,$B110), 0)</f>
        <v>0</v>
      </c>
      <c r="G110" s="6">
        <f>E110-F110</f>
        <v>0</v>
      </c>
      <c r="H110" s="6">
        <f>IF($B110&gt;0, INDEX(Debt_Schedule!$D$2:$D$241,$B110), 0)</f>
        <v>0</v>
      </c>
      <c r="I110" s="6">
        <f>G110-H110</f>
        <v>0</v>
      </c>
      <c r="J110" s="6">
        <f>IF(I110&gt;0, I110*TaxRate, 0)</f>
        <v>0</v>
      </c>
      <c r="K110" s="6">
        <f>I110-J110</f>
        <v>0</v>
      </c>
    </row>
    <row r="111" spans="1:11">
      <c r="A111" s="8">
        <v>110</v>
      </c>
      <c r="B111" s="8">
        <f>IF(A111&gt;BuildMonths,A111-BuildMonths,0)</f>
        <v>0</v>
      </c>
      <c r="C111" s="6">
        <f>IF($B111&gt;0, INDEX(City_Receivable!$D$2:$D$241,$B111), 0)</f>
        <v>0</v>
      </c>
      <c r="D111" s="6">
        <f>IF($B111&gt;0, INDEX(OM!$C$2:$C$241,$B111), 0)</f>
        <v>0</v>
      </c>
      <c r="E111" s="6">
        <f>C111+D111</f>
        <v>0</v>
      </c>
      <c r="F111" s="6">
        <f>IF($B111&gt;0, INDEX(OM!$B$2:$B$241,$B111), 0)</f>
        <v>0</v>
      </c>
      <c r="G111" s="6">
        <f>E111-F111</f>
        <v>0</v>
      </c>
      <c r="H111" s="6">
        <f>IF($B111&gt;0, INDEX(Debt_Schedule!$D$2:$D$241,$B111), 0)</f>
        <v>0</v>
      </c>
      <c r="I111" s="6">
        <f>G111-H111</f>
        <v>0</v>
      </c>
      <c r="J111" s="6">
        <f>IF(I111&gt;0, I111*TaxRate, 0)</f>
        <v>0</v>
      </c>
      <c r="K111" s="6">
        <f>I111-J111</f>
        <v>0</v>
      </c>
    </row>
    <row r="112" spans="1:11">
      <c r="A112" s="8">
        <v>111</v>
      </c>
      <c r="B112" s="8">
        <f>IF(A112&gt;BuildMonths,A112-BuildMonths,0)</f>
        <v>0</v>
      </c>
      <c r="C112" s="6">
        <f>IF($B112&gt;0, INDEX(City_Receivable!$D$2:$D$241,$B112), 0)</f>
        <v>0</v>
      </c>
      <c r="D112" s="6">
        <f>IF($B112&gt;0, INDEX(OM!$C$2:$C$241,$B112), 0)</f>
        <v>0</v>
      </c>
      <c r="E112" s="6">
        <f>C112+D112</f>
        <v>0</v>
      </c>
      <c r="F112" s="6">
        <f>IF($B112&gt;0, INDEX(OM!$B$2:$B$241,$B112), 0)</f>
        <v>0</v>
      </c>
      <c r="G112" s="6">
        <f>E112-F112</f>
        <v>0</v>
      </c>
      <c r="H112" s="6">
        <f>IF($B112&gt;0, INDEX(Debt_Schedule!$D$2:$D$241,$B112), 0)</f>
        <v>0</v>
      </c>
      <c r="I112" s="6">
        <f>G112-H112</f>
        <v>0</v>
      </c>
      <c r="J112" s="6">
        <f>IF(I112&gt;0, I112*TaxRate, 0)</f>
        <v>0</v>
      </c>
      <c r="K112" s="6">
        <f>I112-J112</f>
        <v>0</v>
      </c>
    </row>
    <row r="113" spans="1:11">
      <c r="A113" s="8">
        <v>112</v>
      </c>
      <c r="B113" s="8">
        <f>IF(A113&gt;BuildMonths,A113-BuildMonths,0)</f>
        <v>0</v>
      </c>
      <c r="C113" s="6">
        <f>IF($B113&gt;0, INDEX(City_Receivable!$D$2:$D$241,$B113), 0)</f>
        <v>0</v>
      </c>
      <c r="D113" s="6">
        <f>IF($B113&gt;0, INDEX(OM!$C$2:$C$241,$B113), 0)</f>
        <v>0</v>
      </c>
      <c r="E113" s="6">
        <f>C113+D113</f>
        <v>0</v>
      </c>
      <c r="F113" s="6">
        <f>IF($B113&gt;0, INDEX(OM!$B$2:$B$241,$B113), 0)</f>
        <v>0</v>
      </c>
      <c r="G113" s="6">
        <f>E113-F113</f>
        <v>0</v>
      </c>
      <c r="H113" s="6">
        <f>IF($B113&gt;0, INDEX(Debt_Schedule!$D$2:$D$241,$B113), 0)</f>
        <v>0</v>
      </c>
      <c r="I113" s="6">
        <f>G113-H113</f>
        <v>0</v>
      </c>
      <c r="J113" s="6">
        <f>IF(I113&gt;0, I113*TaxRate, 0)</f>
        <v>0</v>
      </c>
      <c r="K113" s="6">
        <f>I113-J113</f>
        <v>0</v>
      </c>
    </row>
    <row r="114" spans="1:11">
      <c r="A114" s="8">
        <v>113</v>
      </c>
      <c r="B114" s="8">
        <f>IF(A114&gt;BuildMonths,A114-BuildMonths,0)</f>
        <v>0</v>
      </c>
      <c r="C114" s="6">
        <f>IF($B114&gt;0, INDEX(City_Receivable!$D$2:$D$241,$B114), 0)</f>
        <v>0</v>
      </c>
      <c r="D114" s="6">
        <f>IF($B114&gt;0, INDEX(OM!$C$2:$C$241,$B114), 0)</f>
        <v>0</v>
      </c>
      <c r="E114" s="6">
        <f>C114+D114</f>
        <v>0</v>
      </c>
      <c r="F114" s="6">
        <f>IF($B114&gt;0, INDEX(OM!$B$2:$B$241,$B114), 0)</f>
        <v>0</v>
      </c>
      <c r="G114" s="6">
        <f>E114-F114</f>
        <v>0</v>
      </c>
      <c r="H114" s="6">
        <f>IF($B114&gt;0, INDEX(Debt_Schedule!$D$2:$D$241,$B114), 0)</f>
        <v>0</v>
      </c>
      <c r="I114" s="6">
        <f>G114-H114</f>
        <v>0</v>
      </c>
      <c r="J114" s="6">
        <f>IF(I114&gt;0, I114*TaxRate, 0)</f>
        <v>0</v>
      </c>
      <c r="K114" s="6">
        <f>I114-J114</f>
        <v>0</v>
      </c>
    </row>
    <row r="115" spans="1:11">
      <c r="A115" s="8">
        <v>114</v>
      </c>
      <c r="B115" s="8">
        <f>IF(A115&gt;BuildMonths,A115-BuildMonths,0)</f>
        <v>0</v>
      </c>
      <c r="C115" s="6">
        <f>IF($B115&gt;0, INDEX(City_Receivable!$D$2:$D$241,$B115), 0)</f>
        <v>0</v>
      </c>
      <c r="D115" s="6">
        <f>IF($B115&gt;0, INDEX(OM!$C$2:$C$241,$B115), 0)</f>
        <v>0</v>
      </c>
      <c r="E115" s="6">
        <f>C115+D115</f>
        <v>0</v>
      </c>
      <c r="F115" s="6">
        <f>IF($B115&gt;0, INDEX(OM!$B$2:$B$241,$B115), 0)</f>
        <v>0</v>
      </c>
      <c r="G115" s="6">
        <f>E115-F115</f>
        <v>0</v>
      </c>
      <c r="H115" s="6">
        <f>IF($B115&gt;0, INDEX(Debt_Schedule!$D$2:$D$241,$B115), 0)</f>
        <v>0</v>
      </c>
      <c r="I115" s="6">
        <f>G115-H115</f>
        <v>0</v>
      </c>
      <c r="J115" s="6">
        <f>IF(I115&gt;0, I115*TaxRate, 0)</f>
        <v>0</v>
      </c>
      <c r="K115" s="6">
        <f>I115-J115</f>
        <v>0</v>
      </c>
    </row>
    <row r="116" spans="1:11">
      <c r="A116" s="8">
        <v>115</v>
      </c>
      <c r="B116" s="8">
        <f>IF(A116&gt;BuildMonths,A116-BuildMonths,0)</f>
        <v>0</v>
      </c>
      <c r="C116" s="6">
        <f>IF($B116&gt;0, INDEX(City_Receivable!$D$2:$D$241,$B116), 0)</f>
        <v>0</v>
      </c>
      <c r="D116" s="6">
        <f>IF($B116&gt;0, INDEX(OM!$C$2:$C$241,$B116), 0)</f>
        <v>0</v>
      </c>
      <c r="E116" s="6">
        <f>C116+D116</f>
        <v>0</v>
      </c>
      <c r="F116" s="6">
        <f>IF($B116&gt;0, INDEX(OM!$B$2:$B$241,$B116), 0)</f>
        <v>0</v>
      </c>
      <c r="G116" s="6">
        <f>E116-F116</f>
        <v>0</v>
      </c>
      <c r="H116" s="6">
        <f>IF($B116&gt;0, INDEX(Debt_Schedule!$D$2:$D$241,$B116), 0)</f>
        <v>0</v>
      </c>
      <c r="I116" s="6">
        <f>G116-H116</f>
        <v>0</v>
      </c>
      <c r="J116" s="6">
        <f>IF(I116&gt;0, I116*TaxRate, 0)</f>
        <v>0</v>
      </c>
      <c r="K116" s="6">
        <f>I116-J116</f>
        <v>0</v>
      </c>
    </row>
    <row r="117" spans="1:11">
      <c r="A117" s="8">
        <v>116</v>
      </c>
      <c r="B117" s="8">
        <f>IF(A117&gt;BuildMonths,A117-BuildMonths,0)</f>
        <v>0</v>
      </c>
      <c r="C117" s="6">
        <f>IF($B117&gt;0, INDEX(City_Receivable!$D$2:$D$241,$B117), 0)</f>
        <v>0</v>
      </c>
      <c r="D117" s="6">
        <f>IF($B117&gt;0, INDEX(OM!$C$2:$C$241,$B117), 0)</f>
        <v>0</v>
      </c>
      <c r="E117" s="6">
        <f>C117+D117</f>
        <v>0</v>
      </c>
      <c r="F117" s="6">
        <f>IF($B117&gt;0, INDEX(OM!$B$2:$B$241,$B117), 0)</f>
        <v>0</v>
      </c>
      <c r="G117" s="6">
        <f>E117-F117</f>
        <v>0</v>
      </c>
      <c r="H117" s="6">
        <f>IF($B117&gt;0, INDEX(Debt_Schedule!$D$2:$D$241,$B117), 0)</f>
        <v>0</v>
      </c>
      <c r="I117" s="6">
        <f>G117-H117</f>
        <v>0</v>
      </c>
      <c r="J117" s="6">
        <f>IF(I117&gt;0, I117*TaxRate, 0)</f>
        <v>0</v>
      </c>
      <c r="K117" s="6">
        <f>I117-J117</f>
        <v>0</v>
      </c>
    </row>
    <row r="118" spans="1:11">
      <c r="A118" s="8">
        <v>117</v>
      </c>
      <c r="B118" s="8">
        <f>IF(A118&gt;BuildMonths,A118-BuildMonths,0)</f>
        <v>0</v>
      </c>
      <c r="C118" s="6">
        <f>IF($B118&gt;0, INDEX(City_Receivable!$D$2:$D$241,$B118), 0)</f>
        <v>0</v>
      </c>
      <c r="D118" s="6">
        <f>IF($B118&gt;0, INDEX(OM!$C$2:$C$241,$B118), 0)</f>
        <v>0</v>
      </c>
      <c r="E118" s="6">
        <f>C118+D118</f>
        <v>0</v>
      </c>
      <c r="F118" s="6">
        <f>IF($B118&gt;0, INDEX(OM!$B$2:$B$241,$B118), 0)</f>
        <v>0</v>
      </c>
      <c r="G118" s="6">
        <f>E118-F118</f>
        <v>0</v>
      </c>
      <c r="H118" s="6">
        <f>IF($B118&gt;0, INDEX(Debt_Schedule!$D$2:$D$241,$B118), 0)</f>
        <v>0</v>
      </c>
      <c r="I118" s="6">
        <f>G118-H118</f>
        <v>0</v>
      </c>
      <c r="J118" s="6">
        <f>IF(I118&gt;0, I118*TaxRate, 0)</f>
        <v>0</v>
      </c>
      <c r="K118" s="6">
        <f>I118-J118</f>
        <v>0</v>
      </c>
    </row>
    <row r="119" spans="1:11">
      <c r="A119" s="8">
        <v>118</v>
      </c>
      <c r="B119" s="8">
        <f>IF(A119&gt;BuildMonths,A119-BuildMonths,0)</f>
        <v>0</v>
      </c>
      <c r="C119" s="6">
        <f>IF($B119&gt;0, INDEX(City_Receivable!$D$2:$D$241,$B119), 0)</f>
        <v>0</v>
      </c>
      <c r="D119" s="6">
        <f>IF($B119&gt;0, INDEX(OM!$C$2:$C$241,$B119), 0)</f>
        <v>0</v>
      </c>
      <c r="E119" s="6">
        <f>C119+D119</f>
        <v>0</v>
      </c>
      <c r="F119" s="6">
        <f>IF($B119&gt;0, INDEX(OM!$B$2:$B$241,$B119), 0)</f>
        <v>0</v>
      </c>
      <c r="G119" s="6">
        <f>E119-F119</f>
        <v>0</v>
      </c>
      <c r="H119" s="6">
        <f>IF($B119&gt;0, INDEX(Debt_Schedule!$D$2:$D$241,$B119), 0)</f>
        <v>0</v>
      </c>
      <c r="I119" s="6">
        <f>G119-H119</f>
        <v>0</v>
      </c>
      <c r="J119" s="6">
        <f>IF(I119&gt;0, I119*TaxRate, 0)</f>
        <v>0</v>
      </c>
      <c r="K119" s="6">
        <f>I119-J119</f>
        <v>0</v>
      </c>
    </row>
    <row r="120" spans="1:11">
      <c r="A120" s="8">
        <v>119</v>
      </c>
      <c r="B120" s="8">
        <f>IF(A120&gt;BuildMonths,A120-BuildMonths,0)</f>
        <v>0</v>
      </c>
      <c r="C120" s="6">
        <f>IF($B120&gt;0, INDEX(City_Receivable!$D$2:$D$241,$B120), 0)</f>
        <v>0</v>
      </c>
      <c r="D120" s="6">
        <f>IF($B120&gt;0, INDEX(OM!$C$2:$C$241,$B120), 0)</f>
        <v>0</v>
      </c>
      <c r="E120" s="6">
        <f>C120+D120</f>
        <v>0</v>
      </c>
      <c r="F120" s="6">
        <f>IF($B120&gt;0, INDEX(OM!$B$2:$B$241,$B120), 0)</f>
        <v>0</v>
      </c>
      <c r="G120" s="6">
        <f>E120-F120</f>
        <v>0</v>
      </c>
      <c r="H120" s="6">
        <f>IF($B120&gt;0, INDEX(Debt_Schedule!$D$2:$D$241,$B120), 0)</f>
        <v>0</v>
      </c>
      <c r="I120" s="6">
        <f>G120-H120</f>
        <v>0</v>
      </c>
      <c r="J120" s="6">
        <f>IF(I120&gt;0, I120*TaxRate, 0)</f>
        <v>0</v>
      </c>
      <c r="K120" s="6">
        <f>I120-J120</f>
        <v>0</v>
      </c>
    </row>
    <row r="121" spans="1:11">
      <c r="A121" s="8">
        <v>120</v>
      </c>
      <c r="B121" s="8">
        <f>IF(A121&gt;BuildMonths,A121-BuildMonths,0)</f>
        <v>0</v>
      </c>
      <c r="C121" s="6">
        <f>IF($B121&gt;0, INDEX(City_Receivable!$D$2:$D$241,$B121), 0)</f>
        <v>0</v>
      </c>
      <c r="D121" s="6">
        <f>IF($B121&gt;0, INDEX(OM!$C$2:$C$241,$B121), 0)</f>
        <v>0</v>
      </c>
      <c r="E121" s="6">
        <f>C121+D121</f>
        <v>0</v>
      </c>
      <c r="F121" s="6">
        <f>IF($B121&gt;0, INDEX(OM!$B$2:$B$241,$B121), 0)</f>
        <v>0</v>
      </c>
      <c r="G121" s="6">
        <f>E121-F121</f>
        <v>0</v>
      </c>
      <c r="H121" s="6">
        <f>IF($B121&gt;0, INDEX(Debt_Schedule!$D$2:$D$241,$B121), 0)</f>
        <v>0</v>
      </c>
      <c r="I121" s="6">
        <f>G121-H121</f>
        <v>0</v>
      </c>
      <c r="J121" s="6">
        <f>IF(I121&gt;0, I121*TaxRate, 0)</f>
        <v>0</v>
      </c>
      <c r="K121" s="6">
        <f>I121-J121</f>
        <v>0</v>
      </c>
    </row>
    <row r="122" spans="1:11">
      <c r="A122" s="8">
        <v>121</v>
      </c>
      <c r="B122" s="8">
        <f>IF(A122&gt;BuildMonths,A122-BuildMonths,0)</f>
        <v>0</v>
      </c>
      <c r="C122" s="6">
        <f>IF($B122&gt;0, INDEX(City_Receivable!$D$2:$D$241,$B122), 0)</f>
        <v>0</v>
      </c>
      <c r="D122" s="6">
        <f>IF($B122&gt;0, INDEX(OM!$C$2:$C$241,$B122), 0)</f>
        <v>0</v>
      </c>
      <c r="E122" s="6">
        <f>C122+D122</f>
        <v>0</v>
      </c>
      <c r="F122" s="6">
        <f>IF($B122&gt;0, INDEX(OM!$B$2:$B$241,$B122), 0)</f>
        <v>0</v>
      </c>
      <c r="G122" s="6">
        <f>E122-F122</f>
        <v>0</v>
      </c>
      <c r="H122" s="6">
        <f>IF($B122&gt;0, INDEX(Debt_Schedule!$D$2:$D$241,$B122), 0)</f>
        <v>0</v>
      </c>
      <c r="I122" s="6">
        <f>G122-H122</f>
        <v>0</v>
      </c>
      <c r="J122" s="6">
        <f>IF(I122&gt;0, I122*TaxRate, 0)</f>
        <v>0</v>
      </c>
      <c r="K122" s="6">
        <f>I122-J122</f>
        <v>0</v>
      </c>
    </row>
    <row r="123" spans="1:11">
      <c r="A123" s="8">
        <v>122</v>
      </c>
      <c r="B123" s="8">
        <f>IF(A123&gt;BuildMonths,A123-BuildMonths,0)</f>
        <v>0</v>
      </c>
      <c r="C123" s="6">
        <f>IF($B123&gt;0, INDEX(City_Receivable!$D$2:$D$241,$B123), 0)</f>
        <v>0</v>
      </c>
      <c r="D123" s="6">
        <f>IF($B123&gt;0, INDEX(OM!$C$2:$C$241,$B123), 0)</f>
        <v>0</v>
      </c>
      <c r="E123" s="6">
        <f>C123+D123</f>
        <v>0</v>
      </c>
      <c r="F123" s="6">
        <f>IF($B123&gt;0, INDEX(OM!$B$2:$B$241,$B123), 0)</f>
        <v>0</v>
      </c>
      <c r="G123" s="6">
        <f>E123-F123</f>
        <v>0</v>
      </c>
      <c r="H123" s="6">
        <f>IF($B123&gt;0, INDEX(Debt_Schedule!$D$2:$D$241,$B123), 0)</f>
        <v>0</v>
      </c>
      <c r="I123" s="6">
        <f>G123-H123</f>
        <v>0</v>
      </c>
      <c r="J123" s="6">
        <f>IF(I123&gt;0, I123*TaxRate, 0)</f>
        <v>0</v>
      </c>
      <c r="K123" s="6">
        <f>I123-J123</f>
        <v>0</v>
      </c>
    </row>
    <row r="124" spans="1:11">
      <c r="A124" s="8">
        <v>123</v>
      </c>
      <c r="B124" s="8">
        <f>IF(A124&gt;BuildMonths,A124-BuildMonths,0)</f>
        <v>0</v>
      </c>
      <c r="C124" s="6">
        <f>IF($B124&gt;0, INDEX(City_Receivable!$D$2:$D$241,$B124), 0)</f>
        <v>0</v>
      </c>
      <c r="D124" s="6">
        <f>IF($B124&gt;0, INDEX(OM!$C$2:$C$241,$B124), 0)</f>
        <v>0</v>
      </c>
      <c r="E124" s="6">
        <f>C124+D124</f>
        <v>0</v>
      </c>
      <c r="F124" s="6">
        <f>IF($B124&gt;0, INDEX(OM!$B$2:$B$241,$B124), 0)</f>
        <v>0</v>
      </c>
      <c r="G124" s="6">
        <f>E124-F124</f>
        <v>0</v>
      </c>
      <c r="H124" s="6">
        <f>IF($B124&gt;0, INDEX(Debt_Schedule!$D$2:$D$241,$B124), 0)</f>
        <v>0</v>
      </c>
      <c r="I124" s="6">
        <f>G124-H124</f>
        <v>0</v>
      </c>
      <c r="J124" s="6">
        <f>IF(I124&gt;0, I124*TaxRate, 0)</f>
        <v>0</v>
      </c>
      <c r="K124" s="6">
        <f>I124-J124</f>
        <v>0</v>
      </c>
    </row>
    <row r="125" spans="1:11">
      <c r="A125" s="8">
        <v>124</v>
      </c>
      <c r="B125" s="8">
        <f>IF(A125&gt;BuildMonths,A125-BuildMonths,0)</f>
        <v>0</v>
      </c>
      <c r="C125" s="6">
        <f>IF($B125&gt;0, INDEX(City_Receivable!$D$2:$D$241,$B125), 0)</f>
        <v>0</v>
      </c>
      <c r="D125" s="6">
        <f>IF($B125&gt;0, INDEX(OM!$C$2:$C$241,$B125), 0)</f>
        <v>0</v>
      </c>
      <c r="E125" s="6">
        <f>C125+D125</f>
        <v>0</v>
      </c>
      <c r="F125" s="6">
        <f>IF($B125&gt;0, INDEX(OM!$B$2:$B$241,$B125), 0)</f>
        <v>0</v>
      </c>
      <c r="G125" s="6">
        <f>E125-F125</f>
        <v>0</v>
      </c>
      <c r="H125" s="6">
        <f>IF($B125&gt;0, INDEX(Debt_Schedule!$D$2:$D$241,$B125), 0)</f>
        <v>0</v>
      </c>
      <c r="I125" s="6">
        <f>G125-H125</f>
        <v>0</v>
      </c>
      <c r="J125" s="6">
        <f>IF(I125&gt;0, I125*TaxRate, 0)</f>
        <v>0</v>
      </c>
      <c r="K125" s="6">
        <f>I125-J125</f>
        <v>0</v>
      </c>
    </row>
    <row r="126" spans="1:11">
      <c r="A126" s="8">
        <v>125</v>
      </c>
      <c r="B126" s="8">
        <f>IF(A126&gt;BuildMonths,A126-BuildMonths,0)</f>
        <v>0</v>
      </c>
      <c r="C126" s="6">
        <f>IF($B126&gt;0, INDEX(City_Receivable!$D$2:$D$241,$B126), 0)</f>
        <v>0</v>
      </c>
      <c r="D126" s="6">
        <f>IF($B126&gt;0, INDEX(OM!$C$2:$C$241,$B126), 0)</f>
        <v>0</v>
      </c>
      <c r="E126" s="6">
        <f>C126+D126</f>
        <v>0</v>
      </c>
      <c r="F126" s="6">
        <f>IF($B126&gt;0, INDEX(OM!$B$2:$B$241,$B126), 0)</f>
        <v>0</v>
      </c>
      <c r="G126" s="6">
        <f>E126-F126</f>
        <v>0</v>
      </c>
      <c r="H126" s="6">
        <f>IF($B126&gt;0, INDEX(Debt_Schedule!$D$2:$D$241,$B126), 0)</f>
        <v>0</v>
      </c>
      <c r="I126" s="6">
        <f>G126-H126</f>
        <v>0</v>
      </c>
      <c r="J126" s="6">
        <f>IF(I126&gt;0, I126*TaxRate, 0)</f>
        <v>0</v>
      </c>
      <c r="K126" s="6">
        <f>I126-J126</f>
        <v>0</v>
      </c>
    </row>
    <row r="127" spans="1:11">
      <c r="A127" s="8">
        <v>126</v>
      </c>
      <c r="B127" s="8">
        <f>IF(A127&gt;BuildMonths,A127-BuildMonths,0)</f>
        <v>0</v>
      </c>
      <c r="C127" s="6">
        <f>IF($B127&gt;0, INDEX(City_Receivable!$D$2:$D$241,$B127), 0)</f>
        <v>0</v>
      </c>
      <c r="D127" s="6">
        <f>IF($B127&gt;0, INDEX(OM!$C$2:$C$241,$B127), 0)</f>
        <v>0</v>
      </c>
      <c r="E127" s="6">
        <f>C127+D127</f>
        <v>0</v>
      </c>
      <c r="F127" s="6">
        <f>IF($B127&gt;0, INDEX(OM!$B$2:$B$241,$B127), 0)</f>
        <v>0</v>
      </c>
      <c r="G127" s="6">
        <f>E127-F127</f>
        <v>0</v>
      </c>
      <c r="H127" s="6">
        <f>IF($B127&gt;0, INDEX(Debt_Schedule!$D$2:$D$241,$B127), 0)</f>
        <v>0</v>
      </c>
      <c r="I127" s="6">
        <f>G127-H127</f>
        <v>0</v>
      </c>
      <c r="J127" s="6">
        <f>IF(I127&gt;0, I127*TaxRate, 0)</f>
        <v>0</v>
      </c>
      <c r="K127" s="6">
        <f>I127-J127</f>
        <v>0</v>
      </c>
    </row>
    <row r="128" spans="1:11">
      <c r="A128" s="8">
        <v>127</v>
      </c>
      <c r="B128" s="8">
        <f>IF(A128&gt;BuildMonths,A128-BuildMonths,0)</f>
        <v>0</v>
      </c>
      <c r="C128" s="6">
        <f>IF($B128&gt;0, INDEX(City_Receivable!$D$2:$D$241,$B128), 0)</f>
        <v>0</v>
      </c>
      <c r="D128" s="6">
        <f>IF($B128&gt;0, INDEX(OM!$C$2:$C$241,$B128), 0)</f>
        <v>0</v>
      </c>
      <c r="E128" s="6">
        <f>C128+D128</f>
        <v>0</v>
      </c>
      <c r="F128" s="6">
        <f>IF($B128&gt;0, INDEX(OM!$B$2:$B$241,$B128), 0)</f>
        <v>0</v>
      </c>
      <c r="G128" s="6">
        <f>E128-F128</f>
        <v>0</v>
      </c>
      <c r="H128" s="6">
        <f>IF($B128&gt;0, INDEX(Debt_Schedule!$D$2:$D$241,$B128), 0)</f>
        <v>0</v>
      </c>
      <c r="I128" s="6">
        <f>G128-H128</f>
        <v>0</v>
      </c>
      <c r="J128" s="6">
        <f>IF(I128&gt;0, I128*TaxRate, 0)</f>
        <v>0</v>
      </c>
      <c r="K128" s="6">
        <f>I128-J128</f>
        <v>0</v>
      </c>
    </row>
    <row r="129" spans="1:11">
      <c r="A129" s="8">
        <v>128</v>
      </c>
      <c r="B129" s="8">
        <f>IF(A129&gt;BuildMonths,A129-BuildMonths,0)</f>
        <v>0</v>
      </c>
      <c r="C129" s="6">
        <f>IF($B129&gt;0, INDEX(City_Receivable!$D$2:$D$241,$B129), 0)</f>
        <v>0</v>
      </c>
      <c r="D129" s="6">
        <f>IF($B129&gt;0, INDEX(OM!$C$2:$C$241,$B129), 0)</f>
        <v>0</v>
      </c>
      <c r="E129" s="6">
        <f>C129+D129</f>
        <v>0</v>
      </c>
      <c r="F129" s="6">
        <f>IF($B129&gt;0, INDEX(OM!$B$2:$B$241,$B129), 0)</f>
        <v>0</v>
      </c>
      <c r="G129" s="6">
        <f>E129-F129</f>
        <v>0</v>
      </c>
      <c r="H129" s="6">
        <f>IF($B129&gt;0, INDEX(Debt_Schedule!$D$2:$D$241,$B129), 0)</f>
        <v>0</v>
      </c>
      <c r="I129" s="6">
        <f>G129-H129</f>
        <v>0</v>
      </c>
      <c r="J129" s="6">
        <f>IF(I129&gt;0, I129*TaxRate, 0)</f>
        <v>0</v>
      </c>
      <c r="K129" s="6">
        <f>I129-J129</f>
        <v>0</v>
      </c>
    </row>
    <row r="130" spans="1:11">
      <c r="A130" s="8">
        <v>129</v>
      </c>
      <c r="B130" s="8">
        <f>IF(A130&gt;BuildMonths,A130-BuildMonths,0)</f>
        <v>0</v>
      </c>
      <c r="C130" s="6">
        <f>IF($B130&gt;0, INDEX(City_Receivable!$D$2:$D$241,$B130), 0)</f>
        <v>0</v>
      </c>
      <c r="D130" s="6">
        <f>IF($B130&gt;0, INDEX(OM!$C$2:$C$241,$B130), 0)</f>
        <v>0</v>
      </c>
      <c r="E130" s="6">
        <f>C130+D130</f>
        <v>0</v>
      </c>
      <c r="F130" s="6">
        <f>IF($B130&gt;0, INDEX(OM!$B$2:$B$241,$B130), 0)</f>
        <v>0</v>
      </c>
      <c r="G130" s="6">
        <f>E130-F130</f>
        <v>0</v>
      </c>
      <c r="H130" s="6">
        <f>IF($B130&gt;0, INDEX(Debt_Schedule!$D$2:$D$241,$B130), 0)</f>
        <v>0</v>
      </c>
      <c r="I130" s="6">
        <f>G130-H130</f>
        <v>0</v>
      </c>
      <c r="J130" s="6">
        <f>IF(I130&gt;0, I130*TaxRate, 0)</f>
        <v>0</v>
      </c>
      <c r="K130" s="6">
        <f>I130-J130</f>
        <v>0</v>
      </c>
    </row>
    <row r="131" spans="1:11">
      <c r="A131" s="8">
        <v>130</v>
      </c>
      <c r="B131" s="8">
        <f>IF(A131&gt;BuildMonths,A131-BuildMonths,0)</f>
        <v>0</v>
      </c>
      <c r="C131" s="6">
        <f>IF($B131&gt;0, INDEX(City_Receivable!$D$2:$D$241,$B131), 0)</f>
        <v>0</v>
      </c>
      <c r="D131" s="6">
        <f>IF($B131&gt;0, INDEX(OM!$C$2:$C$241,$B131), 0)</f>
        <v>0</v>
      </c>
      <c r="E131" s="6">
        <f>C131+D131</f>
        <v>0</v>
      </c>
      <c r="F131" s="6">
        <f>IF($B131&gt;0, INDEX(OM!$B$2:$B$241,$B131), 0)</f>
        <v>0</v>
      </c>
      <c r="G131" s="6">
        <f>E131-F131</f>
        <v>0</v>
      </c>
      <c r="H131" s="6">
        <f>IF($B131&gt;0, INDEX(Debt_Schedule!$D$2:$D$241,$B131), 0)</f>
        <v>0</v>
      </c>
      <c r="I131" s="6">
        <f>G131-H131</f>
        <v>0</v>
      </c>
      <c r="J131" s="6">
        <f>IF(I131&gt;0, I131*TaxRate, 0)</f>
        <v>0</v>
      </c>
      <c r="K131" s="6">
        <f>I131-J131</f>
        <v>0</v>
      </c>
    </row>
    <row r="132" spans="1:11">
      <c r="A132" s="8">
        <v>131</v>
      </c>
      <c r="B132" s="8">
        <f>IF(A132&gt;BuildMonths,A132-BuildMonths,0)</f>
        <v>0</v>
      </c>
      <c r="C132" s="6">
        <f>IF($B132&gt;0, INDEX(City_Receivable!$D$2:$D$241,$B132), 0)</f>
        <v>0</v>
      </c>
      <c r="D132" s="6">
        <f>IF($B132&gt;0, INDEX(OM!$C$2:$C$241,$B132), 0)</f>
        <v>0</v>
      </c>
      <c r="E132" s="6">
        <f>C132+D132</f>
        <v>0</v>
      </c>
      <c r="F132" s="6">
        <f>IF($B132&gt;0, INDEX(OM!$B$2:$B$241,$B132), 0)</f>
        <v>0</v>
      </c>
      <c r="G132" s="6">
        <f>E132-F132</f>
        <v>0</v>
      </c>
      <c r="H132" s="6">
        <f>IF($B132&gt;0, INDEX(Debt_Schedule!$D$2:$D$241,$B132), 0)</f>
        <v>0</v>
      </c>
      <c r="I132" s="6">
        <f>G132-H132</f>
        <v>0</v>
      </c>
      <c r="J132" s="6">
        <f>IF(I132&gt;0, I132*TaxRate, 0)</f>
        <v>0</v>
      </c>
      <c r="K132" s="6">
        <f>I132-J132</f>
        <v>0</v>
      </c>
    </row>
    <row r="133" spans="1:11">
      <c r="A133" s="8">
        <v>132</v>
      </c>
      <c r="B133" s="8">
        <f>IF(A133&gt;BuildMonths,A133-BuildMonths,0)</f>
        <v>0</v>
      </c>
      <c r="C133" s="6">
        <f>IF($B133&gt;0, INDEX(City_Receivable!$D$2:$D$241,$B133), 0)</f>
        <v>0</v>
      </c>
      <c r="D133" s="6">
        <f>IF($B133&gt;0, INDEX(OM!$C$2:$C$241,$B133), 0)</f>
        <v>0</v>
      </c>
      <c r="E133" s="6">
        <f>C133+D133</f>
        <v>0</v>
      </c>
      <c r="F133" s="6">
        <f>IF($B133&gt;0, INDEX(OM!$B$2:$B$241,$B133), 0)</f>
        <v>0</v>
      </c>
      <c r="G133" s="6">
        <f>E133-F133</f>
        <v>0</v>
      </c>
      <c r="H133" s="6">
        <f>IF($B133&gt;0, INDEX(Debt_Schedule!$D$2:$D$241,$B133), 0)</f>
        <v>0</v>
      </c>
      <c r="I133" s="6">
        <f>G133-H133</f>
        <v>0</v>
      </c>
      <c r="J133" s="6">
        <f>IF(I133&gt;0, I133*TaxRate, 0)</f>
        <v>0</v>
      </c>
      <c r="K133" s="6">
        <f>I133-J133</f>
        <v>0</v>
      </c>
    </row>
    <row r="134" spans="1:11">
      <c r="A134" s="8">
        <v>133</v>
      </c>
      <c r="B134" s="8">
        <f>IF(A134&gt;BuildMonths,A134-BuildMonths,0)</f>
        <v>0</v>
      </c>
      <c r="C134" s="6">
        <f>IF($B134&gt;0, INDEX(City_Receivable!$D$2:$D$241,$B134), 0)</f>
        <v>0</v>
      </c>
      <c r="D134" s="6">
        <f>IF($B134&gt;0, INDEX(OM!$C$2:$C$241,$B134), 0)</f>
        <v>0</v>
      </c>
      <c r="E134" s="6">
        <f>C134+D134</f>
        <v>0</v>
      </c>
      <c r="F134" s="6">
        <f>IF($B134&gt;0, INDEX(OM!$B$2:$B$241,$B134), 0)</f>
        <v>0</v>
      </c>
      <c r="G134" s="6">
        <f>E134-F134</f>
        <v>0</v>
      </c>
      <c r="H134" s="6">
        <f>IF($B134&gt;0, INDEX(Debt_Schedule!$D$2:$D$241,$B134), 0)</f>
        <v>0</v>
      </c>
      <c r="I134" s="6">
        <f>G134-H134</f>
        <v>0</v>
      </c>
      <c r="J134" s="6">
        <f>IF(I134&gt;0, I134*TaxRate, 0)</f>
        <v>0</v>
      </c>
      <c r="K134" s="6">
        <f>I134-J134</f>
        <v>0</v>
      </c>
    </row>
    <row r="135" spans="1:11">
      <c r="A135" s="8">
        <v>134</v>
      </c>
      <c r="B135" s="8">
        <f>IF(A135&gt;BuildMonths,A135-BuildMonths,0)</f>
        <v>0</v>
      </c>
      <c r="C135" s="6">
        <f>IF($B135&gt;0, INDEX(City_Receivable!$D$2:$D$241,$B135), 0)</f>
        <v>0</v>
      </c>
      <c r="D135" s="6">
        <f>IF($B135&gt;0, INDEX(OM!$C$2:$C$241,$B135), 0)</f>
        <v>0</v>
      </c>
      <c r="E135" s="6">
        <f>C135+D135</f>
        <v>0</v>
      </c>
      <c r="F135" s="6">
        <f>IF($B135&gt;0, INDEX(OM!$B$2:$B$241,$B135), 0)</f>
        <v>0</v>
      </c>
      <c r="G135" s="6">
        <f>E135-F135</f>
        <v>0</v>
      </c>
      <c r="H135" s="6">
        <f>IF($B135&gt;0, INDEX(Debt_Schedule!$D$2:$D$241,$B135), 0)</f>
        <v>0</v>
      </c>
      <c r="I135" s="6">
        <f>G135-H135</f>
        <v>0</v>
      </c>
      <c r="J135" s="6">
        <f>IF(I135&gt;0, I135*TaxRate, 0)</f>
        <v>0</v>
      </c>
      <c r="K135" s="6">
        <f>I135-J135</f>
        <v>0</v>
      </c>
    </row>
    <row r="136" spans="1:11">
      <c r="A136" s="8">
        <v>135</v>
      </c>
      <c r="B136" s="8">
        <f>IF(A136&gt;BuildMonths,A136-BuildMonths,0)</f>
        <v>0</v>
      </c>
      <c r="C136" s="6">
        <f>IF($B136&gt;0, INDEX(City_Receivable!$D$2:$D$241,$B136), 0)</f>
        <v>0</v>
      </c>
      <c r="D136" s="6">
        <f>IF($B136&gt;0, INDEX(OM!$C$2:$C$241,$B136), 0)</f>
        <v>0</v>
      </c>
      <c r="E136" s="6">
        <f>C136+D136</f>
        <v>0</v>
      </c>
      <c r="F136" s="6">
        <f>IF($B136&gt;0, INDEX(OM!$B$2:$B$241,$B136), 0)</f>
        <v>0</v>
      </c>
      <c r="G136" s="6">
        <f>E136-F136</f>
        <v>0</v>
      </c>
      <c r="H136" s="6">
        <f>IF($B136&gt;0, INDEX(Debt_Schedule!$D$2:$D$241,$B136), 0)</f>
        <v>0</v>
      </c>
      <c r="I136" s="6">
        <f>G136-H136</f>
        <v>0</v>
      </c>
      <c r="J136" s="6">
        <f>IF(I136&gt;0, I136*TaxRate, 0)</f>
        <v>0</v>
      </c>
      <c r="K136" s="6">
        <f>I136-J136</f>
        <v>0</v>
      </c>
    </row>
    <row r="137" spans="1:11">
      <c r="A137" s="8">
        <v>136</v>
      </c>
      <c r="B137" s="8">
        <f>IF(A137&gt;BuildMonths,A137-BuildMonths,0)</f>
        <v>0</v>
      </c>
      <c r="C137" s="6">
        <f>IF($B137&gt;0, INDEX(City_Receivable!$D$2:$D$241,$B137), 0)</f>
        <v>0</v>
      </c>
      <c r="D137" s="6">
        <f>IF($B137&gt;0, INDEX(OM!$C$2:$C$241,$B137), 0)</f>
        <v>0</v>
      </c>
      <c r="E137" s="6">
        <f>C137+D137</f>
        <v>0</v>
      </c>
      <c r="F137" s="6">
        <f>IF($B137&gt;0, INDEX(OM!$B$2:$B$241,$B137), 0)</f>
        <v>0</v>
      </c>
      <c r="G137" s="6">
        <f>E137-F137</f>
        <v>0</v>
      </c>
      <c r="H137" s="6">
        <f>IF($B137&gt;0, INDEX(Debt_Schedule!$D$2:$D$241,$B137), 0)</f>
        <v>0</v>
      </c>
      <c r="I137" s="6">
        <f>G137-H137</f>
        <v>0</v>
      </c>
      <c r="J137" s="6">
        <f>IF(I137&gt;0, I137*TaxRate, 0)</f>
        <v>0</v>
      </c>
      <c r="K137" s="6">
        <f>I137-J137</f>
        <v>0</v>
      </c>
    </row>
    <row r="138" spans="1:11">
      <c r="A138" s="8">
        <v>137</v>
      </c>
      <c r="B138" s="8">
        <f>IF(A138&gt;BuildMonths,A138-BuildMonths,0)</f>
        <v>0</v>
      </c>
      <c r="C138" s="6">
        <f>IF($B138&gt;0, INDEX(City_Receivable!$D$2:$D$241,$B138), 0)</f>
        <v>0</v>
      </c>
      <c r="D138" s="6">
        <f>IF($B138&gt;0, INDEX(OM!$C$2:$C$241,$B138), 0)</f>
        <v>0</v>
      </c>
      <c r="E138" s="6">
        <f>C138+D138</f>
        <v>0</v>
      </c>
      <c r="F138" s="6">
        <f>IF($B138&gt;0, INDEX(OM!$B$2:$B$241,$B138), 0)</f>
        <v>0</v>
      </c>
      <c r="G138" s="6">
        <f>E138-F138</f>
        <v>0</v>
      </c>
      <c r="H138" s="6">
        <f>IF($B138&gt;0, INDEX(Debt_Schedule!$D$2:$D$241,$B138), 0)</f>
        <v>0</v>
      </c>
      <c r="I138" s="6">
        <f>G138-H138</f>
        <v>0</v>
      </c>
      <c r="J138" s="6">
        <f>IF(I138&gt;0, I138*TaxRate, 0)</f>
        <v>0</v>
      </c>
      <c r="K138" s="6">
        <f>I138-J138</f>
        <v>0</v>
      </c>
    </row>
    <row r="139" spans="1:11">
      <c r="A139" s="8">
        <v>138</v>
      </c>
      <c r="B139" s="8">
        <f>IF(A139&gt;BuildMonths,A139-BuildMonths,0)</f>
        <v>0</v>
      </c>
      <c r="C139" s="6">
        <f>IF($B139&gt;0, INDEX(City_Receivable!$D$2:$D$241,$B139), 0)</f>
        <v>0</v>
      </c>
      <c r="D139" s="6">
        <f>IF($B139&gt;0, INDEX(OM!$C$2:$C$241,$B139), 0)</f>
        <v>0</v>
      </c>
      <c r="E139" s="6">
        <f>C139+D139</f>
        <v>0</v>
      </c>
      <c r="F139" s="6">
        <f>IF($B139&gt;0, INDEX(OM!$B$2:$B$241,$B139), 0)</f>
        <v>0</v>
      </c>
      <c r="G139" s="6">
        <f>E139-F139</f>
        <v>0</v>
      </c>
      <c r="H139" s="6">
        <f>IF($B139&gt;0, INDEX(Debt_Schedule!$D$2:$D$241,$B139), 0)</f>
        <v>0</v>
      </c>
      <c r="I139" s="6">
        <f>G139-H139</f>
        <v>0</v>
      </c>
      <c r="J139" s="6">
        <f>IF(I139&gt;0, I139*TaxRate, 0)</f>
        <v>0</v>
      </c>
      <c r="K139" s="6">
        <f>I139-J139</f>
        <v>0</v>
      </c>
    </row>
    <row r="140" spans="1:11">
      <c r="A140" s="8">
        <v>139</v>
      </c>
      <c r="B140" s="8">
        <f>IF(A140&gt;BuildMonths,A140-BuildMonths,0)</f>
        <v>0</v>
      </c>
      <c r="C140" s="6">
        <f>IF($B140&gt;0, INDEX(City_Receivable!$D$2:$D$241,$B140), 0)</f>
        <v>0</v>
      </c>
      <c r="D140" s="6">
        <f>IF($B140&gt;0, INDEX(OM!$C$2:$C$241,$B140), 0)</f>
        <v>0</v>
      </c>
      <c r="E140" s="6">
        <f>C140+D140</f>
        <v>0</v>
      </c>
      <c r="F140" s="6">
        <f>IF($B140&gt;0, INDEX(OM!$B$2:$B$241,$B140), 0)</f>
        <v>0</v>
      </c>
      <c r="G140" s="6">
        <f>E140-F140</f>
        <v>0</v>
      </c>
      <c r="H140" s="6">
        <f>IF($B140&gt;0, INDEX(Debt_Schedule!$D$2:$D$241,$B140), 0)</f>
        <v>0</v>
      </c>
      <c r="I140" s="6">
        <f>G140-H140</f>
        <v>0</v>
      </c>
      <c r="J140" s="6">
        <f>IF(I140&gt;0, I140*TaxRate, 0)</f>
        <v>0</v>
      </c>
      <c r="K140" s="6">
        <f>I140-J140</f>
        <v>0</v>
      </c>
    </row>
    <row r="141" spans="1:11">
      <c r="A141" s="8">
        <v>140</v>
      </c>
      <c r="B141" s="8">
        <f>IF(A141&gt;BuildMonths,A141-BuildMonths,0)</f>
        <v>0</v>
      </c>
      <c r="C141" s="6">
        <f>IF($B141&gt;0, INDEX(City_Receivable!$D$2:$D$241,$B141), 0)</f>
        <v>0</v>
      </c>
      <c r="D141" s="6">
        <f>IF($B141&gt;0, INDEX(OM!$C$2:$C$241,$B141), 0)</f>
        <v>0</v>
      </c>
      <c r="E141" s="6">
        <f>C141+D141</f>
        <v>0</v>
      </c>
      <c r="F141" s="6">
        <f>IF($B141&gt;0, INDEX(OM!$B$2:$B$241,$B141), 0)</f>
        <v>0</v>
      </c>
      <c r="G141" s="6">
        <f>E141-F141</f>
        <v>0</v>
      </c>
      <c r="H141" s="6">
        <f>IF($B141&gt;0, INDEX(Debt_Schedule!$D$2:$D$241,$B141), 0)</f>
        <v>0</v>
      </c>
      <c r="I141" s="6">
        <f>G141-H141</f>
        <v>0</v>
      </c>
      <c r="J141" s="6">
        <f>IF(I141&gt;0, I141*TaxRate, 0)</f>
        <v>0</v>
      </c>
      <c r="K141" s="6">
        <f>I141-J141</f>
        <v>0</v>
      </c>
    </row>
    <row r="142" spans="1:11">
      <c r="A142" s="8">
        <v>141</v>
      </c>
      <c r="B142" s="8">
        <f>IF(A142&gt;BuildMonths,A142-BuildMonths,0)</f>
        <v>0</v>
      </c>
      <c r="C142" s="6">
        <f>IF($B142&gt;0, INDEX(City_Receivable!$D$2:$D$241,$B142), 0)</f>
        <v>0</v>
      </c>
      <c r="D142" s="6">
        <f>IF($B142&gt;0, INDEX(OM!$C$2:$C$241,$B142), 0)</f>
        <v>0</v>
      </c>
      <c r="E142" s="6">
        <f>C142+D142</f>
        <v>0</v>
      </c>
      <c r="F142" s="6">
        <f>IF($B142&gt;0, INDEX(OM!$B$2:$B$241,$B142), 0)</f>
        <v>0</v>
      </c>
      <c r="G142" s="6">
        <f>E142-F142</f>
        <v>0</v>
      </c>
      <c r="H142" s="6">
        <f>IF($B142&gt;0, INDEX(Debt_Schedule!$D$2:$D$241,$B142), 0)</f>
        <v>0</v>
      </c>
      <c r="I142" s="6">
        <f>G142-H142</f>
        <v>0</v>
      </c>
      <c r="J142" s="6">
        <f>IF(I142&gt;0, I142*TaxRate, 0)</f>
        <v>0</v>
      </c>
      <c r="K142" s="6">
        <f>I142-J142</f>
        <v>0</v>
      </c>
    </row>
    <row r="143" spans="1:11">
      <c r="A143" s="8">
        <v>142</v>
      </c>
      <c r="B143" s="8">
        <f>IF(A143&gt;BuildMonths,A143-BuildMonths,0)</f>
        <v>0</v>
      </c>
      <c r="C143" s="6">
        <f>IF($B143&gt;0, INDEX(City_Receivable!$D$2:$D$241,$B143), 0)</f>
        <v>0</v>
      </c>
      <c r="D143" s="6">
        <f>IF($B143&gt;0, INDEX(OM!$C$2:$C$241,$B143), 0)</f>
        <v>0</v>
      </c>
      <c r="E143" s="6">
        <f>C143+D143</f>
        <v>0</v>
      </c>
      <c r="F143" s="6">
        <f>IF($B143&gt;0, INDEX(OM!$B$2:$B$241,$B143), 0)</f>
        <v>0</v>
      </c>
      <c r="G143" s="6">
        <f>E143-F143</f>
        <v>0</v>
      </c>
      <c r="H143" s="6">
        <f>IF($B143&gt;0, INDEX(Debt_Schedule!$D$2:$D$241,$B143), 0)</f>
        <v>0</v>
      </c>
      <c r="I143" s="6">
        <f>G143-H143</f>
        <v>0</v>
      </c>
      <c r="J143" s="6">
        <f>IF(I143&gt;0, I143*TaxRate, 0)</f>
        <v>0</v>
      </c>
      <c r="K143" s="6">
        <f>I143-J143</f>
        <v>0</v>
      </c>
    </row>
    <row r="144" spans="1:11">
      <c r="A144" s="8">
        <v>143</v>
      </c>
      <c r="B144" s="8">
        <f>IF(A144&gt;BuildMonths,A144-BuildMonths,0)</f>
        <v>0</v>
      </c>
      <c r="C144" s="6">
        <f>IF($B144&gt;0, INDEX(City_Receivable!$D$2:$D$241,$B144), 0)</f>
        <v>0</v>
      </c>
      <c r="D144" s="6">
        <f>IF($B144&gt;0, INDEX(OM!$C$2:$C$241,$B144), 0)</f>
        <v>0</v>
      </c>
      <c r="E144" s="6">
        <f>C144+D144</f>
        <v>0</v>
      </c>
      <c r="F144" s="6">
        <f>IF($B144&gt;0, INDEX(OM!$B$2:$B$241,$B144), 0)</f>
        <v>0</v>
      </c>
      <c r="G144" s="6">
        <f>E144-F144</f>
        <v>0</v>
      </c>
      <c r="H144" s="6">
        <f>IF($B144&gt;0, INDEX(Debt_Schedule!$D$2:$D$241,$B144), 0)</f>
        <v>0</v>
      </c>
      <c r="I144" s="6">
        <f>G144-H144</f>
        <v>0</v>
      </c>
      <c r="J144" s="6">
        <f>IF(I144&gt;0, I144*TaxRate, 0)</f>
        <v>0</v>
      </c>
      <c r="K144" s="6">
        <f>I144-J144</f>
        <v>0</v>
      </c>
    </row>
    <row r="145" spans="1:11">
      <c r="A145" s="8">
        <v>144</v>
      </c>
      <c r="B145" s="8">
        <f>IF(A145&gt;BuildMonths,A145-BuildMonths,0)</f>
        <v>0</v>
      </c>
      <c r="C145" s="6">
        <f>IF($B145&gt;0, INDEX(City_Receivable!$D$2:$D$241,$B145), 0)</f>
        <v>0</v>
      </c>
      <c r="D145" s="6">
        <f>IF($B145&gt;0, INDEX(OM!$C$2:$C$241,$B145), 0)</f>
        <v>0</v>
      </c>
      <c r="E145" s="6">
        <f>C145+D145</f>
        <v>0</v>
      </c>
      <c r="F145" s="6">
        <f>IF($B145&gt;0, INDEX(OM!$B$2:$B$241,$B145), 0)</f>
        <v>0</v>
      </c>
      <c r="G145" s="6">
        <f>E145-F145</f>
        <v>0</v>
      </c>
      <c r="H145" s="6">
        <f>IF($B145&gt;0, INDEX(Debt_Schedule!$D$2:$D$241,$B145), 0)</f>
        <v>0</v>
      </c>
      <c r="I145" s="6">
        <f>G145-H145</f>
        <v>0</v>
      </c>
      <c r="J145" s="6">
        <f>IF(I145&gt;0, I145*TaxRate, 0)</f>
        <v>0</v>
      </c>
      <c r="K145" s="6">
        <f>I145-J145</f>
        <v>0</v>
      </c>
    </row>
    <row r="146" spans="1:11">
      <c r="A146" s="8">
        <v>145</v>
      </c>
      <c r="B146" s="8">
        <f>IF(A146&gt;BuildMonths,A146-BuildMonths,0)</f>
        <v>0</v>
      </c>
      <c r="C146" s="6">
        <f>IF($B146&gt;0, INDEX(City_Receivable!$D$2:$D$241,$B146), 0)</f>
        <v>0</v>
      </c>
      <c r="D146" s="6">
        <f>IF($B146&gt;0, INDEX(OM!$C$2:$C$241,$B146), 0)</f>
        <v>0</v>
      </c>
      <c r="E146" s="6">
        <f>C146+D146</f>
        <v>0</v>
      </c>
      <c r="F146" s="6">
        <f>IF($B146&gt;0, INDEX(OM!$B$2:$B$241,$B146), 0)</f>
        <v>0</v>
      </c>
      <c r="G146" s="6">
        <f>E146-F146</f>
        <v>0</v>
      </c>
      <c r="H146" s="6">
        <f>IF($B146&gt;0, INDEX(Debt_Schedule!$D$2:$D$241,$B146), 0)</f>
        <v>0</v>
      </c>
      <c r="I146" s="6">
        <f>G146-H146</f>
        <v>0</v>
      </c>
      <c r="J146" s="6">
        <f>IF(I146&gt;0, I146*TaxRate, 0)</f>
        <v>0</v>
      </c>
      <c r="K146" s="6">
        <f>I146-J146</f>
        <v>0</v>
      </c>
    </row>
    <row r="147" spans="1:11">
      <c r="A147" s="8">
        <v>146</v>
      </c>
      <c r="B147" s="8">
        <f>IF(A147&gt;BuildMonths,A147-BuildMonths,0)</f>
        <v>0</v>
      </c>
      <c r="C147" s="6">
        <f>IF($B147&gt;0, INDEX(City_Receivable!$D$2:$D$241,$B147), 0)</f>
        <v>0</v>
      </c>
      <c r="D147" s="6">
        <f>IF($B147&gt;0, INDEX(OM!$C$2:$C$241,$B147), 0)</f>
        <v>0</v>
      </c>
      <c r="E147" s="6">
        <f>C147+D147</f>
        <v>0</v>
      </c>
      <c r="F147" s="6">
        <f>IF($B147&gt;0, INDEX(OM!$B$2:$B$241,$B147), 0)</f>
        <v>0</v>
      </c>
      <c r="G147" s="6">
        <f>E147-F147</f>
        <v>0</v>
      </c>
      <c r="H147" s="6">
        <f>IF($B147&gt;0, INDEX(Debt_Schedule!$D$2:$D$241,$B147), 0)</f>
        <v>0</v>
      </c>
      <c r="I147" s="6">
        <f>G147-H147</f>
        <v>0</v>
      </c>
      <c r="J147" s="6">
        <f>IF(I147&gt;0, I147*TaxRate, 0)</f>
        <v>0</v>
      </c>
      <c r="K147" s="6">
        <f>I147-J147</f>
        <v>0</v>
      </c>
    </row>
    <row r="148" spans="1:11">
      <c r="A148" s="8">
        <v>147</v>
      </c>
      <c r="B148" s="8">
        <f>IF(A148&gt;BuildMonths,A148-BuildMonths,0)</f>
        <v>0</v>
      </c>
      <c r="C148" s="6">
        <f>IF($B148&gt;0, INDEX(City_Receivable!$D$2:$D$241,$B148), 0)</f>
        <v>0</v>
      </c>
      <c r="D148" s="6">
        <f>IF($B148&gt;0, INDEX(OM!$C$2:$C$241,$B148), 0)</f>
        <v>0</v>
      </c>
      <c r="E148" s="6">
        <f>C148+D148</f>
        <v>0</v>
      </c>
      <c r="F148" s="6">
        <f>IF($B148&gt;0, INDEX(OM!$B$2:$B$241,$B148), 0)</f>
        <v>0</v>
      </c>
      <c r="G148" s="6">
        <f>E148-F148</f>
        <v>0</v>
      </c>
      <c r="H148" s="6">
        <f>IF($B148&gt;0, INDEX(Debt_Schedule!$D$2:$D$241,$B148), 0)</f>
        <v>0</v>
      </c>
      <c r="I148" s="6">
        <f>G148-H148</f>
        <v>0</v>
      </c>
      <c r="J148" s="6">
        <f>IF(I148&gt;0, I148*TaxRate, 0)</f>
        <v>0</v>
      </c>
      <c r="K148" s="6">
        <f>I148-J148</f>
        <v>0</v>
      </c>
    </row>
    <row r="149" spans="1:11">
      <c r="A149" s="8">
        <v>148</v>
      </c>
      <c r="B149" s="8">
        <f>IF(A149&gt;BuildMonths,A149-BuildMonths,0)</f>
        <v>0</v>
      </c>
      <c r="C149" s="6">
        <f>IF($B149&gt;0, INDEX(City_Receivable!$D$2:$D$241,$B149), 0)</f>
        <v>0</v>
      </c>
      <c r="D149" s="6">
        <f>IF($B149&gt;0, INDEX(OM!$C$2:$C$241,$B149), 0)</f>
        <v>0</v>
      </c>
      <c r="E149" s="6">
        <f>C149+D149</f>
        <v>0</v>
      </c>
      <c r="F149" s="6">
        <f>IF($B149&gt;0, INDEX(OM!$B$2:$B$241,$B149), 0)</f>
        <v>0</v>
      </c>
      <c r="G149" s="6">
        <f>E149-F149</f>
        <v>0</v>
      </c>
      <c r="H149" s="6">
        <f>IF($B149&gt;0, INDEX(Debt_Schedule!$D$2:$D$241,$B149), 0)</f>
        <v>0</v>
      </c>
      <c r="I149" s="6">
        <f>G149-H149</f>
        <v>0</v>
      </c>
      <c r="J149" s="6">
        <f>IF(I149&gt;0, I149*TaxRate, 0)</f>
        <v>0</v>
      </c>
      <c r="K149" s="6">
        <f>I149-J149</f>
        <v>0</v>
      </c>
    </row>
    <row r="150" spans="1:11">
      <c r="A150" s="8">
        <v>149</v>
      </c>
      <c r="B150" s="8">
        <f>IF(A150&gt;BuildMonths,A150-BuildMonths,0)</f>
        <v>0</v>
      </c>
      <c r="C150" s="6">
        <f>IF($B150&gt;0, INDEX(City_Receivable!$D$2:$D$241,$B150), 0)</f>
        <v>0</v>
      </c>
      <c r="D150" s="6">
        <f>IF($B150&gt;0, INDEX(OM!$C$2:$C$241,$B150), 0)</f>
        <v>0</v>
      </c>
      <c r="E150" s="6">
        <f>C150+D150</f>
        <v>0</v>
      </c>
      <c r="F150" s="6">
        <f>IF($B150&gt;0, INDEX(OM!$B$2:$B$241,$B150), 0)</f>
        <v>0</v>
      </c>
      <c r="G150" s="6">
        <f>E150-F150</f>
        <v>0</v>
      </c>
      <c r="H150" s="6">
        <f>IF($B150&gt;0, INDEX(Debt_Schedule!$D$2:$D$241,$B150), 0)</f>
        <v>0</v>
      </c>
      <c r="I150" s="6">
        <f>G150-H150</f>
        <v>0</v>
      </c>
      <c r="J150" s="6">
        <f>IF(I150&gt;0, I150*TaxRate, 0)</f>
        <v>0</v>
      </c>
      <c r="K150" s="6">
        <f>I150-J150</f>
        <v>0</v>
      </c>
    </row>
    <row r="151" spans="1:11">
      <c r="A151" s="8">
        <v>150</v>
      </c>
      <c r="B151" s="8">
        <f>IF(A151&gt;BuildMonths,A151-BuildMonths,0)</f>
        <v>0</v>
      </c>
      <c r="C151" s="6">
        <f>IF($B151&gt;0, INDEX(City_Receivable!$D$2:$D$241,$B151), 0)</f>
        <v>0</v>
      </c>
      <c r="D151" s="6">
        <f>IF($B151&gt;0, INDEX(OM!$C$2:$C$241,$B151), 0)</f>
        <v>0</v>
      </c>
      <c r="E151" s="6">
        <f>C151+D151</f>
        <v>0</v>
      </c>
      <c r="F151" s="6">
        <f>IF($B151&gt;0, INDEX(OM!$B$2:$B$241,$B151), 0)</f>
        <v>0</v>
      </c>
      <c r="G151" s="6">
        <f>E151-F151</f>
        <v>0</v>
      </c>
      <c r="H151" s="6">
        <f>IF($B151&gt;0, INDEX(Debt_Schedule!$D$2:$D$241,$B151), 0)</f>
        <v>0</v>
      </c>
      <c r="I151" s="6">
        <f>G151-H151</f>
        <v>0</v>
      </c>
      <c r="J151" s="6">
        <f>IF(I151&gt;0, I151*TaxRate, 0)</f>
        <v>0</v>
      </c>
      <c r="K151" s="6">
        <f>I151-J151</f>
        <v>0</v>
      </c>
    </row>
    <row r="152" spans="1:11">
      <c r="A152" s="8">
        <v>151</v>
      </c>
      <c r="B152" s="8">
        <f>IF(A152&gt;BuildMonths,A152-BuildMonths,0)</f>
        <v>0</v>
      </c>
      <c r="C152" s="6">
        <f>IF($B152&gt;0, INDEX(City_Receivable!$D$2:$D$241,$B152), 0)</f>
        <v>0</v>
      </c>
      <c r="D152" s="6">
        <f>IF($B152&gt;0, INDEX(OM!$C$2:$C$241,$B152), 0)</f>
        <v>0</v>
      </c>
      <c r="E152" s="6">
        <f>C152+D152</f>
        <v>0</v>
      </c>
      <c r="F152" s="6">
        <f>IF($B152&gt;0, INDEX(OM!$B$2:$B$241,$B152), 0)</f>
        <v>0</v>
      </c>
      <c r="G152" s="6">
        <f>E152-F152</f>
        <v>0</v>
      </c>
      <c r="H152" s="6">
        <f>IF($B152&gt;0, INDEX(Debt_Schedule!$D$2:$D$241,$B152), 0)</f>
        <v>0</v>
      </c>
      <c r="I152" s="6">
        <f>G152-H152</f>
        <v>0</v>
      </c>
      <c r="J152" s="6">
        <f>IF(I152&gt;0, I152*TaxRate, 0)</f>
        <v>0</v>
      </c>
      <c r="K152" s="6">
        <f>I152-J152</f>
        <v>0</v>
      </c>
    </row>
    <row r="153" spans="1:11">
      <c r="A153" s="8">
        <v>152</v>
      </c>
      <c r="B153" s="8">
        <f>IF(A153&gt;BuildMonths,A153-BuildMonths,0)</f>
        <v>0</v>
      </c>
      <c r="C153" s="6">
        <f>IF($B153&gt;0, INDEX(City_Receivable!$D$2:$D$241,$B153), 0)</f>
        <v>0</v>
      </c>
      <c r="D153" s="6">
        <f>IF($B153&gt;0, INDEX(OM!$C$2:$C$241,$B153), 0)</f>
        <v>0</v>
      </c>
      <c r="E153" s="6">
        <f>C153+D153</f>
        <v>0</v>
      </c>
      <c r="F153" s="6">
        <f>IF($B153&gt;0, INDEX(OM!$B$2:$B$241,$B153), 0)</f>
        <v>0</v>
      </c>
      <c r="G153" s="6">
        <f>E153-F153</f>
        <v>0</v>
      </c>
      <c r="H153" s="6">
        <f>IF($B153&gt;0, INDEX(Debt_Schedule!$D$2:$D$241,$B153), 0)</f>
        <v>0</v>
      </c>
      <c r="I153" s="6">
        <f>G153-H153</f>
        <v>0</v>
      </c>
      <c r="J153" s="6">
        <f>IF(I153&gt;0, I153*TaxRate, 0)</f>
        <v>0</v>
      </c>
      <c r="K153" s="6">
        <f>I153-J153</f>
        <v>0</v>
      </c>
    </row>
    <row r="154" spans="1:11">
      <c r="A154" s="8">
        <v>153</v>
      </c>
      <c r="B154" s="8">
        <f>IF(A154&gt;BuildMonths,A154-BuildMonths,0)</f>
        <v>0</v>
      </c>
      <c r="C154" s="6">
        <f>IF($B154&gt;0, INDEX(City_Receivable!$D$2:$D$241,$B154), 0)</f>
        <v>0</v>
      </c>
      <c r="D154" s="6">
        <f>IF($B154&gt;0, INDEX(OM!$C$2:$C$241,$B154), 0)</f>
        <v>0</v>
      </c>
      <c r="E154" s="6">
        <f>C154+D154</f>
        <v>0</v>
      </c>
      <c r="F154" s="6">
        <f>IF($B154&gt;0, INDEX(OM!$B$2:$B$241,$B154), 0)</f>
        <v>0</v>
      </c>
      <c r="G154" s="6">
        <f>E154-F154</f>
        <v>0</v>
      </c>
      <c r="H154" s="6">
        <f>IF($B154&gt;0, INDEX(Debt_Schedule!$D$2:$D$241,$B154), 0)</f>
        <v>0</v>
      </c>
      <c r="I154" s="6">
        <f>G154-H154</f>
        <v>0</v>
      </c>
      <c r="J154" s="6">
        <f>IF(I154&gt;0, I154*TaxRate, 0)</f>
        <v>0</v>
      </c>
      <c r="K154" s="6">
        <f>I154-J154</f>
        <v>0</v>
      </c>
    </row>
    <row r="155" spans="1:11">
      <c r="A155" s="8">
        <v>154</v>
      </c>
      <c r="B155" s="8">
        <f>IF(A155&gt;BuildMonths,A155-BuildMonths,0)</f>
        <v>0</v>
      </c>
      <c r="C155" s="6">
        <f>IF($B155&gt;0, INDEX(City_Receivable!$D$2:$D$241,$B155), 0)</f>
        <v>0</v>
      </c>
      <c r="D155" s="6">
        <f>IF($B155&gt;0, INDEX(OM!$C$2:$C$241,$B155), 0)</f>
        <v>0</v>
      </c>
      <c r="E155" s="6">
        <f>C155+D155</f>
        <v>0</v>
      </c>
      <c r="F155" s="6">
        <f>IF($B155&gt;0, INDEX(OM!$B$2:$B$241,$B155), 0)</f>
        <v>0</v>
      </c>
      <c r="G155" s="6">
        <f>E155-F155</f>
        <v>0</v>
      </c>
      <c r="H155" s="6">
        <f>IF($B155&gt;0, INDEX(Debt_Schedule!$D$2:$D$241,$B155), 0)</f>
        <v>0</v>
      </c>
      <c r="I155" s="6">
        <f>G155-H155</f>
        <v>0</v>
      </c>
      <c r="J155" s="6">
        <f>IF(I155&gt;0, I155*TaxRate, 0)</f>
        <v>0</v>
      </c>
      <c r="K155" s="6">
        <f>I155-J155</f>
        <v>0</v>
      </c>
    </row>
    <row r="156" spans="1:11">
      <c r="A156" s="8">
        <v>155</v>
      </c>
      <c r="B156" s="8">
        <f>IF(A156&gt;BuildMonths,A156-BuildMonths,0)</f>
        <v>0</v>
      </c>
      <c r="C156" s="6">
        <f>IF($B156&gt;0, INDEX(City_Receivable!$D$2:$D$241,$B156), 0)</f>
        <v>0</v>
      </c>
      <c r="D156" s="6">
        <f>IF($B156&gt;0, INDEX(OM!$C$2:$C$241,$B156), 0)</f>
        <v>0</v>
      </c>
      <c r="E156" s="6">
        <f>C156+D156</f>
        <v>0</v>
      </c>
      <c r="F156" s="6">
        <f>IF($B156&gt;0, INDEX(OM!$B$2:$B$241,$B156), 0)</f>
        <v>0</v>
      </c>
      <c r="G156" s="6">
        <f>E156-F156</f>
        <v>0</v>
      </c>
      <c r="H156" s="6">
        <f>IF($B156&gt;0, INDEX(Debt_Schedule!$D$2:$D$241,$B156), 0)</f>
        <v>0</v>
      </c>
      <c r="I156" s="6">
        <f>G156-H156</f>
        <v>0</v>
      </c>
      <c r="J156" s="6">
        <f>IF(I156&gt;0, I156*TaxRate, 0)</f>
        <v>0</v>
      </c>
      <c r="K156" s="6">
        <f>I156-J156</f>
        <v>0</v>
      </c>
    </row>
    <row r="157" spans="1:11">
      <c r="A157" s="8">
        <v>156</v>
      </c>
      <c r="B157" s="8">
        <f>IF(A157&gt;BuildMonths,A157-BuildMonths,0)</f>
        <v>0</v>
      </c>
      <c r="C157" s="6">
        <f>IF($B157&gt;0, INDEX(City_Receivable!$D$2:$D$241,$B157), 0)</f>
        <v>0</v>
      </c>
      <c r="D157" s="6">
        <f>IF($B157&gt;0, INDEX(OM!$C$2:$C$241,$B157), 0)</f>
        <v>0</v>
      </c>
      <c r="E157" s="6">
        <f>C157+D157</f>
        <v>0</v>
      </c>
      <c r="F157" s="6">
        <f>IF($B157&gt;0, INDEX(OM!$B$2:$B$241,$B157), 0)</f>
        <v>0</v>
      </c>
      <c r="G157" s="6">
        <f>E157-F157</f>
        <v>0</v>
      </c>
      <c r="H157" s="6">
        <f>IF($B157&gt;0, INDEX(Debt_Schedule!$D$2:$D$241,$B157), 0)</f>
        <v>0</v>
      </c>
      <c r="I157" s="6">
        <f>G157-H157</f>
        <v>0</v>
      </c>
      <c r="J157" s="6">
        <f>IF(I157&gt;0, I157*TaxRate, 0)</f>
        <v>0</v>
      </c>
      <c r="K157" s="6">
        <f>I157-J157</f>
        <v>0</v>
      </c>
    </row>
    <row r="158" spans="1:11">
      <c r="A158" s="8">
        <v>157</v>
      </c>
      <c r="B158" s="8">
        <f>IF(A158&gt;BuildMonths,A158-BuildMonths,0)</f>
        <v>0</v>
      </c>
      <c r="C158" s="6">
        <f>IF($B158&gt;0, INDEX(City_Receivable!$D$2:$D$241,$B158), 0)</f>
        <v>0</v>
      </c>
      <c r="D158" s="6">
        <f>IF($B158&gt;0, INDEX(OM!$C$2:$C$241,$B158), 0)</f>
        <v>0</v>
      </c>
      <c r="E158" s="6">
        <f>C158+D158</f>
        <v>0</v>
      </c>
      <c r="F158" s="6">
        <f>IF($B158&gt;0, INDEX(OM!$B$2:$B$241,$B158), 0)</f>
        <v>0</v>
      </c>
      <c r="G158" s="6">
        <f>E158-F158</f>
        <v>0</v>
      </c>
      <c r="H158" s="6">
        <f>IF($B158&gt;0, INDEX(Debt_Schedule!$D$2:$D$241,$B158), 0)</f>
        <v>0</v>
      </c>
      <c r="I158" s="6">
        <f>G158-H158</f>
        <v>0</v>
      </c>
      <c r="J158" s="6">
        <f>IF(I158&gt;0, I158*TaxRate, 0)</f>
        <v>0</v>
      </c>
      <c r="K158" s="6">
        <f>I158-J158</f>
        <v>0</v>
      </c>
    </row>
    <row r="159" spans="1:11">
      <c r="A159" s="8">
        <v>158</v>
      </c>
      <c r="B159" s="8">
        <f>IF(A159&gt;BuildMonths,A159-BuildMonths,0)</f>
        <v>0</v>
      </c>
      <c r="C159" s="6">
        <f>IF($B159&gt;0, INDEX(City_Receivable!$D$2:$D$241,$B159), 0)</f>
        <v>0</v>
      </c>
      <c r="D159" s="6">
        <f>IF($B159&gt;0, INDEX(OM!$C$2:$C$241,$B159), 0)</f>
        <v>0</v>
      </c>
      <c r="E159" s="6">
        <f>C159+D159</f>
        <v>0</v>
      </c>
      <c r="F159" s="6">
        <f>IF($B159&gt;0, INDEX(OM!$B$2:$B$241,$B159), 0)</f>
        <v>0</v>
      </c>
      <c r="G159" s="6">
        <f>E159-F159</f>
        <v>0</v>
      </c>
      <c r="H159" s="6">
        <f>IF($B159&gt;0, INDEX(Debt_Schedule!$D$2:$D$241,$B159), 0)</f>
        <v>0</v>
      </c>
      <c r="I159" s="6">
        <f>G159-H159</f>
        <v>0</v>
      </c>
      <c r="J159" s="6">
        <f>IF(I159&gt;0, I159*TaxRate, 0)</f>
        <v>0</v>
      </c>
      <c r="K159" s="6">
        <f>I159-J159</f>
        <v>0</v>
      </c>
    </row>
    <row r="160" spans="1:11">
      <c r="A160" s="8">
        <v>159</v>
      </c>
      <c r="B160" s="8">
        <f>IF(A160&gt;BuildMonths,A160-BuildMonths,0)</f>
        <v>0</v>
      </c>
      <c r="C160" s="6">
        <f>IF($B160&gt;0, INDEX(City_Receivable!$D$2:$D$241,$B160), 0)</f>
        <v>0</v>
      </c>
      <c r="D160" s="6">
        <f>IF($B160&gt;0, INDEX(OM!$C$2:$C$241,$B160), 0)</f>
        <v>0</v>
      </c>
      <c r="E160" s="6">
        <f>C160+D160</f>
        <v>0</v>
      </c>
      <c r="F160" s="6">
        <f>IF($B160&gt;0, INDEX(OM!$B$2:$B$241,$B160), 0)</f>
        <v>0</v>
      </c>
      <c r="G160" s="6">
        <f>E160-F160</f>
        <v>0</v>
      </c>
      <c r="H160" s="6">
        <f>IF($B160&gt;0, INDEX(Debt_Schedule!$D$2:$D$241,$B160), 0)</f>
        <v>0</v>
      </c>
      <c r="I160" s="6">
        <f>G160-H160</f>
        <v>0</v>
      </c>
      <c r="J160" s="6">
        <f>IF(I160&gt;0, I160*TaxRate, 0)</f>
        <v>0</v>
      </c>
      <c r="K160" s="6">
        <f>I160-J160</f>
        <v>0</v>
      </c>
    </row>
    <row r="161" spans="1:11">
      <c r="A161" s="8">
        <v>160</v>
      </c>
      <c r="B161" s="8">
        <f>IF(A161&gt;BuildMonths,A161-BuildMonths,0)</f>
        <v>0</v>
      </c>
      <c r="C161" s="6">
        <f>IF($B161&gt;0, INDEX(City_Receivable!$D$2:$D$241,$B161), 0)</f>
        <v>0</v>
      </c>
      <c r="D161" s="6">
        <f>IF($B161&gt;0, INDEX(OM!$C$2:$C$241,$B161), 0)</f>
        <v>0</v>
      </c>
      <c r="E161" s="6">
        <f>C161+D161</f>
        <v>0</v>
      </c>
      <c r="F161" s="6">
        <f>IF($B161&gt;0, INDEX(OM!$B$2:$B$241,$B161), 0)</f>
        <v>0</v>
      </c>
      <c r="G161" s="6">
        <f>E161-F161</f>
        <v>0</v>
      </c>
      <c r="H161" s="6">
        <f>IF($B161&gt;0, INDEX(Debt_Schedule!$D$2:$D$241,$B161), 0)</f>
        <v>0</v>
      </c>
      <c r="I161" s="6">
        <f>G161-H161</f>
        <v>0</v>
      </c>
      <c r="J161" s="6">
        <f>IF(I161&gt;0, I161*TaxRate, 0)</f>
        <v>0</v>
      </c>
      <c r="K161" s="6">
        <f>I161-J161</f>
        <v>0</v>
      </c>
    </row>
    <row r="162" spans="1:11">
      <c r="A162" s="8">
        <v>161</v>
      </c>
      <c r="B162" s="8">
        <f>IF(A162&gt;BuildMonths,A162-BuildMonths,0)</f>
        <v>0</v>
      </c>
      <c r="C162" s="6">
        <f>IF($B162&gt;0, INDEX(City_Receivable!$D$2:$D$241,$B162), 0)</f>
        <v>0</v>
      </c>
      <c r="D162" s="6">
        <f>IF($B162&gt;0, INDEX(OM!$C$2:$C$241,$B162), 0)</f>
        <v>0</v>
      </c>
      <c r="E162" s="6">
        <f>C162+D162</f>
        <v>0</v>
      </c>
      <c r="F162" s="6">
        <f>IF($B162&gt;0, INDEX(OM!$B$2:$B$241,$B162), 0)</f>
        <v>0</v>
      </c>
      <c r="G162" s="6">
        <f>E162-F162</f>
        <v>0</v>
      </c>
      <c r="H162" s="6">
        <f>IF($B162&gt;0, INDEX(Debt_Schedule!$D$2:$D$241,$B162), 0)</f>
        <v>0</v>
      </c>
      <c r="I162" s="6">
        <f>G162-H162</f>
        <v>0</v>
      </c>
      <c r="J162" s="6">
        <f>IF(I162&gt;0, I162*TaxRate, 0)</f>
        <v>0</v>
      </c>
      <c r="K162" s="6">
        <f>I162-J162</f>
        <v>0</v>
      </c>
    </row>
    <row r="163" spans="1:11">
      <c r="A163" s="8">
        <v>162</v>
      </c>
      <c r="B163" s="8">
        <f>IF(A163&gt;BuildMonths,A163-BuildMonths,0)</f>
        <v>0</v>
      </c>
      <c r="C163" s="6">
        <f>IF($B163&gt;0, INDEX(City_Receivable!$D$2:$D$241,$B163), 0)</f>
        <v>0</v>
      </c>
      <c r="D163" s="6">
        <f>IF($B163&gt;0, INDEX(OM!$C$2:$C$241,$B163), 0)</f>
        <v>0</v>
      </c>
      <c r="E163" s="6">
        <f>C163+D163</f>
        <v>0</v>
      </c>
      <c r="F163" s="6">
        <f>IF($B163&gt;0, INDEX(OM!$B$2:$B$241,$B163), 0)</f>
        <v>0</v>
      </c>
      <c r="G163" s="6">
        <f>E163-F163</f>
        <v>0</v>
      </c>
      <c r="H163" s="6">
        <f>IF($B163&gt;0, INDEX(Debt_Schedule!$D$2:$D$241,$B163), 0)</f>
        <v>0</v>
      </c>
      <c r="I163" s="6">
        <f>G163-H163</f>
        <v>0</v>
      </c>
      <c r="J163" s="6">
        <f>IF(I163&gt;0, I163*TaxRate, 0)</f>
        <v>0</v>
      </c>
      <c r="K163" s="6">
        <f>I163-J163</f>
        <v>0</v>
      </c>
    </row>
    <row r="164" spans="1:11">
      <c r="A164" s="8">
        <v>163</v>
      </c>
      <c r="B164" s="8">
        <f>IF(A164&gt;BuildMonths,A164-BuildMonths,0)</f>
        <v>0</v>
      </c>
      <c r="C164" s="6">
        <f>IF($B164&gt;0, INDEX(City_Receivable!$D$2:$D$241,$B164), 0)</f>
        <v>0</v>
      </c>
      <c r="D164" s="6">
        <f>IF($B164&gt;0, INDEX(OM!$C$2:$C$241,$B164), 0)</f>
        <v>0</v>
      </c>
      <c r="E164" s="6">
        <f>C164+D164</f>
        <v>0</v>
      </c>
      <c r="F164" s="6">
        <f>IF($B164&gt;0, INDEX(OM!$B$2:$B$241,$B164), 0)</f>
        <v>0</v>
      </c>
      <c r="G164" s="6">
        <f>E164-F164</f>
        <v>0</v>
      </c>
      <c r="H164" s="6">
        <f>IF($B164&gt;0, INDEX(Debt_Schedule!$D$2:$D$241,$B164), 0)</f>
        <v>0</v>
      </c>
      <c r="I164" s="6">
        <f>G164-H164</f>
        <v>0</v>
      </c>
      <c r="J164" s="6">
        <f>IF(I164&gt;0, I164*TaxRate, 0)</f>
        <v>0</v>
      </c>
      <c r="K164" s="6">
        <f>I164-J164</f>
        <v>0</v>
      </c>
    </row>
    <row r="165" spans="1:11">
      <c r="A165" s="8">
        <v>164</v>
      </c>
      <c r="B165" s="8">
        <f>IF(A165&gt;BuildMonths,A165-BuildMonths,0)</f>
        <v>0</v>
      </c>
      <c r="C165" s="6">
        <f>IF($B165&gt;0, INDEX(City_Receivable!$D$2:$D$241,$B165), 0)</f>
        <v>0</v>
      </c>
      <c r="D165" s="6">
        <f>IF($B165&gt;0, INDEX(OM!$C$2:$C$241,$B165), 0)</f>
        <v>0</v>
      </c>
      <c r="E165" s="6">
        <f>C165+D165</f>
        <v>0</v>
      </c>
      <c r="F165" s="6">
        <f>IF($B165&gt;0, INDEX(OM!$B$2:$B$241,$B165), 0)</f>
        <v>0</v>
      </c>
      <c r="G165" s="6">
        <f>E165-F165</f>
        <v>0</v>
      </c>
      <c r="H165" s="6">
        <f>IF($B165&gt;0, INDEX(Debt_Schedule!$D$2:$D$241,$B165), 0)</f>
        <v>0</v>
      </c>
      <c r="I165" s="6">
        <f>G165-H165</f>
        <v>0</v>
      </c>
      <c r="J165" s="6">
        <f>IF(I165&gt;0, I165*TaxRate, 0)</f>
        <v>0</v>
      </c>
      <c r="K165" s="6">
        <f>I165-J165</f>
        <v>0</v>
      </c>
    </row>
    <row r="166" spans="1:11">
      <c r="A166" s="8">
        <v>165</v>
      </c>
      <c r="B166" s="8">
        <f>IF(A166&gt;BuildMonths,A166-BuildMonths,0)</f>
        <v>0</v>
      </c>
      <c r="C166" s="6">
        <f>IF($B166&gt;0, INDEX(City_Receivable!$D$2:$D$241,$B166), 0)</f>
        <v>0</v>
      </c>
      <c r="D166" s="6">
        <f>IF($B166&gt;0, INDEX(OM!$C$2:$C$241,$B166), 0)</f>
        <v>0</v>
      </c>
      <c r="E166" s="6">
        <f>C166+D166</f>
        <v>0</v>
      </c>
      <c r="F166" s="6">
        <f>IF($B166&gt;0, INDEX(OM!$B$2:$B$241,$B166), 0)</f>
        <v>0</v>
      </c>
      <c r="G166" s="6">
        <f>E166-F166</f>
        <v>0</v>
      </c>
      <c r="H166" s="6">
        <f>IF($B166&gt;0, INDEX(Debt_Schedule!$D$2:$D$241,$B166), 0)</f>
        <v>0</v>
      </c>
      <c r="I166" s="6">
        <f>G166-H166</f>
        <v>0</v>
      </c>
      <c r="J166" s="6">
        <f>IF(I166&gt;0, I166*TaxRate, 0)</f>
        <v>0</v>
      </c>
      <c r="K166" s="6">
        <f>I166-J166</f>
        <v>0</v>
      </c>
    </row>
    <row r="167" spans="1:11">
      <c r="A167" s="8">
        <v>166</v>
      </c>
      <c r="B167" s="8">
        <f>IF(A167&gt;BuildMonths,A167-BuildMonths,0)</f>
        <v>0</v>
      </c>
      <c r="C167" s="6">
        <f>IF($B167&gt;0, INDEX(City_Receivable!$D$2:$D$241,$B167), 0)</f>
        <v>0</v>
      </c>
      <c r="D167" s="6">
        <f>IF($B167&gt;0, INDEX(OM!$C$2:$C$241,$B167), 0)</f>
        <v>0</v>
      </c>
      <c r="E167" s="6">
        <f>C167+D167</f>
        <v>0</v>
      </c>
      <c r="F167" s="6">
        <f>IF($B167&gt;0, INDEX(OM!$B$2:$B$241,$B167), 0)</f>
        <v>0</v>
      </c>
      <c r="G167" s="6">
        <f>E167-F167</f>
        <v>0</v>
      </c>
      <c r="H167" s="6">
        <f>IF($B167&gt;0, INDEX(Debt_Schedule!$D$2:$D$241,$B167), 0)</f>
        <v>0</v>
      </c>
      <c r="I167" s="6">
        <f>G167-H167</f>
        <v>0</v>
      </c>
      <c r="J167" s="6">
        <f>IF(I167&gt;0, I167*TaxRate, 0)</f>
        <v>0</v>
      </c>
      <c r="K167" s="6">
        <f>I167-J167</f>
        <v>0</v>
      </c>
    </row>
    <row r="168" spans="1:11">
      <c r="A168" s="8">
        <v>167</v>
      </c>
      <c r="B168" s="8">
        <f>IF(A168&gt;BuildMonths,A168-BuildMonths,0)</f>
        <v>0</v>
      </c>
      <c r="C168" s="6">
        <f>IF($B168&gt;0, INDEX(City_Receivable!$D$2:$D$241,$B168), 0)</f>
        <v>0</v>
      </c>
      <c r="D168" s="6">
        <f>IF($B168&gt;0, INDEX(OM!$C$2:$C$241,$B168), 0)</f>
        <v>0</v>
      </c>
      <c r="E168" s="6">
        <f>C168+D168</f>
        <v>0</v>
      </c>
      <c r="F168" s="6">
        <f>IF($B168&gt;0, INDEX(OM!$B$2:$B$241,$B168), 0)</f>
        <v>0</v>
      </c>
      <c r="G168" s="6">
        <f>E168-F168</f>
        <v>0</v>
      </c>
      <c r="H168" s="6">
        <f>IF($B168&gt;0, INDEX(Debt_Schedule!$D$2:$D$241,$B168), 0)</f>
        <v>0</v>
      </c>
      <c r="I168" s="6">
        <f>G168-H168</f>
        <v>0</v>
      </c>
      <c r="J168" s="6">
        <f>IF(I168&gt;0, I168*TaxRate, 0)</f>
        <v>0</v>
      </c>
      <c r="K168" s="6">
        <f>I168-J168</f>
        <v>0</v>
      </c>
    </row>
    <row r="169" spans="1:11">
      <c r="A169" s="8">
        <v>168</v>
      </c>
      <c r="B169" s="8">
        <f>IF(A169&gt;BuildMonths,A169-BuildMonths,0)</f>
        <v>0</v>
      </c>
      <c r="C169" s="6">
        <f>IF($B169&gt;0, INDEX(City_Receivable!$D$2:$D$241,$B169), 0)</f>
        <v>0</v>
      </c>
      <c r="D169" s="6">
        <f>IF($B169&gt;0, INDEX(OM!$C$2:$C$241,$B169), 0)</f>
        <v>0</v>
      </c>
      <c r="E169" s="6">
        <f>C169+D169</f>
        <v>0</v>
      </c>
      <c r="F169" s="6">
        <f>IF($B169&gt;0, INDEX(OM!$B$2:$B$241,$B169), 0)</f>
        <v>0</v>
      </c>
      <c r="G169" s="6">
        <f>E169-F169</f>
        <v>0</v>
      </c>
      <c r="H169" s="6">
        <f>IF($B169&gt;0, INDEX(Debt_Schedule!$D$2:$D$241,$B169), 0)</f>
        <v>0</v>
      </c>
      <c r="I169" s="6">
        <f>G169-H169</f>
        <v>0</v>
      </c>
      <c r="J169" s="6">
        <f>IF(I169&gt;0, I169*TaxRate, 0)</f>
        <v>0</v>
      </c>
      <c r="K169" s="6">
        <f>I169-J169</f>
        <v>0</v>
      </c>
    </row>
    <row r="170" spans="1:11">
      <c r="A170" s="8">
        <v>169</v>
      </c>
      <c r="B170" s="8">
        <f>IF(A170&gt;BuildMonths,A170-BuildMonths,0)</f>
        <v>0</v>
      </c>
      <c r="C170" s="6">
        <f>IF($B170&gt;0, INDEX(City_Receivable!$D$2:$D$241,$B170), 0)</f>
        <v>0</v>
      </c>
      <c r="D170" s="6">
        <f>IF($B170&gt;0, INDEX(OM!$C$2:$C$241,$B170), 0)</f>
        <v>0</v>
      </c>
      <c r="E170" s="6">
        <f>C170+D170</f>
        <v>0</v>
      </c>
      <c r="F170" s="6">
        <f>IF($B170&gt;0, INDEX(OM!$B$2:$B$241,$B170), 0)</f>
        <v>0</v>
      </c>
      <c r="G170" s="6">
        <f>E170-F170</f>
        <v>0</v>
      </c>
      <c r="H170" s="6">
        <f>IF($B170&gt;0, INDEX(Debt_Schedule!$D$2:$D$241,$B170), 0)</f>
        <v>0</v>
      </c>
      <c r="I170" s="6">
        <f>G170-H170</f>
        <v>0</v>
      </c>
      <c r="J170" s="6">
        <f>IF(I170&gt;0, I170*TaxRate, 0)</f>
        <v>0</v>
      </c>
      <c r="K170" s="6">
        <f>I170-J170</f>
        <v>0</v>
      </c>
    </row>
    <row r="171" spans="1:11">
      <c r="A171" s="8">
        <v>170</v>
      </c>
      <c r="B171" s="8">
        <f>IF(A171&gt;BuildMonths,A171-BuildMonths,0)</f>
        <v>0</v>
      </c>
      <c r="C171" s="6">
        <f>IF($B171&gt;0, INDEX(City_Receivable!$D$2:$D$241,$B171), 0)</f>
        <v>0</v>
      </c>
      <c r="D171" s="6">
        <f>IF($B171&gt;0, INDEX(OM!$C$2:$C$241,$B171), 0)</f>
        <v>0</v>
      </c>
      <c r="E171" s="6">
        <f>C171+D171</f>
        <v>0</v>
      </c>
      <c r="F171" s="6">
        <f>IF($B171&gt;0, INDEX(OM!$B$2:$B$241,$B171), 0)</f>
        <v>0</v>
      </c>
      <c r="G171" s="6">
        <f>E171-F171</f>
        <v>0</v>
      </c>
      <c r="H171" s="6">
        <f>IF($B171&gt;0, INDEX(Debt_Schedule!$D$2:$D$241,$B171), 0)</f>
        <v>0</v>
      </c>
      <c r="I171" s="6">
        <f>G171-H171</f>
        <v>0</v>
      </c>
      <c r="J171" s="6">
        <f>IF(I171&gt;0, I171*TaxRate, 0)</f>
        <v>0</v>
      </c>
      <c r="K171" s="6">
        <f>I171-J171</f>
        <v>0</v>
      </c>
    </row>
    <row r="172" spans="1:11">
      <c r="A172" s="8">
        <v>171</v>
      </c>
      <c r="B172" s="8">
        <f>IF(A172&gt;BuildMonths,A172-BuildMonths,0)</f>
        <v>0</v>
      </c>
      <c r="C172" s="6">
        <f>IF($B172&gt;0, INDEX(City_Receivable!$D$2:$D$241,$B172), 0)</f>
        <v>0</v>
      </c>
      <c r="D172" s="6">
        <f>IF($B172&gt;0, INDEX(OM!$C$2:$C$241,$B172), 0)</f>
        <v>0</v>
      </c>
      <c r="E172" s="6">
        <f>C172+D172</f>
        <v>0</v>
      </c>
      <c r="F172" s="6">
        <f>IF($B172&gt;0, INDEX(OM!$B$2:$B$241,$B172), 0)</f>
        <v>0</v>
      </c>
      <c r="G172" s="6">
        <f>E172-F172</f>
        <v>0</v>
      </c>
      <c r="H172" s="6">
        <f>IF($B172&gt;0, INDEX(Debt_Schedule!$D$2:$D$241,$B172), 0)</f>
        <v>0</v>
      </c>
      <c r="I172" s="6">
        <f>G172-H172</f>
        <v>0</v>
      </c>
      <c r="J172" s="6">
        <f>IF(I172&gt;0, I172*TaxRate, 0)</f>
        <v>0</v>
      </c>
      <c r="K172" s="6">
        <f>I172-J172</f>
        <v>0</v>
      </c>
    </row>
    <row r="173" spans="1:11">
      <c r="A173" s="8">
        <v>172</v>
      </c>
      <c r="B173" s="8">
        <f>IF(A173&gt;BuildMonths,A173-BuildMonths,0)</f>
        <v>0</v>
      </c>
      <c r="C173" s="6">
        <f>IF($B173&gt;0, INDEX(City_Receivable!$D$2:$D$241,$B173), 0)</f>
        <v>0</v>
      </c>
      <c r="D173" s="6">
        <f>IF($B173&gt;0, INDEX(OM!$C$2:$C$241,$B173), 0)</f>
        <v>0</v>
      </c>
      <c r="E173" s="6">
        <f>C173+D173</f>
        <v>0</v>
      </c>
      <c r="F173" s="6">
        <f>IF($B173&gt;0, INDEX(OM!$B$2:$B$241,$B173), 0)</f>
        <v>0</v>
      </c>
      <c r="G173" s="6">
        <f>E173-F173</f>
        <v>0</v>
      </c>
      <c r="H173" s="6">
        <f>IF($B173&gt;0, INDEX(Debt_Schedule!$D$2:$D$241,$B173), 0)</f>
        <v>0</v>
      </c>
      <c r="I173" s="6">
        <f>G173-H173</f>
        <v>0</v>
      </c>
      <c r="J173" s="6">
        <f>IF(I173&gt;0, I173*TaxRate, 0)</f>
        <v>0</v>
      </c>
      <c r="K173" s="6">
        <f>I173-J173</f>
        <v>0</v>
      </c>
    </row>
    <row r="174" spans="1:11">
      <c r="A174" s="8">
        <v>173</v>
      </c>
      <c r="B174" s="8">
        <f>IF(A174&gt;BuildMonths,A174-BuildMonths,0)</f>
        <v>0</v>
      </c>
      <c r="C174" s="6">
        <f>IF($B174&gt;0, INDEX(City_Receivable!$D$2:$D$241,$B174), 0)</f>
        <v>0</v>
      </c>
      <c r="D174" s="6">
        <f>IF($B174&gt;0, INDEX(OM!$C$2:$C$241,$B174), 0)</f>
        <v>0</v>
      </c>
      <c r="E174" s="6">
        <f>C174+D174</f>
        <v>0</v>
      </c>
      <c r="F174" s="6">
        <f>IF($B174&gt;0, INDEX(OM!$B$2:$B$241,$B174), 0)</f>
        <v>0</v>
      </c>
      <c r="G174" s="6">
        <f>E174-F174</f>
        <v>0</v>
      </c>
      <c r="H174" s="6">
        <f>IF($B174&gt;0, INDEX(Debt_Schedule!$D$2:$D$241,$B174), 0)</f>
        <v>0</v>
      </c>
      <c r="I174" s="6">
        <f>G174-H174</f>
        <v>0</v>
      </c>
      <c r="J174" s="6">
        <f>IF(I174&gt;0, I174*TaxRate, 0)</f>
        <v>0</v>
      </c>
      <c r="K174" s="6">
        <f>I174-J174</f>
        <v>0</v>
      </c>
    </row>
    <row r="175" spans="1:11">
      <c r="A175" s="8">
        <v>174</v>
      </c>
      <c r="B175" s="8">
        <f>IF(A175&gt;BuildMonths,A175-BuildMonths,0)</f>
        <v>0</v>
      </c>
      <c r="C175" s="6">
        <f>IF($B175&gt;0, INDEX(City_Receivable!$D$2:$D$241,$B175), 0)</f>
        <v>0</v>
      </c>
      <c r="D175" s="6">
        <f>IF($B175&gt;0, INDEX(OM!$C$2:$C$241,$B175), 0)</f>
        <v>0</v>
      </c>
      <c r="E175" s="6">
        <f>C175+D175</f>
        <v>0</v>
      </c>
      <c r="F175" s="6">
        <f>IF($B175&gt;0, INDEX(OM!$B$2:$B$241,$B175), 0)</f>
        <v>0</v>
      </c>
      <c r="G175" s="6">
        <f>E175-F175</f>
        <v>0</v>
      </c>
      <c r="H175" s="6">
        <f>IF($B175&gt;0, INDEX(Debt_Schedule!$D$2:$D$241,$B175), 0)</f>
        <v>0</v>
      </c>
      <c r="I175" s="6">
        <f>G175-H175</f>
        <v>0</v>
      </c>
      <c r="J175" s="6">
        <f>IF(I175&gt;0, I175*TaxRate, 0)</f>
        <v>0</v>
      </c>
      <c r="K175" s="6">
        <f>I175-J175</f>
        <v>0</v>
      </c>
    </row>
    <row r="176" spans="1:11">
      <c r="A176" s="8">
        <v>175</v>
      </c>
      <c r="B176" s="8">
        <f>IF(A176&gt;BuildMonths,A176-BuildMonths,0)</f>
        <v>0</v>
      </c>
      <c r="C176" s="6">
        <f>IF($B176&gt;0, INDEX(City_Receivable!$D$2:$D$241,$B176), 0)</f>
        <v>0</v>
      </c>
      <c r="D176" s="6">
        <f>IF($B176&gt;0, INDEX(OM!$C$2:$C$241,$B176), 0)</f>
        <v>0</v>
      </c>
      <c r="E176" s="6">
        <f>C176+D176</f>
        <v>0</v>
      </c>
      <c r="F176" s="6">
        <f>IF($B176&gt;0, INDEX(OM!$B$2:$B$241,$B176), 0)</f>
        <v>0</v>
      </c>
      <c r="G176" s="6">
        <f>E176-F176</f>
        <v>0</v>
      </c>
      <c r="H176" s="6">
        <f>IF($B176&gt;0, INDEX(Debt_Schedule!$D$2:$D$241,$B176), 0)</f>
        <v>0</v>
      </c>
      <c r="I176" s="6">
        <f>G176-H176</f>
        <v>0</v>
      </c>
      <c r="J176" s="6">
        <f>IF(I176&gt;0, I176*TaxRate, 0)</f>
        <v>0</v>
      </c>
      <c r="K176" s="6">
        <f>I176-J176</f>
        <v>0</v>
      </c>
    </row>
    <row r="177" spans="1:11">
      <c r="A177" s="8">
        <v>176</v>
      </c>
      <c r="B177" s="8">
        <f>IF(A177&gt;BuildMonths,A177-BuildMonths,0)</f>
        <v>0</v>
      </c>
      <c r="C177" s="6">
        <f>IF($B177&gt;0, INDEX(City_Receivable!$D$2:$D$241,$B177), 0)</f>
        <v>0</v>
      </c>
      <c r="D177" s="6">
        <f>IF($B177&gt;0, INDEX(OM!$C$2:$C$241,$B177), 0)</f>
        <v>0</v>
      </c>
      <c r="E177" s="6">
        <f>C177+D177</f>
        <v>0</v>
      </c>
      <c r="F177" s="6">
        <f>IF($B177&gt;0, INDEX(OM!$B$2:$B$241,$B177), 0)</f>
        <v>0</v>
      </c>
      <c r="G177" s="6">
        <f>E177-F177</f>
        <v>0</v>
      </c>
      <c r="H177" s="6">
        <f>IF($B177&gt;0, INDEX(Debt_Schedule!$D$2:$D$241,$B177), 0)</f>
        <v>0</v>
      </c>
      <c r="I177" s="6">
        <f>G177-H177</f>
        <v>0</v>
      </c>
      <c r="J177" s="6">
        <f>IF(I177&gt;0, I177*TaxRate, 0)</f>
        <v>0</v>
      </c>
      <c r="K177" s="6">
        <f>I177-J177</f>
        <v>0</v>
      </c>
    </row>
    <row r="178" spans="1:11">
      <c r="A178" s="8">
        <v>177</v>
      </c>
      <c r="B178" s="8">
        <f>IF(A178&gt;BuildMonths,A178-BuildMonths,0)</f>
        <v>0</v>
      </c>
      <c r="C178" s="6">
        <f>IF($B178&gt;0, INDEX(City_Receivable!$D$2:$D$241,$B178), 0)</f>
        <v>0</v>
      </c>
      <c r="D178" s="6">
        <f>IF($B178&gt;0, INDEX(OM!$C$2:$C$241,$B178), 0)</f>
        <v>0</v>
      </c>
      <c r="E178" s="6">
        <f>C178+D178</f>
        <v>0</v>
      </c>
      <c r="F178" s="6">
        <f>IF($B178&gt;0, INDEX(OM!$B$2:$B$241,$B178), 0)</f>
        <v>0</v>
      </c>
      <c r="G178" s="6">
        <f>E178-F178</f>
        <v>0</v>
      </c>
      <c r="H178" s="6">
        <f>IF($B178&gt;0, INDEX(Debt_Schedule!$D$2:$D$241,$B178), 0)</f>
        <v>0</v>
      </c>
      <c r="I178" s="6">
        <f>G178-H178</f>
        <v>0</v>
      </c>
      <c r="J178" s="6">
        <f>IF(I178&gt;0, I178*TaxRate, 0)</f>
        <v>0</v>
      </c>
      <c r="K178" s="6">
        <f>I178-J178</f>
        <v>0</v>
      </c>
    </row>
    <row r="179" spans="1:11">
      <c r="A179" s="8">
        <v>178</v>
      </c>
      <c r="B179" s="8">
        <f>IF(A179&gt;BuildMonths,A179-BuildMonths,0)</f>
        <v>0</v>
      </c>
      <c r="C179" s="6">
        <f>IF($B179&gt;0, INDEX(City_Receivable!$D$2:$D$241,$B179), 0)</f>
        <v>0</v>
      </c>
      <c r="D179" s="6">
        <f>IF($B179&gt;0, INDEX(OM!$C$2:$C$241,$B179), 0)</f>
        <v>0</v>
      </c>
      <c r="E179" s="6">
        <f>C179+D179</f>
        <v>0</v>
      </c>
      <c r="F179" s="6">
        <f>IF($B179&gt;0, INDEX(OM!$B$2:$B$241,$B179), 0)</f>
        <v>0</v>
      </c>
      <c r="G179" s="6">
        <f>E179-F179</f>
        <v>0</v>
      </c>
      <c r="H179" s="6">
        <f>IF($B179&gt;0, INDEX(Debt_Schedule!$D$2:$D$241,$B179), 0)</f>
        <v>0</v>
      </c>
      <c r="I179" s="6">
        <f>G179-H179</f>
        <v>0</v>
      </c>
      <c r="J179" s="6">
        <f>IF(I179&gt;0, I179*TaxRate, 0)</f>
        <v>0</v>
      </c>
      <c r="K179" s="6">
        <f>I179-J179</f>
        <v>0</v>
      </c>
    </row>
    <row r="180" spans="1:11">
      <c r="A180" s="8">
        <v>179</v>
      </c>
      <c r="B180" s="8">
        <f>IF(A180&gt;BuildMonths,A180-BuildMonths,0)</f>
        <v>0</v>
      </c>
      <c r="C180" s="6">
        <f>IF($B180&gt;0, INDEX(City_Receivable!$D$2:$D$241,$B180), 0)</f>
        <v>0</v>
      </c>
      <c r="D180" s="6">
        <f>IF($B180&gt;0, INDEX(OM!$C$2:$C$241,$B180), 0)</f>
        <v>0</v>
      </c>
      <c r="E180" s="6">
        <f>C180+D180</f>
        <v>0</v>
      </c>
      <c r="F180" s="6">
        <f>IF($B180&gt;0, INDEX(OM!$B$2:$B$241,$B180), 0)</f>
        <v>0</v>
      </c>
      <c r="G180" s="6">
        <f>E180-F180</f>
        <v>0</v>
      </c>
      <c r="H180" s="6">
        <f>IF($B180&gt;0, INDEX(Debt_Schedule!$D$2:$D$241,$B180), 0)</f>
        <v>0</v>
      </c>
      <c r="I180" s="6">
        <f>G180-H180</f>
        <v>0</v>
      </c>
      <c r="J180" s="6">
        <f>IF(I180&gt;0, I180*TaxRate, 0)</f>
        <v>0</v>
      </c>
      <c r="K180" s="6">
        <f>I180-J180</f>
        <v>0</v>
      </c>
    </row>
    <row r="181" spans="1:11">
      <c r="A181" s="8">
        <v>180</v>
      </c>
      <c r="B181" s="8">
        <f>IF(A181&gt;BuildMonths,A181-BuildMonths,0)</f>
        <v>0</v>
      </c>
      <c r="C181" s="6">
        <f>IF($B181&gt;0, INDEX(City_Receivable!$D$2:$D$241,$B181), 0)</f>
        <v>0</v>
      </c>
      <c r="D181" s="6">
        <f>IF($B181&gt;0, INDEX(OM!$C$2:$C$241,$B181), 0)</f>
        <v>0</v>
      </c>
      <c r="E181" s="6">
        <f>C181+D181</f>
        <v>0</v>
      </c>
      <c r="F181" s="6">
        <f>IF($B181&gt;0, INDEX(OM!$B$2:$B$241,$B181), 0)</f>
        <v>0</v>
      </c>
      <c r="G181" s="6">
        <f>E181-F181</f>
        <v>0</v>
      </c>
      <c r="H181" s="6">
        <f>IF($B181&gt;0, INDEX(Debt_Schedule!$D$2:$D$241,$B181), 0)</f>
        <v>0</v>
      </c>
      <c r="I181" s="6">
        <f>G181-H181</f>
        <v>0</v>
      </c>
      <c r="J181" s="6">
        <f>IF(I181&gt;0, I181*TaxRate, 0)</f>
        <v>0</v>
      </c>
      <c r="K181" s="6">
        <f>I181-J181</f>
        <v>0</v>
      </c>
    </row>
    <row r="182" spans="1:11">
      <c r="A182" s="8">
        <v>181</v>
      </c>
      <c r="B182" s="8">
        <f>IF(A182&gt;BuildMonths,A182-BuildMonths,0)</f>
        <v>0</v>
      </c>
      <c r="C182" s="6">
        <f>IF($B182&gt;0, INDEX(City_Receivable!$D$2:$D$241,$B182), 0)</f>
        <v>0</v>
      </c>
      <c r="D182" s="6">
        <f>IF($B182&gt;0, INDEX(OM!$C$2:$C$241,$B182), 0)</f>
        <v>0</v>
      </c>
      <c r="E182" s="6">
        <f>C182+D182</f>
        <v>0</v>
      </c>
      <c r="F182" s="6">
        <f>IF($B182&gt;0, INDEX(OM!$B$2:$B$241,$B182), 0)</f>
        <v>0</v>
      </c>
      <c r="G182" s="6">
        <f>E182-F182</f>
        <v>0</v>
      </c>
      <c r="H182" s="6">
        <f>IF($B182&gt;0, INDEX(Debt_Schedule!$D$2:$D$241,$B182), 0)</f>
        <v>0</v>
      </c>
      <c r="I182" s="6">
        <f>G182-H182</f>
        <v>0</v>
      </c>
      <c r="J182" s="6">
        <f>IF(I182&gt;0, I182*TaxRate, 0)</f>
        <v>0</v>
      </c>
      <c r="K182" s="6">
        <f>I182-J182</f>
        <v>0</v>
      </c>
    </row>
    <row r="183" spans="1:11">
      <c r="A183" s="8">
        <v>182</v>
      </c>
      <c r="B183" s="8">
        <f>IF(A183&gt;BuildMonths,A183-BuildMonths,0)</f>
        <v>0</v>
      </c>
      <c r="C183" s="6">
        <f>IF($B183&gt;0, INDEX(City_Receivable!$D$2:$D$241,$B183), 0)</f>
        <v>0</v>
      </c>
      <c r="D183" s="6">
        <f>IF($B183&gt;0, INDEX(OM!$C$2:$C$241,$B183), 0)</f>
        <v>0</v>
      </c>
      <c r="E183" s="6">
        <f>C183+D183</f>
        <v>0</v>
      </c>
      <c r="F183" s="6">
        <f>IF($B183&gt;0, INDEX(OM!$B$2:$B$241,$B183), 0)</f>
        <v>0</v>
      </c>
      <c r="G183" s="6">
        <f>E183-F183</f>
        <v>0</v>
      </c>
      <c r="H183" s="6">
        <f>IF($B183&gt;0, INDEX(Debt_Schedule!$D$2:$D$241,$B183), 0)</f>
        <v>0</v>
      </c>
      <c r="I183" s="6">
        <f>G183-H183</f>
        <v>0</v>
      </c>
      <c r="J183" s="6">
        <f>IF(I183&gt;0, I183*TaxRate, 0)</f>
        <v>0</v>
      </c>
      <c r="K183" s="6">
        <f>I183-J183</f>
        <v>0</v>
      </c>
    </row>
    <row r="184" spans="1:11">
      <c r="A184" s="8">
        <v>183</v>
      </c>
      <c r="B184" s="8">
        <f>IF(A184&gt;BuildMonths,A184-BuildMonths,0)</f>
        <v>0</v>
      </c>
      <c r="C184" s="6">
        <f>IF($B184&gt;0, INDEX(City_Receivable!$D$2:$D$241,$B184), 0)</f>
        <v>0</v>
      </c>
      <c r="D184" s="6">
        <f>IF($B184&gt;0, INDEX(OM!$C$2:$C$241,$B184), 0)</f>
        <v>0</v>
      </c>
      <c r="E184" s="6">
        <f>C184+D184</f>
        <v>0</v>
      </c>
      <c r="F184" s="6">
        <f>IF($B184&gt;0, INDEX(OM!$B$2:$B$241,$B184), 0)</f>
        <v>0</v>
      </c>
      <c r="G184" s="6">
        <f>E184-F184</f>
        <v>0</v>
      </c>
      <c r="H184" s="6">
        <f>IF($B184&gt;0, INDEX(Debt_Schedule!$D$2:$D$241,$B184), 0)</f>
        <v>0</v>
      </c>
      <c r="I184" s="6">
        <f>G184-H184</f>
        <v>0</v>
      </c>
      <c r="J184" s="6">
        <f>IF(I184&gt;0, I184*TaxRate, 0)</f>
        <v>0</v>
      </c>
      <c r="K184" s="6">
        <f>I184-J184</f>
        <v>0</v>
      </c>
    </row>
    <row r="185" spans="1:11">
      <c r="A185" s="8">
        <v>184</v>
      </c>
      <c r="B185" s="8">
        <f>IF(A185&gt;BuildMonths,A185-BuildMonths,0)</f>
        <v>0</v>
      </c>
      <c r="C185" s="6">
        <f>IF($B185&gt;0, INDEX(City_Receivable!$D$2:$D$241,$B185), 0)</f>
        <v>0</v>
      </c>
      <c r="D185" s="6">
        <f>IF($B185&gt;0, INDEX(OM!$C$2:$C$241,$B185), 0)</f>
        <v>0</v>
      </c>
      <c r="E185" s="6">
        <f>C185+D185</f>
        <v>0</v>
      </c>
      <c r="F185" s="6">
        <f>IF($B185&gt;0, INDEX(OM!$B$2:$B$241,$B185), 0)</f>
        <v>0</v>
      </c>
      <c r="G185" s="6">
        <f>E185-F185</f>
        <v>0</v>
      </c>
      <c r="H185" s="6">
        <f>IF($B185&gt;0, INDEX(Debt_Schedule!$D$2:$D$241,$B185), 0)</f>
        <v>0</v>
      </c>
      <c r="I185" s="6">
        <f>G185-H185</f>
        <v>0</v>
      </c>
      <c r="J185" s="6">
        <f>IF(I185&gt;0, I185*TaxRate, 0)</f>
        <v>0</v>
      </c>
      <c r="K185" s="6">
        <f>I185-J185</f>
        <v>0</v>
      </c>
    </row>
    <row r="186" spans="1:11">
      <c r="A186" s="8">
        <v>185</v>
      </c>
      <c r="B186" s="8">
        <f>IF(A186&gt;BuildMonths,A186-BuildMonths,0)</f>
        <v>0</v>
      </c>
      <c r="C186" s="6">
        <f>IF($B186&gt;0, INDEX(City_Receivable!$D$2:$D$241,$B186), 0)</f>
        <v>0</v>
      </c>
      <c r="D186" s="6">
        <f>IF($B186&gt;0, INDEX(OM!$C$2:$C$241,$B186), 0)</f>
        <v>0</v>
      </c>
      <c r="E186" s="6">
        <f>C186+D186</f>
        <v>0</v>
      </c>
      <c r="F186" s="6">
        <f>IF($B186&gt;0, INDEX(OM!$B$2:$B$241,$B186), 0)</f>
        <v>0</v>
      </c>
      <c r="G186" s="6">
        <f>E186-F186</f>
        <v>0</v>
      </c>
      <c r="H186" s="6">
        <f>IF($B186&gt;0, INDEX(Debt_Schedule!$D$2:$D$241,$B186), 0)</f>
        <v>0</v>
      </c>
      <c r="I186" s="6">
        <f>G186-H186</f>
        <v>0</v>
      </c>
      <c r="J186" s="6">
        <f>IF(I186&gt;0, I186*TaxRate, 0)</f>
        <v>0</v>
      </c>
      <c r="K186" s="6">
        <f>I186-J186</f>
        <v>0</v>
      </c>
    </row>
    <row r="187" spans="1:11">
      <c r="A187" s="8">
        <v>186</v>
      </c>
      <c r="B187" s="8">
        <f>IF(A187&gt;BuildMonths,A187-BuildMonths,0)</f>
        <v>0</v>
      </c>
      <c r="C187" s="6">
        <f>IF($B187&gt;0, INDEX(City_Receivable!$D$2:$D$241,$B187), 0)</f>
        <v>0</v>
      </c>
      <c r="D187" s="6">
        <f>IF($B187&gt;0, INDEX(OM!$C$2:$C$241,$B187), 0)</f>
        <v>0</v>
      </c>
      <c r="E187" s="6">
        <f>C187+D187</f>
        <v>0</v>
      </c>
      <c r="F187" s="6">
        <f>IF($B187&gt;0, INDEX(OM!$B$2:$B$241,$B187), 0)</f>
        <v>0</v>
      </c>
      <c r="G187" s="6">
        <f>E187-F187</f>
        <v>0</v>
      </c>
      <c r="H187" s="6">
        <f>IF($B187&gt;0, INDEX(Debt_Schedule!$D$2:$D$241,$B187), 0)</f>
        <v>0</v>
      </c>
      <c r="I187" s="6">
        <f>G187-H187</f>
        <v>0</v>
      </c>
      <c r="J187" s="6">
        <f>IF(I187&gt;0, I187*TaxRate, 0)</f>
        <v>0</v>
      </c>
      <c r="K187" s="6">
        <f>I187-J187</f>
        <v>0</v>
      </c>
    </row>
    <row r="188" spans="1:11">
      <c r="A188" s="8">
        <v>187</v>
      </c>
      <c r="B188" s="8">
        <f>IF(A188&gt;BuildMonths,A188-BuildMonths,0)</f>
        <v>0</v>
      </c>
      <c r="C188" s="6">
        <f>IF($B188&gt;0, INDEX(City_Receivable!$D$2:$D$241,$B188), 0)</f>
        <v>0</v>
      </c>
      <c r="D188" s="6">
        <f>IF($B188&gt;0, INDEX(OM!$C$2:$C$241,$B188), 0)</f>
        <v>0</v>
      </c>
      <c r="E188" s="6">
        <f>C188+D188</f>
        <v>0</v>
      </c>
      <c r="F188" s="6">
        <f>IF($B188&gt;0, INDEX(OM!$B$2:$B$241,$B188), 0)</f>
        <v>0</v>
      </c>
      <c r="G188" s="6">
        <f>E188-F188</f>
        <v>0</v>
      </c>
      <c r="H188" s="6">
        <f>IF($B188&gt;0, INDEX(Debt_Schedule!$D$2:$D$241,$B188), 0)</f>
        <v>0</v>
      </c>
      <c r="I188" s="6">
        <f>G188-H188</f>
        <v>0</v>
      </c>
      <c r="J188" s="6">
        <f>IF(I188&gt;0, I188*TaxRate, 0)</f>
        <v>0</v>
      </c>
      <c r="K188" s="6">
        <f>I188-J188</f>
        <v>0</v>
      </c>
    </row>
    <row r="189" spans="1:11">
      <c r="A189" s="8">
        <v>188</v>
      </c>
      <c r="B189" s="8">
        <f>IF(A189&gt;BuildMonths,A189-BuildMonths,0)</f>
        <v>0</v>
      </c>
      <c r="C189" s="6">
        <f>IF($B189&gt;0, INDEX(City_Receivable!$D$2:$D$241,$B189), 0)</f>
        <v>0</v>
      </c>
      <c r="D189" s="6">
        <f>IF($B189&gt;0, INDEX(OM!$C$2:$C$241,$B189), 0)</f>
        <v>0</v>
      </c>
      <c r="E189" s="6">
        <f>C189+D189</f>
        <v>0</v>
      </c>
      <c r="F189" s="6">
        <f>IF($B189&gt;0, INDEX(OM!$B$2:$B$241,$B189), 0)</f>
        <v>0</v>
      </c>
      <c r="G189" s="6">
        <f>E189-F189</f>
        <v>0</v>
      </c>
      <c r="H189" s="6">
        <f>IF($B189&gt;0, INDEX(Debt_Schedule!$D$2:$D$241,$B189), 0)</f>
        <v>0</v>
      </c>
      <c r="I189" s="6">
        <f>G189-H189</f>
        <v>0</v>
      </c>
      <c r="J189" s="6">
        <f>IF(I189&gt;0, I189*TaxRate, 0)</f>
        <v>0</v>
      </c>
      <c r="K189" s="6">
        <f>I189-J189</f>
        <v>0</v>
      </c>
    </row>
    <row r="190" spans="1:11">
      <c r="A190" s="8">
        <v>189</v>
      </c>
      <c r="B190" s="8">
        <f>IF(A190&gt;BuildMonths,A190-BuildMonths,0)</f>
        <v>0</v>
      </c>
      <c r="C190" s="6">
        <f>IF($B190&gt;0, INDEX(City_Receivable!$D$2:$D$241,$B190), 0)</f>
        <v>0</v>
      </c>
      <c r="D190" s="6">
        <f>IF($B190&gt;0, INDEX(OM!$C$2:$C$241,$B190), 0)</f>
        <v>0</v>
      </c>
      <c r="E190" s="6">
        <f>C190+D190</f>
        <v>0</v>
      </c>
      <c r="F190" s="6">
        <f>IF($B190&gt;0, INDEX(OM!$B$2:$B$241,$B190), 0)</f>
        <v>0</v>
      </c>
      <c r="G190" s="6">
        <f>E190-F190</f>
        <v>0</v>
      </c>
      <c r="H190" s="6">
        <f>IF($B190&gt;0, INDEX(Debt_Schedule!$D$2:$D$241,$B190), 0)</f>
        <v>0</v>
      </c>
      <c r="I190" s="6">
        <f>G190-H190</f>
        <v>0</v>
      </c>
      <c r="J190" s="6">
        <f>IF(I190&gt;0, I190*TaxRate, 0)</f>
        <v>0</v>
      </c>
      <c r="K190" s="6">
        <f>I190-J190</f>
        <v>0</v>
      </c>
    </row>
    <row r="191" spans="1:11">
      <c r="A191" s="8">
        <v>190</v>
      </c>
      <c r="B191" s="8">
        <f>IF(A191&gt;BuildMonths,A191-BuildMonths,0)</f>
        <v>0</v>
      </c>
      <c r="C191" s="6">
        <f>IF($B191&gt;0, INDEX(City_Receivable!$D$2:$D$241,$B191), 0)</f>
        <v>0</v>
      </c>
      <c r="D191" s="6">
        <f>IF($B191&gt;0, INDEX(OM!$C$2:$C$241,$B191), 0)</f>
        <v>0</v>
      </c>
      <c r="E191" s="6">
        <f>C191+D191</f>
        <v>0</v>
      </c>
      <c r="F191" s="6">
        <f>IF($B191&gt;0, INDEX(OM!$B$2:$B$241,$B191), 0)</f>
        <v>0</v>
      </c>
      <c r="G191" s="6">
        <f>E191-F191</f>
        <v>0</v>
      </c>
      <c r="H191" s="6">
        <f>IF($B191&gt;0, INDEX(Debt_Schedule!$D$2:$D$241,$B191), 0)</f>
        <v>0</v>
      </c>
      <c r="I191" s="6">
        <f>G191-H191</f>
        <v>0</v>
      </c>
      <c r="J191" s="6">
        <f>IF(I191&gt;0, I191*TaxRate, 0)</f>
        <v>0</v>
      </c>
      <c r="K191" s="6">
        <f>I191-J191</f>
        <v>0</v>
      </c>
    </row>
    <row r="192" spans="1:11">
      <c r="A192" s="8">
        <v>191</v>
      </c>
      <c r="B192" s="8">
        <f>IF(A192&gt;BuildMonths,A192-BuildMonths,0)</f>
        <v>0</v>
      </c>
      <c r="C192" s="6">
        <f>IF($B192&gt;0, INDEX(City_Receivable!$D$2:$D$241,$B192), 0)</f>
        <v>0</v>
      </c>
      <c r="D192" s="6">
        <f>IF($B192&gt;0, INDEX(OM!$C$2:$C$241,$B192), 0)</f>
        <v>0</v>
      </c>
      <c r="E192" s="6">
        <f>C192+D192</f>
        <v>0</v>
      </c>
      <c r="F192" s="6">
        <f>IF($B192&gt;0, INDEX(OM!$B$2:$B$241,$B192), 0)</f>
        <v>0</v>
      </c>
      <c r="G192" s="6">
        <f>E192-F192</f>
        <v>0</v>
      </c>
      <c r="H192" s="6">
        <f>IF($B192&gt;0, INDEX(Debt_Schedule!$D$2:$D$241,$B192), 0)</f>
        <v>0</v>
      </c>
      <c r="I192" s="6">
        <f>G192-H192</f>
        <v>0</v>
      </c>
      <c r="J192" s="6">
        <f>IF(I192&gt;0, I192*TaxRate, 0)</f>
        <v>0</v>
      </c>
      <c r="K192" s="6">
        <f>I192-J192</f>
        <v>0</v>
      </c>
    </row>
    <row r="193" spans="1:11">
      <c r="A193" s="8">
        <v>192</v>
      </c>
      <c r="B193" s="8">
        <f>IF(A193&gt;BuildMonths,A193-BuildMonths,0)</f>
        <v>0</v>
      </c>
      <c r="C193" s="6">
        <f>IF($B193&gt;0, INDEX(City_Receivable!$D$2:$D$241,$B193), 0)</f>
        <v>0</v>
      </c>
      <c r="D193" s="6">
        <f>IF($B193&gt;0, INDEX(OM!$C$2:$C$241,$B193), 0)</f>
        <v>0</v>
      </c>
      <c r="E193" s="6">
        <f>C193+D193</f>
        <v>0</v>
      </c>
      <c r="F193" s="6">
        <f>IF($B193&gt;0, INDEX(OM!$B$2:$B$241,$B193), 0)</f>
        <v>0</v>
      </c>
      <c r="G193" s="6">
        <f>E193-F193</f>
        <v>0</v>
      </c>
      <c r="H193" s="6">
        <f>IF($B193&gt;0, INDEX(Debt_Schedule!$D$2:$D$241,$B193), 0)</f>
        <v>0</v>
      </c>
      <c r="I193" s="6">
        <f>G193-H193</f>
        <v>0</v>
      </c>
      <c r="J193" s="6">
        <f>IF(I193&gt;0, I193*TaxRate, 0)</f>
        <v>0</v>
      </c>
      <c r="K193" s="6">
        <f>I193-J193</f>
        <v>0</v>
      </c>
    </row>
    <row r="194" spans="1:11">
      <c r="A194" s="8">
        <v>193</v>
      </c>
      <c r="B194" s="8">
        <f>IF(A194&gt;BuildMonths,A194-BuildMonths,0)</f>
        <v>0</v>
      </c>
      <c r="C194" s="6">
        <f>IF($B194&gt;0, INDEX(City_Receivable!$D$2:$D$241,$B194), 0)</f>
        <v>0</v>
      </c>
      <c r="D194" s="6">
        <f>IF($B194&gt;0, INDEX(OM!$C$2:$C$241,$B194), 0)</f>
        <v>0</v>
      </c>
      <c r="E194" s="6">
        <f>C194+D194</f>
        <v>0</v>
      </c>
      <c r="F194" s="6">
        <f>IF($B194&gt;0, INDEX(OM!$B$2:$B$241,$B194), 0)</f>
        <v>0</v>
      </c>
      <c r="G194" s="6">
        <f>E194-F194</f>
        <v>0</v>
      </c>
      <c r="H194" s="6">
        <f>IF($B194&gt;0, INDEX(Debt_Schedule!$D$2:$D$241,$B194), 0)</f>
        <v>0</v>
      </c>
      <c r="I194" s="6">
        <f>G194-H194</f>
        <v>0</v>
      </c>
      <c r="J194" s="6">
        <f>IF(I194&gt;0, I194*TaxRate, 0)</f>
        <v>0</v>
      </c>
      <c r="K194" s="6">
        <f>I194-J194</f>
        <v>0</v>
      </c>
    </row>
    <row r="195" spans="1:11">
      <c r="A195" s="8">
        <v>194</v>
      </c>
      <c r="B195" s="8">
        <f>IF(A195&gt;BuildMonths,A195-BuildMonths,0)</f>
        <v>0</v>
      </c>
      <c r="C195" s="6">
        <f>IF($B195&gt;0, INDEX(City_Receivable!$D$2:$D$241,$B195), 0)</f>
        <v>0</v>
      </c>
      <c r="D195" s="6">
        <f>IF($B195&gt;0, INDEX(OM!$C$2:$C$241,$B195), 0)</f>
        <v>0</v>
      </c>
      <c r="E195" s="6">
        <f>C195+D195</f>
        <v>0</v>
      </c>
      <c r="F195" s="6">
        <f>IF($B195&gt;0, INDEX(OM!$B$2:$B$241,$B195), 0)</f>
        <v>0</v>
      </c>
      <c r="G195" s="6">
        <f>E195-F195</f>
        <v>0</v>
      </c>
      <c r="H195" s="6">
        <f>IF($B195&gt;0, INDEX(Debt_Schedule!$D$2:$D$241,$B195), 0)</f>
        <v>0</v>
      </c>
      <c r="I195" s="6">
        <f>G195-H195</f>
        <v>0</v>
      </c>
      <c r="J195" s="6">
        <f>IF(I195&gt;0, I195*TaxRate, 0)</f>
        <v>0</v>
      </c>
      <c r="K195" s="6">
        <f>I195-J195</f>
        <v>0</v>
      </c>
    </row>
    <row r="196" spans="1:11">
      <c r="A196" s="8">
        <v>195</v>
      </c>
      <c r="B196" s="8">
        <f>IF(A196&gt;BuildMonths,A196-BuildMonths,0)</f>
        <v>0</v>
      </c>
      <c r="C196" s="6">
        <f>IF($B196&gt;0, INDEX(City_Receivable!$D$2:$D$241,$B196), 0)</f>
        <v>0</v>
      </c>
      <c r="D196" s="6">
        <f>IF($B196&gt;0, INDEX(OM!$C$2:$C$241,$B196), 0)</f>
        <v>0</v>
      </c>
      <c r="E196" s="6">
        <f>C196+D196</f>
        <v>0</v>
      </c>
      <c r="F196" s="6">
        <f>IF($B196&gt;0, INDEX(OM!$B$2:$B$241,$B196), 0)</f>
        <v>0</v>
      </c>
      <c r="G196" s="6">
        <f>E196-F196</f>
        <v>0</v>
      </c>
      <c r="H196" s="6">
        <f>IF($B196&gt;0, INDEX(Debt_Schedule!$D$2:$D$241,$B196), 0)</f>
        <v>0</v>
      </c>
      <c r="I196" s="6">
        <f>G196-H196</f>
        <v>0</v>
      </c>
      <c r="J196" s="6">
        <f>IF(I196&gt;0, I196*TaxRate, 0)</f>
        <v>0</v>
      </c>
      <c r="K196" s="6">
        <f>I196-J196</f>
        <v>0</v>
      </c>
    </row>
    <row r="197" spans="1:11">
      <c r="A197" s="8">
        <v>196</v>
      </c>
      <c r="B197" s="8">
        <f>IF(A197&gt;BuildMonths,A197-BuildMonths,0)</f>
        <v>0</v>
      </c>
      <c r="C197" s="6">
        <f>IF($B197&gt;0, INDEX(City_Receivable!$D$2:$D$241,$B197), 0)</f>
        <v>0</v>
      </c>
      <c r="D197" s="6">
        <f>IF($B197&gt;0, INDEX(OM!$C$2:$C$241,$B197), 0)</f>
        <v>0</v>
      </c>
      <c r="E197" s="6">
        <f>C197+D197</f>
        <v>0</v>
      </c>
      <c r="F197" s="6">
        <f>IF($B197&gt;0, INDEX(OM!$B$2:$B$241,$B197), 0)</f>
        <v>0</v>
      </c>
      <c r="G197" s="6">
        <f>E197-F197</f>
        <v>0</v>
      </c>
      <c r="H197" s="6">
        <f>IF($B197&gt;0, INDEX(Debt_Schedule!$D$2:$D$241,$B197), 0)</f>
        <v>0</v>
      </c>
      <c r="I197" s="6">
        <f>G197-H197</f>
        <v>0</v>
      </c>
      <c r="J197" s="6">
        <f>IF(I197&gt;0, I197*TaxRate, 0)</f>
        <v>0</v>
      </c>
      <c r="K197" s="6">
        <f>I197-J197</f>
        <v>0</v>
      </c>
    </row>
    <row r="198" spans="1:11">
      <c r="A198" s="8">
        <v>197</v>
      </c>
      <c r="B198" s="8">
        <f>IF(A198&gt;BuildMonths,A198-BuildMonths,0)</f>
        <v>0</v>
      </c>
      <c r="C198" s="6">
        <f>IF($B198&gt;0, INDEX(City_Receivable!$D$2:$D$241,$B198), 0)</f>
        <v>0</v>
      </c>
      <c r="D198" s="6">
        <f>IF($B198&gt;0, INDEX(OM!$C$2:$C$241,$B198), 0)</f>
        <v>0</v>
      </c>
      <c r="E198" s="6">
        <f>C198+D198</f>
        <v>0</v>
      </c>
      <c r="F198" s="6">
        <f>IF($B198&gt;0, INDEX(OM!$B$2:$B$241,$B198), 0)</f>
        <v>0</v>
      </c>
      <c r="G198" s="6">
        <f>E198-F198</f>
        <v>0</v>
      </c>
      <c r="H198" s="6">
        <f>IF($B198&gt;0, INDEX(Debt_Schedule!$D$2:$D$241,$B198), 0)</f>
        <v>0</v>
      </c>
      <c r="I198" s="6">
        <f>G198-H198</f>
        <v>0</v>
      </c>
      <c r="J198" s="6">
        <f>IF(I198&gt;0, I198*TaxRate, 0)</f>
        <v>0</v>
      </c>
      <c r="K198" s="6">
        <f>I198-J198</f>
        <v>0</v>
      </c>
    </row>
    <row r="199" spans="1:11">
      <c r="A199" s="8">
        <v>198</v>
      </c>
      <c r="B199" s="8">
        <f>IF(A199&gt;BuildMonths,A199-BuildMonths,0)</f>
        <v>0</v>
      </c>
      <c r="C199" s="6">
        <f>IF($B199&gt;0, INDEX(City_Receivable!$D$2:$D$241,$B199), 0)</f>
        <v>0</v>
      </c>
      <c r="D199" s="6">
        <f>IF($B199&gt;0, INDEX(OM!$C$2:$C$241,$B199), 0)</f>
        <v>0</v>
      </c>
      <c r="E199" s="6">
        <f>C199+D199</f>
        <v>0</v>
      </c>
      <c r="F199" s="6">
        <f>IF($B199&gt;0, INDEX(OM!$B$2:$B$241,$B199), 0)</f>
        <v>0</v>
      </c>
      <c r="G199" s="6">
        <f>E199-F199</f>
        <v>0</v>
      </c>
      <c r="H199" s="6">
        <f>IF($B199&gt;0, INDEX(Debt_Schedule!$D$2:$D$241,$B199), 0)</f>
        <v>0</v>
      </c>
      <c r="I199" s="6">
        <f>G199-H199</f>
        <v>0</v>
      </c>
      <c r="J199" s="6">
        <f>IF(I199&gt;0, I199*TaxRate, 0)</f>
        <v>0</v>
      </c>
      <c r="K199" s="6">
        <f>I199-J199</f>
        <v>0</v>
      </c>
    </row>
    <row r="200" spans="1:11">
      <c r="A200" s="8">
        <v>199</v>
      </c>
      <c r="B200" s="8">
        <f>IF(A200&gt;BuildMonths,A200-BuildMonths,0)</f>
        <v>0</v>
      </c>
      <c r="C200" s="6">
        <f>IF($B200&gt;0, INDEX(City_Receivable!$D$2:$D$241,$B200), 0)</f>
        <v>0</v>
      </c>
      <c r="D200" s="6">
        <f>IF($B200&gt;0, INDEX(OM!$C$2:$C$241,$B200), 0)</f>
        <v>0</v>
      </c>
      <c r="E200" s="6">
        <f>C200+D200</f>
        <v>0</v>
      </c>
      <c r="F200" s="6">
        <f>IF($B200&gt;0, INDEX(OM!$B$2:$B$241,$B200), 0)</f>
        <v>0</v>
      </c>
      <c r="G200" s="6">
        <f>E200-F200</f>
        <v>0</v>
      </c>
      <c r="H200" s="6">
        <f>IF($B200&gt;0, INDEX(Debt_Schedule!$D$2:$D$241,$B200), 0)</f>
        <v>0</v>
      </c>
      <c r="I200" s="6">
        <f>G200-H200</f>
        <v>0</v>
      </c>
      <c r="J200" s="6">
        <f>IF(I200&gt;0, I200*TaxRate, 0)</f>
        <v>0</v>
      </c>
      <c r="K200" s="6">
        <f>I200-J200</f>
        <v>0</v>
      </c>
    </row>
    <row r="201" spans="1:11">
      <c r="A201" s="8">
        <v>200</v>
      </c>
      <c r="B201" s="8">
        <f>IF(A201&gt;BuildMonths,A201-BuildMonths,0)</f>
        <v>0</v>
      </c>
      <c r="C201" s="6">
        <f>IF($B201&gt;0, INDEX(City_Receivable!$D$2:$D$241,$B201), 0)</f>
        <v>0</v>
      </c>
      <c r="D201" s="6">
        <f>IF($B201&gt;0, INDEX(OM!$C$2:$C$241,$B201), 0)</f>
        <v>0</v>
      </c>
      <c r="E201" s="6">
        <f>C201+D201</f>
        <v>0</v>
      </c>
      <c r="F201" s="6">
        <f>IF($B201&gt;0, INDEX(OM!$B$2:$B$241,$B201), 0)</f>
        <v>0</v>
      </c>
      <c r="G201" s="6">
        <f>E201-F201</f>
        <v>0</v>
      </c>
      <c r="H201" s="6">
        <f>IF($B201&gt;0, INDEX(Debt_Schedule!$D$2:$D$241,$B201), 0)</f>
        <v>0</v>
      </c>
      <c r="I201" s="6">
        <f>G201-H201</f>
        <v>0</v>
      </c>
      <c r="J201" s="6">
        <f>IF(I201&gt;0, I201*TaxRate, 0)</f>
        <v>0</v>
      </c>
      <c r="K201" s="6">
        <f>I201-J201</f>
        <v>0</v>
      </c>
    </row>
    <row r="202" spans="1:11">
      <c r="A202" s="8">
        <v>201</v>
      </c>
      <c r="B202" s="8">
        <f>IF(A202&gt;BuildMonths,A202-BuildMonths,0)</f>
        <v>0</v>
      </c>
      <c r="C202" s="6">
        <f>IF($B202&gt;0, INDEX(City_Receivable!$D$2:$D$241,$B202), 0)</f>
        <v>0</v>
      </c>
      <c r="D202" s="6">
        <f>IF($B202&gt;0, INDEX(OM!$C$2:$C$241,$B202), 0)</f>
        <v>0</v>
      </c>
      <c r="E202" s="6">
        <f>C202+D202</f>
        <v>0</v>
      </c>
      <c r="F202" s="6">
        <f>IF($B202&gt;0, INDEX(OM!$B$2:$B$241,$B202), 0)</f>
        <v>0</v>
      </c>
      <c r="G202" s="6">
        <f>E202-F202</f>
        <v>0</v>
      </c>
      <c r="H202" s="6">
        <f>IF($B202&gt;0, INDEX(Debt_Schedule!$D$2:$D$241,$B202), 0)</f>
        <v>0</v>
      </c>
      <c r="I202" s="6">
        <f>G202-H202</f>
        <v>0</v>
      </c>
      <c r="J202" s="6">
        <f>IF(I202&gt;0, I202*TaxRate, 0)</f>
        <v>0</v>
      </c>
      <c r="K202" s="6">
        <f>I202-J202</f>
        <v>0</v>
      </c>
    </row>
    <row r="203" spans="1:11">
      <c r="A203" s="8">
        <v>202</v>
      </c>
      <c r="B203" s="8">
        <f>IF(A203&gt;BuildMonths,A203-BuildMonths,0)</f>
        <v>0</v>
      </c>
      <c r="C203" s="6">
        <f>IF($B203&gt;0, INDEX(City_Receivable!$D$2:$D$241,$B203), 0)</f>
        <v>0</v>
      </c>
      <c r="D203" s="6">
        <f>IF($B203&gt;0, INDEX(OM!$C$2:$C$241,$B203), 0)</f>
        <v>0</v>
      </c>
      <c r="E203" s="6">
        <f>C203+D203</f>
        <v>0</v>
      </c>
      <c r="F203" s="6">
        <f>IF($B203&gt;0, INDEX(OM!$B$2:$B$241,$B203), 0)</f>
        <v>0</v>
      </c>
      <c r="G203" s="6">
        <f>E203-F203</f>
        <v>0</v>
      </c>
      <c r="H203" s="6">
        <f>IF($B203&gt;0, INDEX(Debt_Schedule!$D$2:$D$241,$B203), 0)</f>
        <v>0</v>
      </c>
      <c r="I203" s="6">
        <f>G203-H203</f>
        <v>0</v>
      </c>
      <c r="J203" s="6">
        <f>IF(I203&gt;0, I203*TaxRate, 0)</f>
        <v>0</v>
      </c>
      <c r="K203" s="6">
        <f>I203-J203</f>
        <v>0</v>
      </c>
    </row>
    <row r="204" spans="1:11">
      <c r="A204" s="8">
        <v>203</v>
      </c>
      <c r="B204" s="8">
        <f>IF(A204&gt;BuildMonths,A204-BuildMonths,0)</f>
        <v>0</v>
      </c>
      <c r="C204" s="6">
        <f>IF($B204&gt;0, INDEX(City_Receivable!$D$2:$D$241,$B204), 0)</f>
        <v>0</v>
      </c>
      <c r="D204" s="6">
        <f>IF($B204&gt;0, INDEX(OM!$C$2:$C$241,$B204), 0)</f>
        <v>0</v>
      </c>
      <c r="E204" s="6">
        <f>C204+D204</f>
        <v>0</v>
      </c>
      <c r="F204" s="6">
        <f>IF($B204&gt;0, INDEX(OM!$B$2:$B$241,$B204), 0)</f>
        <v>0</v>
      </c>
      <c r="G204" s="6">
        <f>E204-F204</f>
        <v>0</v>
      </c>
      <c r="H204" s="6">
        <f>IF($B204&gt;0, INDEX(Debt_Schedule!$D$2:$D$241,$B204), 0)</f>
        <v>0</v>
      </c>
      <c r="I204" s="6">
        <f>G204-H204</f>
        <v>0</v>
      </c>
      <c r="J204" s="6">
        <f>IF(I204&gt;0, I204*TaxRate, 0)</f>
        <v>0</v>
      </c>
      <c r="K204" s="6">
        <f>I204-J204</f>
        <v>0</v>
      </c>
    </row>
    <row r="205" spans="1:11">
      <c r="A205" s="8">
        <v>204</v>
      </c>
      <c r="B205" s="8">
        <f>IF(A205&gt;BuildMonths,A205-BuildMonths,0)</f>
        <v>0</v>
      </c>
      <c r="C205" s="6">
        <f>IF($B205&gt;0, INDEX(City_Receivable!$D$2:$D$241,$B205), 0)</f>
        <v>0</v>
      </c>
      <c r="D205" s="6">
        <f>IF($B205&gt;0, INDEX(OM!$C$2:$C$241,$B205), 0)</f>
        <v>0</v>
      </c>
      <c r="E205" s="6">
        <f>C205+D205</f>
        <v>0</v>
      </c>
      <c r="F205" s="6">
        <f>IF($B205&gt;0, INDEX(OM!$B$2:$B$241,$B205), 0)</f>
        <v>0</v>
      </c>
      <c r="G205" s="6">
        <f>E205-F205</f>
        <v>0</v>
      </c>
      <c r="H205" s="6">
        <f>IF($B205&gt;0, INDEX(Debt_Schedule!$D$2:$D$241,$B205), 0)</f>
        <v>0</v>
      </c>
      <c r="I205" s="6">
        <f>G205-H205</f>
        <v>0</v>
      </c>
      <c r="J205" s="6">
        <f>IF(I205&gt;0, I205*TaxRate, 0)</f>
        <v>0</v>
      </c>
      <c r="K205" s="6">
        <f>I205-J205</f>
        <v>0</v>
      </c>
    </row>
    <row r="206" spans="1:11">
      <c r="A206" s="8">
        <v>205</v>
      </c>
      <c r="B206" s="8">
        <f>IF(A206&gt;BuildMonths,A206-BuildMonths,0)</f>
        <v>0</v>
      </c>
      <c r="C206" s="6">
        <f>IF($B206&gt;0, INDEX(City_Receivable!$D$2:$D$241,$B206), 0)</f>
        <v>0</v>
      </c>
      <c r="D206" s="6">
        <f>IF($B206&gt;0, INDEX(OM!$C$2:$C$241,$B206), 0)</f>
        <v>0</v>
      </c>
      <c r="E206" s="6">
        <f>C206+D206</f>
        <v>0</v>
      </c>
      <c r="F206" s="6">
        <f>IF($B206&gt;0, INDEX(OM!$B$2:$B$241,$B206), 0)</f>
        <v>0</v>
      </c>
      <c r="G206" s="6">
        <f>E206-F206</f>
        <v>0</v>
      </c>
      <c r="H206" s="6">
        <f>IF($B206&gt;0, INDEX(Debt_Schedule!$D$2:$D$241,$B206), 0)</f>
        <v>0</v>
      </c>
      <c r="I206" s="6">
        <f>G206-H206</f>
        <v>0</v>
      </c>
      <c r="J206" s="6">
        <f>IF(I206&gt;0, I206*TaxRate, 0)</f>
        <v>0</v>
      </c>
      <c r="K206" s="6">
        <f>I206-J206</f>
        <v>0</v>
      </c>
    </row>
    <row r="207" spans="1:11">
      <c r="A207" s="8">
        <v>206</v>
      </c>
      <c r="B207" s="8">
        <f>IF(A207&gt;BuildMonths,A207-BuildMonths,0)</f>
        <v>0</v>
      </c>
      <c r="C207" s="6">
        <f>IF($B207&gt;0, INDEX(City_Receivable!$D$2:$D$241,$B207), 0)</f>
        <v>0</v>
      </c>
      <c r="D207" s="6">
        <f>IF($B207&gt;0, INDEX(OM!$C$2:$C$241,$B207), 0)</f>
        <v>0</v>
      </c>
      <c r="E207" s="6">
        <f>C207+D207</f>
        <v>0</v>
      </c>
      <c r="F207" s="6">
        <f>IF($B207&gt;0, INDEX(OM!$B$2:$B$241,$B207), 0)</f>
        <v>0</v>
      </c>
      <c r="G207" s="6">
        <f>E207-F207</f>
        <v>0</v>
      </c>
      <c r="H207" s="6">
        <f>IF($B207&gt;0, INDEX(Debt_Schedule!$D$2:$D$241,$B207), 0)</f>
        <v>0</v>
      </c>
      <c r="I207" s="6">
        <f>G207-H207</f>
        <v>0</v>
      </c>
      <c r="J207" s="6">
        <f>IF(I207&gt;0, I207*TaxRate, 0)</f>
        <v>0</v>
      </c>
      <c r="K207" s="6">
        <f>I207-J207</f>
        <v>0</v>
      </c>
    </row>
    <row r="208" spans="1:11">
      <c r="A208" s="8">
        <v>207</v>
      </c>
      <c r="B208" s="8">
        <f>IF(A208&gt;BuildMonths,A208-BuildMonths,0)</f>
        <v>0</v>
      </c>
      <c r="C208" s="6">
        <f>IF($B208&gt;0, INDEX(City_Receivable!$D$2:$D$241,$B208), 0)</f>
        <v>0</v>
      </c>
      <c r="D208" s="6">
        <f>IF($B208&gt;0, INDEX(OM!$C$2:$C$241,$B208), 0)</f>
        <v>0</v>
      </c>
      <c r="E208" s="6">
        <f>C208+D208</f>
        <v>0</v>
      </c>
      <c r="F208" s="6">
        <f>IF($B208&gt;0, INDEX(OM!$B$2:$B$241,$B208), 0)</f>
        <v>0</v>
      </c>
      <c r="G208" s="6">
        <f>E208-F208</f>
        <v>0</v>
      </c>
      <c r="H208" s="6">
        <f>IF($B208&gt;0, INDEX(Debt_Schedule!$D$2:$D$241,$B208), 0)</f>
        <v>0</v>
      </c>
      <c r="I208" s="6">
        <f>G208-H208</f>
        <v>0</v>
      </c>
      <c r="J208" s="6">
        <f>IF(I208&gt;0, I208*TaxRate, 0)</f>
        <v>0</v>
      </c>
      <c r="K208" s="6">
        <f>I208-J208</f>
        <v>0</v>
      </c>
    </row>
    <row r="209" spans="1:11">
      <c r="A209" s="8">
        <v>208</v>
      </c>
      <c r="B209" s="8">
        <f>IF(A209&gt;BuildMonths,A209-BuildMonths,0)</f>
        <v>0</v>
      </c>
      <c r="C209" s="6">
        <f>IF($B209&gt;0, INDEX(City_Receivable!$D$2:$D$241,$B209), 0)</f>
        <v>0</v>
      </c>
      <c r="D209" s="6">
        <f>IF($B209&gt;0, INDEX(OM!$C$2:$C$241,$B209), 0)</f>
        <v>0</v>
      </c>
      <c r="E209" s="6">
        <f>C209+D209</f>
        <v>0</v>
      </c>
      <c r="F209" s="6">
        <f>IF($B209&gt;0, INDEX(OM!$B$2:$B$241,$B209), 0)</f>
        <v>0</v>
      </c>
      <c r="G209" s="6">
        <f>E209-F209</f>
        <v>0</v>
      </c>
      <c r="H209" s="6">
        <f>IF($B209&gt;0, INDEX(Debt_Schedule!$D$2:$D$241,$B209), 0)</f>
        <v>0</v>
      </c>
      <c r="I209" s="6">
        <f>G209-H209</f>
        <v>0</v>
      </c>
      <c r="J209" s="6">
        <f>IF(I209&gt;0, I209*TaxRate, 0)</f>
        <v>0</v>
      </c>
      <c r="K209" s="6">
        <f>I209-J209</f>
        <v>0</v>
      </c>
    </row>
    <row r="210" spans="1:11">
      <c r="A210" s="8">
        <v>209</v>
      </c>
      <c r="B210" s="8">
        <f>IF(A210&gt;BuildMonths,A210-BuildMonths,0)</f>
        <v>0</v>
      </c>
      <c r="C210" s="6">
        <f>IF($B210&gt;0, INDEX(City_Receivable!$D$2:$D$241,$B210), 0)</f>
        <v>0</v>
      </c>
      <c r="D210" s="6">
        <f>IF($B210&gt;0, INDEX(OM!$C$2:$C$241,$B210), 0)</f>
        <v>0</v>
      </c>
      <c r="E210" s="6">
        <f>C210+D210</f>
        <v>0</v>
      </c>
      <c r="F210" s="6">
        <f>IF($B210&gt;0, INDEX(OM!$B$2:$B$241,$B210), 0)</f>
        <v>0</v>
      </c>
      <c r="G210" s="6">
        <f>E210-F210</f>
        <v>0</v>
      </c>
      <c r="H210" s="6">
        <f>IF($B210&gt;0, INDEX(Debt_Schedule!$D$2:$D$241,$B210), 0)</f>
        <v>0</v>
      </c>
      <c r="I210" s="6">
        <f>G210-H210</f>
        <v>0</v>
      </c>
      <c r="J210" s="6">
        <f>IF(I210&gt;0, I210*TaxRate, 0)</f>
        <v>0</v>
      </c>
      <c r="K210" s="6">
        <f>I210-J210</f>
        <v>0</v>
      </c>
    </row>
    <row r="211" spans="1:11">
      <c r="A211" s="8">
        <v>210</v>
      </c>
      <c r="B211" s="8">
        <f>IF(A211&gt;BuildMonths,A211-BuildMonths,0)</f>
        <v>0</v>
      </c>
      <c r="C211" s="6">
        <f>IF($B211&gt;0, INDEX(City_Receivable!$D$2:$D$241,$B211), 0)</f>
        <v>0</v>
      </c>
      <c r="D211" s="6">
        <f>IF($B211&gt;0, INDEX(OM!$C$2:$C$241,$B211), 0)</f>
        <v>0</v>
      </c>
      <c r="E211" s="6">
        <f>C211+D211</f>
        <v>0</v>
      </c>
      <c r="F211" s="6">
        <f>IF($B211&gt;0, INDEX(OM!$B$2:$B$241,$B211), 0)</f>
        <v>0</v>
      </c>
      <c r="G211" s="6">
        <f>E211-F211</f>
        <v>0</v>
      </c>
      <c r="H211" s="6">
        <f>IF($B211&gt;0, INDEX(Debt_Schedule!$D$2:$D$241,$B211), 0)</f>
        <v>0</v>
      </c>
      <c r="I211" s="6">
        <f>G211-H211</f>
        <v>0</v>
      </c>
      <c r="J211" s="6">
        <f>IF(I211&gt;0, I211*TaxRate, 0)</f>
        <v>0</v>
      </c>
      <c r="K211" s="6">
        <f>I211-J211</f>
        <v>0</v>
      </c>
    </row>
    <row r="212" spans="1:11">
      <c r="A212" s="8">
        <v>211</v>
      </c>
      <c r="B212" s="8">
        <f>IF(A212&gt;BuildMonths,A212-BuildMonths,0)</f>
        <v>0</v>
      </c>
      <c r="C212" s="6">
        <f>IF($B212&gt;0, INDEX(City_Receivable!$D$2:$D$241,$B212), 0)</f>
        <v>0</v>
      </c>
      <c r="D212" s="6">
        <f>IF($B212&gt;0, INDEX(OM!$C$2:$C$241,$B212), 0)</f>
        <v>0</v>
      </c>
      <c r="E212" s="6">
        <f>C212+D212</f>
        <v>0</v>
      </c>
      <c r="F212" s="6">
        <f>IF($B212&gt;0, INDEX(OM!$B$2:$B$241,$B212), 0)</f>
        <v>0</v>
      </c>
      <c r="G212" s="6">
        <f>E212-F212</f>
        <v>0</v>
      </c>
      <c r="H212" s="6">
        <f>IF($B212&gt;0, INDEX(Debt_Schedule!$D$2:$D$241,$B212), 0)</f>
        <v>0</v>
      </c>
      <c r="I212" s="6">
        <f>G212-H212</f>
        <v>0</v>
      </c>
      <c r="J212" s="6">
        <f>IF(I212&gt;0, I212*TaxRate, 0)</f>
        <v>0</v>
      </c>
      <c r="K212" s="6">
        <f>I212-J212</f>
        <v>0</v>
      </c>
    </row>
    <row r="213" spans="1:11">
      <c r="A213" s="8">
        <v>212</v>
      </c>
      <c r="B213" s="8">
        <f>IF(A213&gt;BuildMonths,A213-BuildMonths,0)</f>
        <v>0</v>
      </c>
      <c r="C213" s="6">
        <f>IF($B213&gt;0, INDEX(City_Receivable!$D$2:$D$241,$B213), 0)</f>
        <v>0</v>
      </c>
      <c r="D213" s="6">
        <f>IF($B213&gt;0, INDEX(OM!$C$2:$C$241,$B213), 0)</f>
        <v>0</v>
      </c>
      <c r="E213" s="6">
        <f>C213+D213</f>
        <v>0</v>
      </c>
      <c r="F213" s="6">
        <f>IF($B213&gt;0, INDEX(OM!$B$2:$B$241,$B213), 0)</f>
        <v>0</v>
      </c>
      <c r="G213" s="6">
        <f>E213-F213</f>
        <v>0</v>
      </c>
      <c r="H213" s="6">
        <f>IF($B213&gt;0, INDEX(Debt_Schedule!$D$2:$D$241,$B213), 0)</f>
        <v>0</v>
      </c>
      <c r="I213" s="6">
        <f>G213-H213</f>
        <v>0</v>
      </c>
      <c r="J213" s="6">
        <f>IF(I213&gt;0, I213*TaxRate, 0)</f>
        <v>0</v>
      </c>
      <c r="K213" s="6">
        <f>I213-J213</f>
        <v>0</v>
      </c>
    </row>
    <row r="214" spans="1:11">
      <c r="A214" s="8">
        <v>213</v>
      </c>
      <c r="B214" s="8">
        <f>IF(A214&gt;BuildMonths,A214-BuildMonths,0)</f>
        <v>0</v>
      </c>
      <c r="C214" s="6">
        <f>IF($B214&gt;0, INDEX(City_Receivable!$D$2:$D$241,$B214), 0)</f>
        <v>0</v>
      </c>
      <c r="D214" s="6">
        <f>IF($B214&gt;0, INDEX(OM!$C$2:$C$241,$B214), 0)</f>
        <v>0</v>
      </c>
      <c r="E214" s="6">
        <f>C214+D214</f>
        <v>0</v>
      </c>
      <c r="F214" s="6">
        <f>IF($B214&gt;0, INDEX(OM!$B$2:$B$241,$B214), 0)</f>
        <v>0</v>
      </c>
      <c r="G214" s="6">
        <f>E214-F214</f>
        <v>0</v>
      </c>
      <c r="H214" s="6">
        <f>IF($B214&gt;0, INDEX(Debt_Schedule!$D$2:$D$241,$B214), 0)</f>
        <v>0</v>
      </c>
      <c r="I214" s="6">
        <f>G214-H214</f>
        <v>0</v>
      </c>
      <c r="J214" s="6">
        <f>IF(I214&gt;0, I214*TaxRate, 0)</f>
        <v>0</v>
      </c>
      <c r="K214" s="6">
        <f>I214-J214</f>
        <v>0</v>
      </c>
    </row>
    <row r="215" spans="1:11">
      <c r="A215" s="8">
        <v>214</v>
      </c>
      <c r="B215" s="8">
        <f>IF(A215&gt;BuildMonths,A215-BuildMonths,0)</f>
        <v>0</v>
      </c>
      <c r="C215" s="6">
        <f>IF($B215&gt;0, INDEX(City_Receivable!$D$2:$D$241,$B215), 0)</f>
        <v>0</v>
      </c>
      <c r="D215" s="6">
        <f>IF($B215&gt;0, INDEX(OM!$C$2:$C$241,$B215), 0)</f>
        <v>0</v>
      </c>
      <c r="E215" s="6">
        <f>C215+D215</f>
        <v>0</v>
      </c>
      <c r="F215" s="6">
        <f>IF($B215&gt;0, INDEX(OM!$B$2:$B$241,$B215), 0)</f>
        <v>0</v>
      </c>
      <c r="G215" s="6">
        <f>E215-F215</f>
        <v>0</v>
      </c>
      <c r="H215" s="6">
        <f>IF($B215&gt;0, INDEX(Debt_Schedule!$D$2:$D$241,$B215), 0)</f>
        <v>0</v>
      </c>
      <c r="I215" s="6">
        <f>G215-H215</f>
        <v>0</v>
      </c>
      <c r="J215" s="6">
        <f>IF(I215&gt;0, I215*TaxRate, 0)</f>
        <v>0</v>
      </c>
      <c r="K215" s="6">
        <f>I215-J215</f>
        <v>0</v>
      </c>
    </row>
    <row r="216" spans="1:11">
      <c r="A216" s="8">
        <v>215</v>
      </c>
      <c r="B216" s="8">
        <f>IF(A216&gt;BuildMonths,A216-BuildMonths,0)</f>
        <v>0</v>
      </c>
      <c r="C216" s="6">
        <f>IF($B216&gt;0, INDEX(City_Receivable!$D$2:$D$241,$B216), 0)</f>
        <v>0</v>
      </c>
      <c r="D216" s="6">
        <f>IF($B216&gt;0, INDEX(OM!$C$2:$C$241,$B216), 0)</f>
        <v>0</v>
      </c>
      <c r="E216" s="6">
        <f>C216+D216</f>
        <v>0</v>
      </c>
      <c r="F216" s="6">
        <f>IF($B216&gt;0, INDEX(OM!$B$2:$B$241,$B216), 0)</f>
        <v>0</v>
      </c>
      <c r="G216" s="6">
        <f>E216-F216</f>
        <v>0</v>
      </c>
      <c r="H216" s="6">
        <f>IF($B216&gt;0, INDEX(Debt_Schedule!$D$2:$D$241,$B216), 0)</f>
        <v>0</v>
      </c>
      <c r="I216" s="6">
        <f>G216-H216</f>
        <v>0</v>
      </c>
      <c r="J216" s="6">
        <f>IF(I216&gt;0, I216*TaxRate, 0)</f>
        <v>0</v>
      </c>
      <c r="K216" s="6">
        <f>I216-J216</f>
        <v>0</v>
      </c>
    </row>
    <row r="217" spans="1:11">
      <c r="A217" s="8">
        <v>216</v>
      </c>
      <c r="B217" s="8">
        <f>IF(A217&gt;BuildMonths,A217-BuildMonths,0)</f>
        <v>0</v>
      </c>
      <c r="C217" s="6">
        <f>IF($B217&gt;0, INDEX(City_Receivable!$D$2:$D$241,$B217), 0)</f>
        <v>0</v>
      </c>
      <c r="D217" s="6">
        <f>IF($B217&gt;0, INDEX(OM!$C$2:$C$241,$B217), 0)</f>
        <v>0</v>
      </c>
      <c r="E217" s="6">
        <f>C217+D217</f>
        <v>0</v>
      </c>
      <c r="F217" s="6">
        <f>IF($B217&gt;0, INDEX(OM!$B$2:$B$241,$B217), 0)</f>
        <v>0</v>
      </c>
      <c r="G217" s="6">
        <f>E217-F217</f>
        <v>0</v>
      </c>
      <c r="H217" s="6">
        <f>IF($B217&gt;0, INDEX(Debt_Schedule!$D$2:$D$241,$B217), 0)</f>
        <v>0</v>
      </c>
      <c r="I217" s="6">
        <f>G217-H217</f>
        <v>0</v>
      </c>
      <c r="J217" s="6">
        <f>IF(I217&gt;0, I217*TaxRate, 0)</f>
        <v>0</v>
      </c>
      <c r="K217" s="6">
        <f>I217-J217</f>
        <v>0</v>
      </c>
    </row>
    <row r="218" spans="1:11">
      <c r="A218" s="8">
        <v>217</v>
      </c>
      <c r="B218" s="8">
        <f>IF(A218&gt;BuildMonths,A218-BuildMonths,0)</f>
        <v>0</v>
      </c>
      <c r="C218" s="6">
        <f>IF($B218&gt;0, INDEX(City_Receivable!$D$2:$D$241,$B218), 0)</f>
        <v>0</v>
      </c>
      <c r="D218" s="6">
        <f>IF($B218&gt;0, INDEX(OM!$C$2:$C$241,$B218), 0)</f>
        <v>0</v>
      </c>
      <c r="E218" s="6">
        <f>C218+D218</f>
        <v>0</v>
      </c>
      <c r="F218" s="6">
        <f>IF($B218&gt;0, INDEX(OM!$B$2:$B$241,$B218), 0)</f>
        <v>0</v>
      </c>
      <c r="G218" s="6">
        <f>E218-F218</f>
        <v>0</v>
      </c>
      <c r="H218" s="6">
        <f>IF($B218&gt;0, INDEX(Debt_Schedule!$D$2:$D$241,$B218), 0)</f>
        <v>0</v>
      </c>
      <c r="I218" s="6">
        <f>G218-H218</f>
        <v>0</v>
      </c>
      <c r="J218" s="6">
        <f>IF(I218&gt;0, I218*TaxRate, 0)</f>
        <v>0</v>
      </c>
      <c r="K218" s="6">
        <f>I218-J218</f>
        <v>0</v>
      </c>
    </row>
    <row r="219" spans="1:11">
      <c r="A219" s="8">
        <v>218</v>
      </c>
      <c r="B219" s="8">
        <f>IF(A219&gt;BuildMonths,A219-BuildMonths,0)</f>
        <v>0</v>
      </c>
      <c r="C219" s="6">
        <f>IF($B219&gt;0, INDEX(City_Receivable!$D$2:$D$241,$B219), 0)</f>
        <v>0</v>
      </c>
      <c r="D219" s="6">
        <f>IF($B219&gt;0, INDEX(OM!$C$2:$C$241,$B219), 0)</f>
        <v>0</v>
      </c>
      <c r="E219" s="6">
        <f>C219+D219</f>
        <v>0</v>
      </c>
      <c r="F219" s="6">
        <f>IF($B219&gt;0, INDEX(OM!$B$2:$B$241,$B219), 0)</f>
        <v>0</v>
      </c>
      <c r="G219" s="6">
        <f>E219-F219</f>
        <v>0</v>
      </c>
      <c r="H219" s="6">
        <f>IF($B219&gt;0, INDEX(Debt_Schedule!$D$2:$D$241,$B219), 0)</f>
        <v>0</v>
      </c>
      <c r="I219" s="6">
        <f>G219-H219</f>
        <v>0</v>
      </c>
      <c r="J219" s="6">
        <f>IF(I219&gt;0, I219*TaxRate, 0)</f>
        <v>0</v>
      </c>
      <c r="K219" s="6">
        <f>I219-J219</f>
        <v>0</v>
      </c>
    </row>
    <row r="220" spans="1:11">
      <c r="A220" s="8">
        <v>219</v>
      </c>
      <c r="B220" s="8">
        <f>IF(A220&gt;BuildMonths,A220-BuildMonths,0)</f>
        <v>0</v>
      </c>
      <c r="C220" s="6">
        <f>IF($B220&gt;0, INDEX(City_Receivable!$D$2:$D$241,$B220), 0)</f>
        <v>0</v>
      </c>
      <c r="D220" s="6">
        <f>IF($B220&gt;0, INDEX(OM!$C$2:$C$241,$B220), 0)</f>
        <v>0</v>
      </c>
      <c r="E220" s="6">
        <f>C220+D220</f>
        <v>0</v>
      </c>
      <c r="F220" s="6">
        <f>IF($B220&gt;0, INDEX(OM!$B$2:$B$241,$B220), 0)</f>
        <v>0</v>
      </c>
      <c r="G220" s="6">
        <f>E220-F220</f>
        <v>0</v>
      </c>
      <c r="H220" s="6">
        <f>IF($B220&gt;0, INDEX(Debt_Schedule!$D$2:$D$241,$B220), 0)</f>
        <v>0</v>
      </c>
      <c r="I220" s="6">
        <f>G220-H220</f>
        <v>0</v>
      </c>
      <c r="J220" s="6">
        <f>IF(I220&gt;0, I220*TaxRate, 0)</f>
        <v>0</v>
      </c>
      <c r="K220" s="6">
        <f>I220-J220</f>
        <v>0</v>
      </c>
    </row>
    <row r="221" spans="1:11">
      <c r="A221" s="8">
        <v>220</v>
      </c>
      <c r="B221" s="8">
        <f>IF(A221&gt;BuildMonths,A221-BuildMonths,0)</f>
        <v>0</v>
      </c>
      <c r="C221" s="6">
        <f>IF($B221&gt;0, INDEX(City_Receivable!$D$2:$D$241,$B221), 0)</f>
        <v>0</v>
      </c>
      <c r="D221" s="6">
        <f>IF($B221&gt;0, INDEX(OM!$C$2:$C$241,$B221), 0)</f>
        <v>0</v>
      </c>
      <c r="E221" s="6">
        <f>C221+D221</f>
        <v>0</v>
      </c>
      <c r="F221" s="6">
        <f>IF($B221&gt;0, INDEX(OM!$B$2:$B$241,$B221), 0)</f>
        <v>0</v>
      </c>
      <c r="G221" s="6">
        <f>E221-F221</f>
        <v>0</v>
      </c>
      <c r="H221" s="6">
        <f>IF($B221&gt;0, INDEX(Debt_Schedule!$D$2:$D$241,$B221), 0)</f>
        <v>0</v>
      </c>
      <c r="I221" s="6">
        <f>G221-H221</f>
        <v>0</v>
      </c>
      <c r="J221" s="6">
        <f>IF(I221&gt;0, I221*TaxRate, 0)</f>
        <v>0</v>
      </c>
      <c r="K221" s="6">
        <f>I221-J221</f>
        <v>0</v>
      </c>
    </row>
    <row r="222" spans="1:11">
      <c r="A222" s="8">
        <v>221</v>
      </c>
      <c r="B222" s="8">
        <f>IF(A222&gt;BuildMonths,A222-BuildMonths,0)</f>
        <v>0</v>
      </c>
      <c r="C222" s="6">
        <f>IF($B222&gt;0, INDEX(City_Receivable!$D$2:$D$241,$B222), 0)</f>
        <v>0</v>
      </c>
      <c r="D222" s="6">
        <f>IF($B222&gt;0, INDEX(OM!$C$2:$C$241,$B222), 0)</f>
        <v>0</v>
      </c>
      <c r="E222" s="6">
        <f>C222+D222</f>
        <v>0</v>
      </c>
      <c r="F222" s="6">
        <f>IF($B222&gt;0, INDEX(OM!$B$2:$B$241,$B222), 0)</f>
        <v>0</v>
      </c>
      <c r="G222" s="6">
        <f>E222-F222</f>
        <v>0</v>
      </c>
      <c r="H222" s="6">
        <f>IF($B222&gt;0, INDEX(Debt_Schedule!$D$2:$D$241,$B222), 0)</f>
        <v>0</v>
      </c>
      <c r="I222" s="6">
        <f>G222-H222</f>
        <v>0</v>
      </c>
      <c r="J222" s="6">
        <f>IF(I222&gt;0, I222*TaxRate, 0)</f>
        <v>0</v>
      </c>
      <c r="K222" s="6">
        <f>I222-J222</f>
        <v>0</v>
      </c>
    </row>
    <row r="223" spans="1:11">
      <c r="A223" s="8">
        <v>222</v>
      </c>
      <c r="B223" s="8">
        <f>IF(A223&gt;BuildMonths,A223-BuildMonths,0)</f>
        <v>0</v>
      </c>
      <c r="C223" s="6">
        <f>IF($B223&gt;0, INDEX(City_Receivable!$D$2:$D$241,$B223), 0)</f>
        <v>0</v>
      </c>
      <c r="D223" s="6">
        <f>IF($B223&gt;0, INDEX(OM!$C$2:$C$241,$B223), 0)</f>
        <v>0</v>
      </c>
      <c r="E223" s="6">
        <f>C223+D223</f>
        <v>0</v>
      </c>
      <c r="F223" s="6">
        <f>IF($B223&gt;0, INDEX(OM!$B$2:$B$241,$B223), 0)</f>
        <v>0</v>
      </c>
      <c r="G223" s="6">
        <f>E223-F223</f>
        <v>0</v>
      </c>
      <c r="H223" s="6">
        <f>IF($B223&gt;0, INDEX(Debt_Schedule!$D$2:$D$241,$B223), 0)</f>
        <v>0</v>
      </c>
      <c r="I223" s="6">
        <f>G223-H223</f>
        <v>0</v>
      </c>
      <c r="J223" s="6">
        <f>IF(I223&gt;0, I223*TaxRate, 0)</f>
        <v>0</v>
      </c>
      <c r="K223" s="6">
        <f>I223-J223</f>
        <v>0</v>
      </c>
    </row>
    <row r="224" spans="1:11">
      <c r="A224" s="8">
        <v>223</v>
      </c>
      <c r="B224" s="8">
        <f>IF(A224&gt;BuildMonths,A224-BuildMonths,0)</f>
        <v>0</v>
      </c>
      <c r="C224" s="6">
        <f>IF($B224&gt;0, INDEX(City_Receivable!$D$2:$D$241,$B224), 0)</f>
        <v>0</v>
      </c>
      <c r="D224" s="6">
        <f>IF($B224&gt;0, INDEX(OM!$C$2:$C$241,$B224), 0)</f>
        <v>0</v>
      </c>
      <c r="E224" s="6">
        <f>C224+D224</f>
        <v>0</v>
      </c>
      <c r="F224" s="6">
        <f>IF($B224&gt;0, INDEX(OM!$B$2:$B$241,$B224), 0)</f>
        <v>0</v>
      </c>
      <c r="G224" s="6">
        <f>E224-F224</f>
        <v>0</v>
      </c>
      <c r="H224" s="6">
        <f>IF($B224&gt;0, INDEX(Debt_Schedule!$D$2:$D$241,$B224), 0)</f>
        <v>0</v>
      </c>
      <c r="I224" s="6">
        <f>G224-H224</f>
        <v>0</v>
      </c>
      <c r="J224" s="6">
        <f>IF(I224&gt;0, I224*TaxRate, 0)</f>
        <v>0</v>
      </c>
      <c r="K224" s="6">
        <f>I224-J224</f>
        <v>0</v>
      </c>
    </row>
    <row r="225" spans="1:11">
      <c r="A225" s="8">
        <v>224</v>
      </c>
      <c r="B225" s="8">
        <f>IF(A225&gt;BuildMonths,A225-BuildMonths,0)</f>
        <v>0</v>
      </c>
      <c r="C225" s="6">
        <f>IF($B225&gt;0, INDEX(City_Receivable!$D$2:$D$241,$B225), 0)</f>
        <v>0</v>
      </c>
      <c r="D225" s="6">
        <f>IF($B225&gt;0, INDEX(OM!$C$2:$C$241,$B225), 0)</f>
        <v>0</v>
      </c>
      <c r="E225" s="6">
        <f>C225+D225</f>
        <v>0</v>
      </c>
      <c r="F225" s="6">
        <f>IF($B225&gt;0, INDEX(OM!$B$2:$B$241,$B225), 0)</f>
        <v>0</v>
      </c>
      <c r="G225" s="6">
        <f>E225-F225</f>
        <v>0</v>
      </c>
      <c r="H225" s="6">
        <f>IF($B225&gt;0, INDEX(Debt_Schedule!$D$2:$D$241,$B225), 0)</f>
        <v>0</v>
      </c>
      <c r="I225" s="6">
        <f>G225-H225</f>
        <v>0</v>
      </c>
      <c r="J225" s="6">
        <f>IF(I225&gt;0, I225*TaxRate, 0)</f>
        <v>0</v>
      </c>
      <c r="K225" s="6">
        <f>I225-J225</f>
        <v>0</v>
      </c>
    </row>
    <row r="226" spans="1:11">
      <c r="A226" s="8">
        <v>225</v>
      </c>
      <c r="B226" s="8">
        <f>IF(A226&gt;BuildMonths,A226-BuildMonths,0)</f>
        <v>0</v>
      </c>
      <c r="C226" s="6">
        <f>IF($B226&gt;0, INDEX(City_Receivable!$D$2:$D$241,$B226), 0)</f>
        <v>0</v>
      </c>
      <c r="D226" s="6">
        <f>IF($B226&gt;0, INDEX(OM!$C$2:$C$241,$B226), 0)</f>
        <v>0</v>
      </c>
      <c r="E226" s="6">
        <f>C226+D226</f>
        <v>0</v>
      </c>
      <c r="F226" s="6">
        <f>IF($B226&gt;0, INDEX(OM!$B$2:$B$241,$B226), 0)</f>
        <v>0</v>
      </c>
      <c r="G226" s="6">
        <f>E226-F226</f>
        <v>0</v>
      </c>
      <c r="H226" s="6">
        <f>IF($B226&gt;0, INDEX(Debt_Schedule!$D$2:$D$241,$B226), 0)</f>
        <v>0</v>
      </c>
      <c r="I226" s="6">
        <f>G226-H226</f>
        <v>0</v>
      </c>
      <c r="J226" s="6">
        <f>IF(I226&gt;0, I226*TaxRate, 0)</f>
        <v>0</v>
      </c>
      <c r="K226" s="6">
        <f>I226-J226</f>
        <v>0</v>
      </c>
    </row>
    <row r="227" spans="1:11">
      <c r="A227" s="8">
        <v>226</v>
      </c>
      <c r="B227" s="8">
        <f>IF(A227&gt;BuildMonths,A227-BuildMonths,0)</f>
        <v>0</v>
      </c>
      <c r="C227" s="6">
        <f>IF($B227&gt;0, INDEX(City_Receivable!$D$2:$D$241,$B227), 0)</f>
        <v>0</v>
      </c>
      <c r="D227" s="6">
        <f>IF($B227&gt;0, INDEX(OM!$C$2:$C$241,$B227), 0)</f>
        <v>0</v>
      </c>
      <c r="E227" s="6">
        <f>C227+D227</f>
        <v>0</v>
      </c>
      <c r="F227" s="6">
        <f>IF($B227&gt;0, INDEX(OM!$B$2:$B$241,$B227), 0)</f>
        <v>0</v>
      </c>
      <c r="G227" s="6">
        <f>E227-F227</f>
        <v>0</v>
      </c>
      <c r="H227" s="6">
        <f>IF($B227&gt;0, INDEX(Debt_Schedule!$D$2:$D$241,$B227), 0)</f>
        <v>0</v>
      </c>
      <c r="I227" s="6">
        <f>G227-H227</f>
        <v>0</v>
      </c>
      <c r="J227" s="6">
        <f>IF(I227&gt;0, I227*TaxRate, 0)</f>
        <v>0</v>
      </c>
      <c r="K227" s="6">
        <f>I227-J227</f>
        <v>0</v>
      </c>
    </row>
    <row r="228" spans="1:11">
      <c r="A228" s="8">
        <v>227</v>
      </c>
      <c r="B228" s="8">
        <f>IF(A228&gt;BuildMonths,A228-BuildMonths,0)</f>
        <v>0</v>
      </c>
      <c r="C228" s="6">
        <f>IF($B228&gt;0, INDEX(City_Receivable!$D$2:$D$241,$B228), 0)</f>
        <v>0</v>
      </c>
      <c r="D228" s="6">
        <f>IF($B228&gt;0, INDEX(OM!$C$2:$C$241,$B228), 0)</f>
        <v>0</v>
      </c>
      <c r="E228" s="6">
        <f>C228+D228</f>
        <v>0</v>
      </c>
      <c r="F228" s="6">
        <f>IF($B228&gt;0, INDEX(OM!$B$2:$B$241,$B228), 0)</f>
        <v>0</v>
      </c>
      <c r="G228" s="6">
        <f>E228-F228</f>
        <v>0</v>
      </c>
      <c r="H228" s="6">
        <f>IF($B228&gt;0, INDEX(Debt_Schedule!$D$2:$D$241,$B228), 0)</f>
        <v>0</v>
      </c>
      <c r="I228" s="6">
        <f>G228-H228</f>
        <v>0</v>
      </c>
      <c r="J228" s="6">
        <f>IF(I228&gt;0, I228*TaxRate, 0)</f>
        <v>0</v>
      </c>
      <c r="K228" s="6">
        <f>I228-J228</f>
        <v>0</v>
      </c>
    </row>
    <row r="229" spans="1:11">
      <c r="A229" s="8">
        <v>228</v>
      </c>
      <c r="B229" s="8">
        <f>IF(A229&gt;BuildMonths,A229-BuildMonths,0)</f>
        <v>0</v>
      </c>
      <c r="C229" s="6">
        <f>IF($B229&gt;0, INDEX(City_Receivable!$D$2:$D$241,$B229), 0)</f>
        <v>0</v>
      </c>
      <c r="D229" s="6">
        <f>IF($B229&gt;0, INDEX(OM!$C$2:$C$241,$B229), 0)</f>
        <v>0</v>
      </c>
      <c r="E229" s="6">
        <f>C229+D229</f>
        <v>0</v>
      </c>
      <c r="F229" s="6">
        <f>IF($B229&gt;0, INDEX(OM!$B$2:$B$241,$B229), 0)</f>
        <v>0</v>
      </c>
      <c r="G229" s="6">
        <f>E229-F229</f>
        <v>0</v>
      </c>
      <c r="H229" s="6">
        <f>IF($B229&gt;0, INDEX(Debt_Schedule!$D$2:$D$241,$B229), 0)</f>
        <v>0</v>
      </c>
      <c r="I229" s="6">
        <f>G229-H229</f>
        <v>0</v>
      </c>
      <c r="J229" s="6">
        <f>IF(I229&gt;0, I229*TaxRate, 0)</f>
        <v>0</v>
      </c>
      <c r="K229" s="6">
        <f>I229-J229</f>
        <v>0</v>
      </c>
    </row>
    <row r="230" spans="1:11">
      <c r="A230" s="8">
        <v>229</v>
      </c>
      <c r="B230" s="8">
        <f>IF(A230&gt;BuildMonths,A230-BuildMonths,0)</f>
        <v>0</v>
      </c>
      <c r="C230" s="6">
        <f>IF($B230&gt;0, INDEX(City_Receivable!$D$2:$D$241,$B230), 0)</f>
        <v>0</v>
      </c>
      <c r="D230" s="6">
        <f>IF($B230&gt;0, INDEX(OM!$C$2:$C$241,$B230), 0)</f>
        <v>0</v>
      </c>
      <c r="E230" s="6">
        <f>C230+D230</f>
        <v>0</v>
      </c>
      <c r="F230" s="6">
        <f>IF($B230&gt;0, INDEX(OM!$B$2:$B$241,$B230), 0)</f>
        <v>0</v>
      </c>
      <c r="G230" s="6">
        <f>E230-F230</f>
        <v>0</v>
      </c>
      <c r="H230" s="6">
        <f>IF($B230&gt;0, INDEX(Debt_Schedule!$D$2:$D$241,$B230), 0)</f>
        <v>0</v>
      </c>
      <c r="I230" s="6">
        <f>G230-H230</f>
        <v>0</v>
      </c>
      <c r="J230" s="6">
        <f>IF(I230&gt;0, I230*TaxRate, 0)</f>
        <v>0</v>
      </c>
      <c r="K230" s="6">
        <f>I230-J230</f>
        <v>0</v>
      </c>
    </row>
    <row r="231" spans="1:11">
      <c r="A231" s="8">
        <v>230</v>
      </c>
      <c r="B231" s="8">
        <f>IF(A231&gt;BuildMonths,A231-BuildMonths,0)</f>
        <v>0</v>
      </c>
      <c r="C231" s="6">
        <f>IF($B231&gt;0, INDEX(City_Receivable!$D$2:$D$241,$B231), 0)</f>
        <v>0</v>
      </c>
      <c r="D231" s="6">
        <f>IF($B231&gt;0, INDEX(OM!$C$2:$C$241,$B231), 0)</f>
        <v>0</v>
      </c>
      <c r="E231" s="6">
        <f>C231+D231</f>
        <v>0</v>
      </c>
      <c r="F231" s="6">
        <f>IF($B231&gt;0, INDEX(OM!$B$2:$B$241,$B231), 0)</f>
        <v>0</v>
      </c>
      <c r="G231" s="6">
        <f>E231-F231</f>
        <v>0</v>
      </c>
      <c r="H231" s="6">
        <f>IF($B231&gt;0, INDEX(Debt_Schedule!$D$2:$D$241,$B231), 0)</f>
        <v>0</v>
      </c>
      <c r="I231" s="6">
        <f>G231-H231</f>
        <v>0</v>
      </c>
      <c r="J231" s="6">
        <f>IF(I231&gt;0, I231*TaxRate, 0)</f>
        <v>0</v>
      </c>
      <c r="K231" s="6">
        <f>I231-J231</f>
        <v>0</v>
      </c>
    </row>
    <row r="232" spans="1:11">
      <c r="A232" s="8">
        <v>231</v>
      </c>
      <c r="B232" s="8">
        <f>IF(A232&gt;BuildMonths,A232-BuildMonths,0)</f>
        <v>0</v>
      </c>
      <c r="C232" s="6">
        <f>IF($B232&gt;0, INDEX(City_Receivable!$D$2:$D$241,$B232), 0)</f>
        <v>0</v>
      </c>
      <c r="D232" s="6">
        <f>IF($B232&gt;0, INDEX(OM!$C$2:$C$241,$B232), 0)</f>
        <v>0</v>
      </c>
      <c r="E232" s="6">
        <f>C232+D232</f>
        <v>0</v>
      </c>
      <c r="F232" s="6">
        <f>IF($B232&gt;0, INDEX(OM!$B$2:$B$241,$B232), 0)</f>
        <v>0</v>
      </c>
      <c r="G232" s="6">
        <f>E232-F232</f>
        <v>0</v>
      </c>
      <c r="H232" s="6">
        <f>IF($B232&gt;0, INDEX(Debt_Schedule!$D$2:$D$241,$B232), 0)</f>
        <v>0</v>
      </c>
      <c r="I232" s="6">
        <f>G232-H232</f>
        <v>0</v>
      </c>
      <c r="J232" s="6">
        <f>IF(I232&gt;0, I232*TaxRate, 0)</f>
        <v>0</v>
      </c>
      <c r="K232" s="6">
        <f>I232-J232</f>
        <v>0</v>
      </c>
    </row>
    <row r="233" spans="1:11">
      <c r="A233" s="8">
        <v>232</v>
      </c>
      <c r="B233" s="8">
        <f>IF(A233&gt;BuildMonths,A233-BuildMonths,0)</f>
        <v>0</v>
      </c>
      <c r="C233" s="6">
        <f>IF($B233&gt;0, INDEX(City_Receivable!$D$2:$D$241,$B233), 0)</f>
        <v>0</v>
      </c>
      <c r="D233" s="6">
        <f>IF($B233&gt;0, INDEX(OM!$C$2:$C$241,$B233), 0)</f>
        <v>0</v>
      </c>
      <c r="E233" s="6">
        <f>C233+D233</f>
        <v>0</v>
      </c>
      <c r="F233" s="6">
        <f>IF($B233&gt;0, INDEX(OM!$B$2:$B$241,$B233), 0)</f>
        <v>0</v>
      </c>
      <c r="G233" s="6">
        <f>E233-F233</f>
        <v>0</v>
      </c>
      <c r="H233" s="6">
        <f>IF($B233&gt;0, INDEX(Debt_Schedule!$D$2:$D$241,$B233), 0)</f>
        <v>0</v>
      </c>
      <c r="I233" s="6">
        <f>G233-H233</f>
        <v>0</v>
      </c>
      <c r="J233" s="6">
        <f>IF(I233&gt;0, I233*TaxRate, 0)</f>
        <v>0</v>
      </c>
      <c r="K233" s="6">
        <f>I233-J233</f>
        <v>0</v>
      </c>
    </row>
    <row r="234" spans="1:11">
      <c r="A234" s="8">
        <v>233</v>
      </c>
      <c r="B234" s="8">
        <f>IF(A234&gt;BuildMonths,A234-BuildMonths,0)</f>
        <v>0</v>
      </c>
      <c r="C234" s="6">
        <f>IF($B234&gt;0, INDEX(City_Receivable!$D$2:$D$241,$B234), 0)</f>
        <v>0</v>
      </c>
      <c r="D234" s="6">
        <f>IF($B234&gt;0, INDEX(OM!$C$2:$C$241,$B234), 0)</f>
        <v>0</v>
      </c>
      <c r="E234" s="6">
        <f>C234+D234</f>
        <v>0</v>
      </c>
      <c r="F234" s="6">
        <f>IF($B234&gt;0, INDEX(OM!$B$2:$B$241,$B234), 0)</f>
        <v>0</v>
      </c>
      <c r="G234" s="6">
        <f>E234-F234</f>
        <v>0</v>
      </c>
      <c r="H234" s="6">
        <f>IF($B234&gt;0, INDEX(Debt_Schedule!$D$2:$D$241,$B234), 0)</f>
        <v>0</v>
      </c>
      <c r="I234" s="6">
        <f>G234-H234</f>
        <v>0</v>
      </c>
      <c r="J234" s="6">
        <f>IF(I234&gt;0, I234*TaxRate, 0)</f>
        <v>0</v>
      </c>
      <c r="K234" s="6">
        <f>I234-J234</f>
        <v>0</v>
      </c>
    </row>
    <row r="235" spans="1:11">
      <c r="A235" s="8">
        <v>234</v>
      </c>
      <c r="B235" s="8">
        <f>IF(A235&gt;BuildMonths,A235-BuildMonths,0)</f>
        <v>0</v>
      </c>
      <c r="C235" s="6">
        <f>IF($B235&gt;0, INDEX(City_Receivable!$D$2:$D$241,$B235), 0)</f>
        <v>0</v>
      </c>
      <c r="D235" s="6">
        <f>IF($B235&gt;0, INDEX(OM!$C$2:$C$241,$B235), 0)</f>
        <v>0</v>
      </c>
      <c r="E235" s="6">
        <f>C235+D235</f>
        <v>0</v>
      </c>
      <c r="F235" s="6">
        <f>IF($B235&gt;0, INDEX(OM!$B$2:$B$241,$B235), 0)</f>
        <v>0</v>
      </c>
      <c r="G235" s="6">
        <f>E235-F235</f>
        <v>0</v>
      </c>
      <c r="H235" s="6">
        <f>IF($B235&gt;0, INDEX(Debt_Schedule!$D$2:$D$241,$B235), 0)</f>
        <v>0</v>
      </c>
      <c r="I235" s="6">
        <f>G235-H235</f>
        <v>0</v>
      </c>
      <c r="J235" s="6">
        <f>IF(I235&gt;0, I235*TaxRate, 0)</f>
        <v>0</v>
      </c>
      <c r="K235" s="6">
        <f>I235-J235</f>
        <v>0</v>
      </c>
    </row>
    <row r="236" spans="1:11">
      <c r="A236" s="8">
        <v>235</v>
      </c>
      <c r="B236" s="8">
        <f>IF(A236&gt;BuildMonths,A236-BuildMonths,0)</f>
        <v>0</v>
      </c>
      <c r="C236" s="6">
        <f>IF($B236&gt;0, INDEX(City_Receivable!$D$2:$D$241,$B236), 0)</f>
        <v>0</v>
      </c>
      <c r="D236" s="6">
        <f>IF($B236&gt;0, INDEX(OM!$C$2:$C$241,$B236), 0)</f>
        <v>0</v>
      </c>
      <c r="E236" s="6">
        <f>C236+D236</f>
        <v>0</v>
      </c>
      <c r="F236" s="6">
        <f>IF($B236&gt;0, INDEX(OM!$B$2:$B$241,$B236), 0)</f>
        <v>0</v>
      </c>
      <c r="G236" s="6">
        <f>E236-F236</f>
        <v>0</v>
      </c>
      <c r="H236" s="6">
        <f>IF($B236&gt;0, INDEX(Debt_Schedule!$D$2:$D$241,$B236), 0)</f>
        <v>0</v>
      </c>
      <c r="I236" s="6">
        <f>G236-H236</f>
        <v>0</v>
      </c>
      <c r="J236" s="6">
        <f>IF(I236&gt;0, I236*TaxRate, 0)</f>
        <v>0</v>
      </c>
      <c r="K236" s="6">
        <f>I236-J236</f>
        <v>0</v>
      </c>
    </row>
    <row r="237" spans="1:11">
      <c r="A237" s="8">
        <v>236</v>
      </c>
      <c r="B237" s="8">
        <f>IF(A237&gt;BuildMonths,A237-BuildMonths,0)</f>
        <v>0</v>
      </c>
      <c r="C237" s="6">
        <f>IF($B237&gt;0, INDEX(City_Receivable!$D$2:$D$241,$B237), 0)</f>
        <v>0</v>
      </c>
      <c r="D237" s="6">
        <f>IF($B237&gt;0, INDEX(OM!$C$2:$C$241,$B237), 0)</f>
        <v>0</v>
      </c>
      <c r="E237" s="6">
        <f>C237+D237</f>
        <v>0</v>
      </c>
      <c r="F237" s="6">
        <f>IF($B237&gt;0, INDEX(OM!$B$2:$B$241,$B237), 0)</f>
        <v>0</v>
      </c>
      <c r="G237" s="6">
        <f>E237-F237</f>
        <v>0</v>
      </c>
      <c r="H237" s="6">
        <f>IF($B237&gt;0, INDEX(Debt_Schedule!$D$2:$D$241,$B237), 0)</f>
        <v>0</v>
      </c>
      <c r="I237" s="6">
        <f>G237-H237</f>
        <v>0</v>
      </c>
      <c r="J237" s="6">
        <f>IF(I237&gt;0, I237*TaxRate, 0)</f>
        <v>0</v>
      </c>
      <c r="K237" s="6">
        <f>I237-J237</f>
        <v>0</v>
      </c>
    </row>
    <row r="238" spans="1:11">
      <c r="A238" s="8">
        <v>237</v>
      </c>
      <c r="B238" s="8">
        <f>IF(A238&gt;BuildMonths,A238-BuildMonths,0)</f>
        <v>0</v>
      </c>
      <c r="C238" s="6">
        <f>IF($B238&gt;0, INDEX(City_Receivable!$D$2:$D$241,$B238), 0)</f>
        <v>0</v>
      </c>
      <c r="D238" s="6">
        <f>IF($B238&gt;0, INDEX(OM!$C$2:$C$241,$B238), 0)</f>
        <v>0</v>
      </c>
      <c r="E238" s="6">
        <f>C238+D238</f>
        <v>0</v>
      </c>
      <c r="F238" s="6">
        <f>IF($B238&gt;0, INDEX(OM!$B$2:$B$241,$B238), 0)</f>
        <v>0</v>
      </c>
      <c r="G238" s="6">
        <f>E238-F238</f>
        <v>0</v>
      </c>
      <c r="H238" s="6">
        <f>IF($B238&gt;0, INDEX(Debt_Schedule!$D$2:$D$241,$B238), 0)</f>
        <v>0</v>
      </c>
      <c r="I238" s="6">
        <f>G238-H238</f>
        <v>0</v>
      </c>
      <c r="J238" s="6">
        <f>IF(I238&gt;0, I238*TaxRate, 0)</f>
        <v>0</v>
      </c>
      <c r="K238" s="6">
        <f>I238-J238</f>
        <v>0</v>
      </c>
    </row>
    <row r="239" spans="1:11">
      <c r="A239" s="8">
        <v>238</v>
      </c>
      <c r="B239" s="8">
        <f>IF(A239&gt;BuildMonths,A239-BuildMonths,0)</f>
        <v>0</v>
      </c>
      <c r="C239" s="6">
        <f>IF($B239&gt;0, INDEX(City_Receivable!$D$2:$D$241,$B239), 0)</f>
        <v>0</v>
      </c>
      <c r="D239" s="6">
        <f>IF($B239&gt;0, INDEX(OM!$C$2:$C$241,$B239), 0)</f>
        <v>0</v>
      </c>
      <c r="E239" s="6">
        <f>C239+D239</f>
        <v>0</v>
      </c>
      <c r="F239" s="6">
        <f>IF($B239&gt;0, INDEX(OM!$B$2:$B$241,$B239), 0)</f>
        <v>0</v>
      </c>
      <c r="G239" s="6">
        <f>E239-F239</f>
        <v>0</v>
      </c>
      <c r="H239" s="6">
        <f>IF($B239&gt;0, INDEX(Debt_Schedule!$D$2:$D$241,$B239), 0)</f>
        <v>0</v>
      </c>
      <c r="I239" s="6">
        <f>G239-H239</f>
        <v>0</v>
      </c>
      <c r="J239" s="6">
        <f>IF(I239&gt;0, I239*TaxRate, 0)</f>
        <v>0</v>
      </c>
      <c r="K239" s="6">
        <f>I239-J239</f>
        <v>0</v>
      </c>
    </row>
    <row r="240" spans="1:11">
      <c r="A240" s="8">
        <v>239</v>
      </c>
      <c r="B240" s="8">
        <f>IF(A240&gt;BuildMonths,A240-BuildMonths,0)</f>
        <v>0</v>
      </c>
      <c r="C240" s="6">
        <f>IF($B240&gt;0, INDEX(City_Receivable!$D$2:$D$241,$B240), 0)</f>
        <v>0</v>
      </c>
      <c r="D240" s="6">
        <f>IF($B240&gt;0, INDEX(OM!$C$2:$C$241,$B240), 0)</f>
        <v>0</v>
      </c>
      <c r="E240" s="6">
        <f>C240+D240</f>
        <v>0</v>
      </c>
      <c r="F240" s="6">
        <f>IF($B240&gt;0, INDEX(OM!$B$2:$B$241,$B240), 0)</f>
        <v>0</v>
      </c>
      <c r="G240" s="6">
        <f>E240-F240</f>
        <v>0</v>
      </c>
      <c r="H240" s="6">
        <f>IF($B240&gt;0, INDEX(Debt_Schedule!$D$2:$D$241,$B240), 0)</f>
        <v>0</v>
      </c>
      <c r="I240" s="6">
        <f>G240-H240</f>
        <v>0</v>
      </c>
      <c r="J240" s="6">
        <f>IF(I240&gt;0, I240*TaxRate, 0)</f>
        <v>0</v>
      </c>
      <c r="K240" s="6">
        <f>I240-J240</f>
        <v>0</v>
      </c>
    </row>
    <row r="241" spans="1:11">
      <c r="A241" s="8">
        <v>240</v>
      </c>
      <c r="B241" s="8">
        <f>IF(A241&gt;BuildMonths,A241-BuildMonths,0)</f>
        <v>0</v>
      </c>
      <c r="C241" s="6">
        <f>IF($B241&gt;0, INDEX(City_Receivable!$D$2:$D$241,$B241), 0)</f>
        <v>0</v>
      </c>
      <c r="D241" s="6">
        <f>IF($B241&gt;0, INDEX(OM!$C$2:$C$241,$B241), 0)</f>
        <v>0</v>
      </c>
      <c r="E241" s="6">
        <f>C241+D241</f>
        <v>0</v>
      </c>
      <c r="F241" s="6">
        <f>IF($B241&gt;0, INDEX(OM!$B$2:$B$241,$B241), 0)</f>
        <v>0</v>
      </c>
      <c r="G241" s="6">
        <f>E241-F241</f>
        <v>0</v>
      </c>
      <c r="H241" s="6">
        <f>IF($B241&gt;0, INDEX(Debt_Schedule!$D$2:$D$241,$B241), 0)</f>
        <v>0</v>
      </c>
      <c r="I241" s="6">
        <f>G241-H241</f>
        <v>0</v>
      </c>
      <c r="J241" s="6">
        <f>IF(I241&gt;0, I241*TaxRate, 0)</f>
        <v>0</v>
      </c>
      <c r="K241" s="6">
        <f>I241-J241</f>
        <v>0</v>
      </c>
    </row>
    <row r="242" spans="1:11">
      <c r="A242" s="8">
        <v>241</v>
      </c>
      <c r="B242" s="8">
        <f>IF(A242&gt;BuildMonths,A242-BuildMonths,0)</f>
        <v>0</v>
      </c>
      <c r="C242" s="6">
        <f>IF($B242&gt;0, INDEX(City_Receivable!$D$2:$D$241,$B242), 0)</f>
        <v>0</v>
      </c>
      <c r="D242" s="6">
        <f>IF($B242&gt;0, INDEX(OM!$C$2:$C$241,$B242), 0)</f>
        <v>0</v>
      </c>
      <c r="E242" s="6">
        <f>C242+D242</f>
        <v>0</v>
      </c>
      <c r="F242" s="6">
        <f>IF($B242&gt;0, INDEX(OM!$B$2:$B$241,$B242), 0)</f>
        <v>0</v>
      </c>
      <c r="G242" s="6">
        <f>E242-F242</f>
        <v>0</v>
      </c>
      <c r="H242" s="6">
        <f>IF($B242&gt;0, INDEX(Debt_Schedule!$D$2:$D$241,$B242), 0)</f>
        <v>0</v>
      </c>
      <c r="I242" s="6">
        <f>G242-H242</f>
        <v>0</v>
      </c>
      <c r="J242" s="6">
        <f>IF(I242&gt;0, I242*TaxRate, 0)</f>
        <v>0</v>
      </c>
      <c r="K242" s="6">
        <f>I242-J242</f>
        <v>0</v>
      </c>
    </row>
    <row r="243" spans="1:11">
      <c r="A243" s="8">
        <v>242</v>
      </c>
      <c r="B243" s="8">
        <f>IF(A243&gt;BuildMonths,A243-BuildMonths,0)</f>
        <v>0</v>
      </c>
      <c r="C243" s="6">
        <f>IF($B243&gt;0, INDEX(City_Receivable!$D$2:$D$241,$B243), 0)</f>
        <v>0</v>
      </c>
      <c r="D243" s="6">
        <f>IF($B243&gt;0, INDEX(OM!$C$2:$C$241,$B243), 0)</f>
        <v>0</v>
      </c>
      <c r="E243" s="6">
        <f>C243+D243</f>
        <v>0</v>
      </c>
      <c r="F243" s="6">
        <f>IF($B243&gt;0, INDEX(OM!$B$2:$B$241,$B243), 0)</f>
        <v>0</v>
      </c>
      <c r="G243" s="6">
        <f>E243-F243</f>
        <v>0</v>
      </c>
      <c r="H243" s="6">
        <f>IF($B243&gt;0, INDEX(Debt_Schedule!$D$2:$D$241,$B243), 0)</f>
        <v>0</v>
      </c>
      <c r="I243" s="6">
        <f>G243-H243</f>
        <v>0</v>
      </c>
      <c r="J243" s="6">
        <f>IF(I243&gt;0, I243*TaxRate, 0)</f>
        <v>0</v>
      </c>
      <c r="K243" s="6">
        <f>I243-J243</f>
        <v>0</v>
      </c>
    </row>
    <row r="244" spans="1:11">
      <c r="A244" s="8">
        <v>243</v>
      </c>
      <c r="B244" s="8">
        <f>IF(A244&gt;BuildMonths,A244-BuildMonths,0)</f>
        <v>0</v>
      </c>
      <c r="C244" s="6">
        <f>IF($B244&gt;0, INDEX(City_Receivable!$D$2:$D$241,$B244), 0)</f>
        <v>0</v>
      </c>
      <c r="D244" s="6">
        <f>IF($B244&gt;0, INDEX(OM!$C$2:$C$241,$B244), 0)</f>
        <v>0</v>
      </c>
      <c r="E244" s="6">
        <f>C244+D244</f>
        <v>0</v>
      </c>
      <c r="F244" s="6">
        <f>IF($B244&gt;0, INDEX(OM!$B$2:$B$241,$B244), 0)</f>
        <v>0</v>
      </c>
      <c r="G244" s="6">
        <f>E244-F244</f>
        <v>0</v>
      </c>
      <c r="H244" s="6">
        <f>IF($B244&gt;0, INDEX(Debt_Schedule!$D$2:$D$241,$B244), 0)</f>
        <v>0</v>
      </c>
      <c r="I244" s="6">
        <f>G244-H244</f>
        <v>0</v>
      </c>
      <c r="J244" s="6">
        <f>IF(I244&gt;0, I244*TaxRate, 0)</f>
        <v>0</v>
      </c>
      <c r="K244" s="6">
        <f>I244-J244</f>
        <v>0</v>
      </c>
    </row>
    <row r="245" spans="1:11">
      <c r="A245" s="8">
        <v>244</v>
      </c>
      <c r="B245" s="8">
        <f>IF(A245&gt;BuildMonths,A245-BuildMonths,0)</f>
        <v>0</v>
      </c>
      <c r="C245" s="6">
        <f>IF($B245&gt;0, INDEX(City_Receivable!$D$2:$D$241,$B245), 0)</f>
        <v>0</v>
      </c>
      <c r="D245" s="6">
        <f>IF($B245&gt;0, INDEX(OM!$C$2:$C$241,$B245), 0)</f>
        <v>0</v>
      </c>
      <c r="E245" s="6">
        <f>C245+D245</f>
        <v>0</v>
      </c>
      <c r="F245" s="6">
        <f>IF($B245&gt;0, INDEX(OM!$B$2:$B$241,$B245), 0)</f>
        <v>0</v>
      </c>
      <c r="G245" s="6">
        <f>E245-F245</f>
        <v>0</v>
      </c>
      <c r="H245" s="6">
        <f>IF($B245&gt;0, INDEX(Debt_Schedule!$D$2:$D$241,$B245), 0)</f>
        <v>0</v>
      </c>
      <c r="I245" s="6">
        <f>G245-H245</f>
        <v>0</v>
      </c>
      <c r="J245" s="6">
        <f>IF(I245&gt;0, I245*TaxRate, 0)</f>
        <v>0</v>
      </c>
      <c r="K245" s="6">
        <f>I245-J245</f>
        <v>0</v>
      </c>
    </row>
    <row r="246" spans="1:11">
      <c r="A246" s="8">
        <v>245</v>
      </c>
      <c r="B246" s="8">
        <f>IF(A246&gt;BuildMonths,A246-BuildMonths,0)</f>
        <v>0</v>
      </c>
      <c r="C246" s="6">
        <f>IF($B246&gt;0, INDEX(City_Receivable!$D$2:$D$241,$B246), 0)</f>
        <v>0</v>
      </c>
      <c r="D246" s="6">
        <f>IF($B246&gt;0, INDEX(OM!$C$2:$C$241,$B246), 0)</f>
        <v>0</v>
      </c>
      <c r="E246" s="6">
        <f>C246+D246</f>
        <v>0</v>
      </c>
      <c r="F246" s="6">
        <f>IF($B246&gt;0, INDEX(OM!$B$2:$B$241,$B246), 0)</f>
        <v>0</v>
      </c>
      <c r="G246" s="6">
        <f>E246-F246</f>
        <v>0</v>
      </c>
      <c r="H246" s="6">
        <f>IF($B246&gt;0, INDEX(Debt_Schedule!$D$2:$D$241,$B246), 0)</f>
        <v>0</v>
      </c>
      <c r="I246" s="6">
        <f>G246-H246</f>
        <v>0</v>
      </c>
      <c r="J246" s="6">
        <f>IF(I246&gt;0, I246*TaxRate, 0)</f>
        <v>0</v>
      </c>
      <c r="K246" s="6">
        <f>I246-J246</f>
        <v>0</v>
      </c>
    </row>
    <row r="247" spans="1:11">
      <c r="A247" s="8">
        <v>246</v>
      </c>
      <c r="B247" s="8">
        <f>IF(A247&gt;BuildMonths,A247-BuildMonths,0)</f>
        <v>0</v>
      </c>
      <c r="C247" s="6">
        <f>IF($B247&gt;0, INDEX(City_Receivable!$D$2:$D$241,$B247), 0)</f>
        <v>0</v>
      </c>
      <c r="D247" s="6">
        <f>IF($B247&gt;0, INDEX(OM!$C$2:$C$241,$B247), 0)</f>
        <v>0</v>
      </c>
      <c r="E247" s="6">
        <f>C247+D247</f>
        <v>0</v>
      </c>
      <c r="F247" s="6">
        <f>IF($B247&gt;0, INDEX(OM!$B$2:$B$241,$B247), 0)</f>
        <v>0</v>
      </c>
      <c r="G247" s="6">
        <f>E247-F247</f>
        <v>0</v>
      </c>
      <c r="H247" s="6">
        <f>IF($B247&gt;0, INDEX(Debt_Schedule!$D$2:$D$241,$B247), 0)</f>
        <v>0</v>
      </c>
      <c r="I247" s="6">
        <f>G247-H247</f>
        <v>0</v>
      </c>
      <c r="J247" s="6">
        <f>IF(I247&gt;0, I247*TaxRate, 0)</f>
        <v>0</v>
      </c>
      <c r="K247" s="6">
        <f>I247-J247</f>
        <v>0</v>
      </c>
    </row>
    <row r="248" spans="1:11">
      <c r="A248" s="8">
        <v>247</v>
      </c>
      <c r="B248" s="8">
        <f>IF(A248&gt;BuildMonths,A248-BuildMonths,0)</f>
        <v>0</v>
      </c>
      <c r="C248" s="6">
        <f>IF($B248&gt;0, INDEX(City_Receivable!$D$2:$D$241,$B248), 0)</f>
        <v>0</v>
      </c>
      <c r="D248" s="6">
        <f>IF($B248&gt;0, INDEX(OM!$C$2:$C$241,$B248), 0)</f>
        <v>0</v>
      </c>
      <c r="E248" s="6">
        <f>C248+D248</f>
        <v>0</v>
      </c>
      <c r="F248" s="6">
        <f>IF($B248&gt;0, INDEX(OM!$B$2:$B$241,$B248), 0)</f>
        <v>0</v>
      </c>
      <c r="G248" s="6">
        <f>E248-F248</f>
        <v>0</v>
      </c>
      <c r="H248" s="6">
        <f>IF($B248&gt;0, INDEX(Debt_Schedule!$D$2:$D$241,$B248), 0)</f>
        <v>0</v>
      </c>
      <c r="I248" s="6">
        <f>G248-H248</f>
        <v>0</v>
      </c>
      <c r="J248" s="6">
        <f>IF(I248&gt;0, I248*TaxRate, 0)</f>
        <v>0</v>
      </c>
      <c r="K248" s="6">
        <f>I248-J248</f>
        <v>0</v>
      </c>
    </row>
    <row r="249" spans="1:11">
      <c r="A249" s="8">
        <v>248</v>
      </c>
      <c r="B249" s="8">
        <f>IF(A249&gt;BuildMonths,A249-BuildMonths,0)</f>
        <v>0</v>
      </c>
      <c r="C249" s="6">
        <f>IF($B249&gt;0, INDEX(City_Receivable!$D$2:$D$241,$B249), 0)</f>
        <v>0</v>
      </c>
      <c r="D249" s="6">
        <f>IF($B249&gt;0, INDEX(OM!$C$2:$C$241,$B249), 0)</f>
        <v>0</v>
      </c>
      <c r="E249" s="6">
        <f>C249+D249</f>
        <v>0</v>
      </c>
      <c r="F249" s="6">
        <f>IF($B249&gt;0, INDEX(OM!$B$2:$B$241,$B249), 0)</f>
        <v>0</v>
      </c>
      <c r="G249" s="6">
        <f>E249-F249</f>
        <v>0</v>
      </c>
      <c r="H249" s="6">
        <f>IF($B249&gt;0, INDEX(Debt_Schedule!$D$2:$D$241,$B249), 0)</f>
        <v>0</v>
      </c>
      <c r="I249" s="6">
        <f>G249-H249</f>
        <v>0</v>
      </c>
      <c r="J249" s="6">
        <f>IF(I249&gt;0, I249*TaxRate, 0)</f>
        <v>0</v>
      </c>
      <c r="K249" s="6">
        <f>I249-J249</f>
        <v>0</v>
      </c>
    </row>
    <row r="250" spans="1:11">
      <c r="A250" s="8">
        <v>249</v>
      </c>
      <c r="B250" s="8">
        <f>IF(A250&gt;BuildMonths,A250-BuildMonths,0)</f>
        <v>0</v>
      </c>
      <c r="C250" s="6">
        <f>IF($B250&gt;0, INDEX(City_Receivable!$D$2:$D$241,$B250), 0)</f>
        <v>0</v>
      </c>
      <c r="D250" s="6">
        <f>IF($B250&gt;0, INDEX(OM!$C$2:$C$241,$B250), 0)</f>
        <v>0</v>
      </c>
      <c r="E250" s="6">
        <f>C250+D250</f>
        <v>0</v>
      </c>
      <c r="F250" s="6">
        <f>IF($B250&gt;0, INDEX(OM!$B$2:$B$241,$B250), 0)</f>
        <v>0</v>
      </c>
      <c r="G250" s="6">
        <f>E250-F250</f>
        <v>0</v>
      </c>
      <c r="H250" s="6">
        <f>IF($B250&gt;0, INDEX(Debt_Schedule!$D$2:$D$241,$B250), 0)</f>
        <v>0</v>
      </c>
      <c r="I250" s="6">
        <f>G250-H250</f>
        <v>0</v>
      </c>
      <c r="J250" s="6">
        <f>IF(I250&gt;0, I250*TaxRate, 0)</f>
        <v>0</v>
      </c>
      <c r="K250" s="6">
        <f>I250-J250</f>
        <v>0</v>
      </c>
    </row>
    <row r="251" spans="1:11">
      <c r="A251" s="8">
        <v>250</v>
      </c>
      <c r="B251" s="8">
        <f>IF(A251&gt;BuildMonths,A251-BuildMonths,0)</f>
        <v>0</v>
      </c>
      <c r="C251" s="6">
        <f>IF($B251&gt;0, INDEX(City_Receivable!$D$2:$D$241,$B251), 0)</f>
        <v>0</v>
      </c>
      <c r="D251" s="6">
        <f>IF($B251&gt;0, INDEX(OM!$C$2:$C$241,$B251), 0)</f>
        <v>0</v>
      </c>
      <c r="E251" s="6">
        <f>C251+D251</f>
        <v>0</v>
      </c>
      <c r="F251" s="6">
        <f>IF($B251&gt;0, INDEX(OM!$B$2:$B$241,$B251), 0)</f>
        <v>0</v>
      </c>
      <c r="G251" s="6">
        <f>E251-F251</f>
        <v>0</v>
      </c>
      <c r="H251" s="6">
        <f>IF($B251&gt;0, INDEX(Debt_Schedule!$D$2:$D$241,$B251), 0)</f>
        <v>0</v>
      </c>
      <c r="I251" s="6">
        <f>G251-H251</f>
        <v>0</v>
      </c>
      <c r="J251" s="6">
        <f>IF(I251&gt;0, I251*TaxRate, 0)</f>
        <v>0</v>
      </c>
      <c r="K251" s="6">
        <f>I251-J251</f>
        <v>0</v>
      </c>
    </row>
    <row r="252" spans="1:11">
      <c r="A252" s="8">
        <v>251</v>
      </c>
      <c r="B252" s="8">
        <f>IF(A252&gt;BuildMonths,A252-BuildMonths,0)</f>
        <v>0</v>
      </c>
      <c r="C252" s="6">
        <f>IF($B252&gt;0, INDEX(City_Receivable!$D$2:$D$241,$B252), 0)</f>
        <v>0</v>
      </c>
      <c r="D252" s="6">
        <f>IF($B252&gt;0, INDEX(OM!$C$2:$C$241,$B252), 0)</f>
        <v>0</v>
      </c>
      <c r="E252" s="6">
        <f>C252+D252</f>
        <v>0</v>
      </c>
      <c r="F252" s="6">
        <f>IF($B252&gt;0, INDEX(OM!$B$2:$B$241,$B252), 0)</f>
        <v>0</v>
      </c>
      <c r="G252" s="6">
        <f>E252-F252</f>
        <v>0</v>
      </c>
      <c r="H252" s="6">
        <f>IF($B252&gt;0, INDEX(Debt_Schedule!$D$2:$D$241,$B252), 0)</f>
        <v>0</v>
      </c>
      <c r="I252" s="6">
        <f>G252-H252</f>
        <v>0</v>
      </c>
      <c r="J252" s="6">
        <f>IF(I252&gt;0, I252*TaxRate, 0)</f>
        <v>0</v>
      </c>
      <c r="K252" s="6">
        <f>I252-J252</f>
        <v>0</v>
      </c>
    </row>
    <row r="253" spans="1:11">
      <c r="A253" s="8">
        <v>252</v>
      </c>
      <c r="B253" s="8">
        <f>IF(A253&gt;BuildMonths,A253-BuildMonths,0)</f>
        <v>0</v>
      </c>
      <c r="C253" s="6">
        <f>IF($B253&gt;0, INDEX(City_Receivable!$D$2:$D$241,$B253), 0)</f>
        <v>0</v>
      </c>
      <c r="D253" s="6">
        <f>IF($B253&gt;0, INDEX(OM!$C$2:$C$241,$B253), 0)</f>
        <v>0</v>
      </c>
      <c r="E253" s="6">
        <f>C253+D253</f>
        <v>0</v>
      </c>
      <c r="F253" s="6">
        <f>IF($B253&gt;0, INDEX(OM!$B$2:$B$241,$B253), 0)</f>
        <v>0</v>
      </c>
      <c r="G253" s="6">
        <f>E253-F253</f>
        <v>0</v>
      </c>
      <c r="H253" s="6">
        <f>IF($B253&gt;0, INDEX(Debt_Schedule!$D$2:$D$241,$B253), 0)</f>
        <v>0</v>
      </c>
      <c r="I253" s="6">
        <f>G253-H253</f>
        <v>0</v>
      </c>
      <c r="J253" s="6">
        <f>IF(I253&gt;0, I253*TaxRate, 0)</f>
        <v>0</v>
      </c>
      <c r="K253" s="6">
        <f>I253-J253</f>
        <v>0</v>
      </c>
    </row>
    <row r="254" spans="1:11">
      <c r="A254" s="8">
        <v>253</v>
      </c>
      <c r="B254" s="8">
        <f>IF(A254&gt;BuildMonths,A254-BuildMonths,0)</f>
        <v>0</v>
      </c>
      <c r="C254" s="6">
        <f>IF($B254&gt;0, INDEX(City_Receivable!$D$2:$D$241,$B254), 0)</f>
        <v>0</v>
      </c>
      <c r="D254" s="6">
        <f>IF($B254&gt;0, INDEX(OM!$C$2:$C$241,$B254), 0)</f>
        <v>0</v>
      </c>
      <c r="E254" s="6">
        <f>C254+D254</f>
        <v>0</v>
      </c>
      <c r="F254" s="6">
        <f>IF($B254&gt;0, INDEX(OM!$B$2:$B$241,$B254), 0)</f>
        <v>0</v>
      </c>
      <c r="G254" s="6">
        <f>E254-F254</f>
        <v>0</v>
      </c>
      <c r="H254" s="6">
        <f>IF($B254&gt;0, INDEX(Debt_Schedule!$D$2:$D$241,$B254), 0)</f>
        <v>0</v>
      </c>
      <c r="I254" s="6">
        <f>G254-H254</f>
        <v>0</v>
      </c>
      <c r="J254" s="6">
        <f>IF(I254&gt;0, I254*TaxRate, 0)</f>
        <v>0</v>
      </c>
      <c r="K254" s="6">
        <f>I254-J254</f>
        <v>0</v>
      </c>
    </row>
    <row r="255" spans="1:11">
      <c r="A255" s="8">
        <v>254</v>
      </c>
      <c r="B255" s="8">
        <f>IF(A255&gt;BuildMonths,A255-BuildMonths,0)</f>
        <v>0</v>
      </c>
      <c r="C255" s="6">
        <f>IF($B255&gt;0, INDEX(City_Receivable!$D$2:$D$241,$B255), 0)</f>
        <v>0</v>
      </c>
      <c r="D255" s="6">
        <f>IF($B255&gt;0, INDEX(OM!$C$2:$C$241,$B255), 0)</f>
        <v>0</v>
      </c>
      <c r="E255" s="6">
        <f>C255+D255</f>
        <v>0</v>
      </c>
      <c r="F255" s="6">
        <f>IF($B255&gt;0, INDEX(OM!$B$2:$B$241,$B255), 0)</f>
        <v>0</v>
      </c>
      <c r="G255" s="6">
        <f>E255-F255</f>
        <v>0</v>
      </c>
      <c r="H255" s="6">
        <f>IF($B255&gt;0, INDEX(Debt_Schedule!$D$2:$D$241,$B255), 0)</f>
        <v>0</v>
      </c>
      <c r="I255" s="6">
        <f>G255-H255</f>
        <v>0</v>
      </c>
      <c r="J255" s="6">
        <f>IF(I255&gt;0, I255*TaxRate, 0)</f>
        <v>0</v>
      </c>
      <c r="K255" s="6">
        <f>I255-J255</f>
        <v>0</v>
      </c>
    </row>
    <row r="256" spans="1:11">
      <c r="A256" s="8">
        <v>255</v>
      </c>
      <c r="B256" s="8">
        <f>IF(A256&gt;BuildMonths,A256-BuildMonths,0)</f>
        <v>0</v>
      </c>
      <c r="C256" s="6">
        <f>IF($B256&gt;0, INDEX(City_Receivable!$D$2:$D$241,$B256), 0)</f>
        <v>0</v>
      </c>
      <c r="D256" s="6">
        <f>IF($B256&gt;0, INDEX(OM!$C$2:$C$241,$B256), 0)</f>
        <v>0</v>
      </c>
      <c r="E256" s="6">
        <f>C256+D256</f>
        <v>0</v>
      </c>
      <c r="F256" s="6">
        <f>IF($B256&gt;0, INDEX(OM!$B$2:$B$241,$B256), 0)</f>
        <v>0</v>
      </c>
      <c r="G256" s="6">
        <f>E256-F256</f>
        <v>0</v>
      </c>
      <c r="H256" s="6">
        <f>IF($B256&gt;0, INDEX(Debt_Schedule!$D$2:$D$241,$B256), 0)</f>
        <v>0</v>
      </c>
      <c r="I256" s="6">
        <f>G256-H256</f>
        <v>0</v>
      </c>
      <c r="J256" s="6">
        <f>IF(I256&gt;0, I256*TaxRate, 0)</f>
        <v>0</v>
      </c>
      <c r="K256" s="6">
        <f>I256-J256</f>
        <v>0</v>
      </c>
    </row>
    <row r="257" spans="1:11">
      <c r="A257" s="8">
        <v>256</v>
      </c>
      <c r="B257" s="8">
        <f>IF(A257&gt;BuildMonths,A257-BuildMonths,0)</f>
        <v>0</v>
      </c>
      <c r="C257" s="6">
        <f>IF($B257&gt;0, INDEX(City_Receivable!$D$2:$D$241,$B257), 0)</f>
        <v>0</v>
      </c>
      <c r="D257" s="6">
        <f>IF($B257&gt;0, INDEX(OM!$C$2:$C$241,$B257), 0)</f>
        <v>0</v>
      </c>
      <c r="E257" s="6">
        <f>C257+D257</f>
        <v>0</v>
      </c>
      <c r="F257" s="6">
        <f>IF($B257&gt;0, INDEX(OM!$B$2:$B$241,$B257), 0)</f>
        <v>0</v>
      </c>
      <c r="G257" s="6">
        <f>E257-F257</f>
        <v>0</v>
      </c>
      <c r="H257" s="6">
        <f>IF($B257&gt;0, INDEX(Debt_Schedule!$D$2:$D$241,$B257), 0)</f>
        <v>0</v>
      </c>
      <c r="I257" s="6">
        <f>G257-H257</f>
        <v>0</v>
      </c>
      <c r="J257" s="6">
        <f>IF(I257&gt;0, I257*TaxRate, 0)</f>
        <v>0</v>
      </c>
      <c r="K257" s="6">
        <f>I257-J257</f>
        <v>0</v>
      </c>
    </row>
    <row r="258" spans="1:11">
      <c r="A258" s="8">
        <v>257</v>
      </c>
      <c r="B258" s="8">
        <f>IF(A258&gt;BuildMonths,A258-BuildMonths,0)</f>
        <v>0</v>
      </c>
      <c r="C258" s="6">
        <f>IF($B258&gt;0, INDEX(City_Receivable!$D$2:$D$241,$B258), 0)</f>
        <v>0</v>
      </c>
      <c r="D258" s="6">
        <f>IF($B258&gt;0, INDEX(OM!$C$2:$C$241,$B258), 0)</f>
        <v>0</v>
      </c>
      <c r="E258" s="6">
        <f>C258+D258</f>
        <v>0</v>
      </c>
      <c r="F258" s="6">
        <f>IF($B258&gt;0, INDEX(OM!$B$2:$B$241,$B258), 0)</f>
        <v>0</v>
      </c>
      <c r="G258" s="6">
        <f>E258-F258</f>
        <v>0</v>
      </c>
      <c r="H258" s="6">
        <f>IF($B258&gt;0, INDEX(Debt_Schedule!$D$2:$D$241,$B258), 0)</f>
        <v>0</v>
      </c>
      <c r="I258" s="6">
        <f>G258-H258</f>
        <v>0</v>
      </c>
      <c r="J258" s="6">
        <f>IF(I258&gt;0, I258*TaxRate, 0)</f>
        <v>0</v>
      </c>
      <c r="K258" s="6">
        <f>I258-J258</f>
        <v>0</v>
      </c>
    </row>
    <row r="259" spans="1:11">
      <c r="A259" s="8">
        <v>258</v>
      </c>
      <c r="B259" s="8">
        <f>IF(A259&gt;BuildMonths,A259-BuildMonths,0)</f>
        <v>0</v>
      </c>
      <c r="C259" s="6">
        <f>IF($B259&gt;0, INDEX(City_Receivable!$D$2:$D$241,$B259), 0)</f>
        <v>0</v>
      </c>
      <c r="D259" s="6">
        <f>IF($B259&gt;0, INDEX(OM!$C$2:$C$241,$B259), 0)</f>
        <v>0</v>
      </c>
      <c r="E259" s="6">
        <f>C259+D259</f>
        <v>0</v>
      </c>
      <c r="F259" s="6">
        <f>IF($B259&gt;0, INDEX(OM!$B$2:$B$241,$B259), 0)</f>
        <v>0</v>
      </c>
      <c r="G259" s="6">
        <f>E259-F259</f>
        <v>0</v>
      </c>
      <c r="H259" s="6">
        <f>IF($B259&gt;0, INDEX(Debt_Schedule!$D$2:$D$241,$B259), 0)</f>
        <v>0</v>
      </c>
      <c r="I259" s="6">
        <f>G259-H259</f>
        <v>0</v>
      </c>
      <c r="J259" s="6">
        <f>IF(I259&gt;0, I259*TaxRate, 0)</f>
        <v>0</v>
      </c>
      <c r="K259" s="6">
        <f>I259-J259</f>
        <v>0</v>
      </c>
    </row>
    <row r="260" spans="1:11">
      <c r="A260" s="8">
        <v>259</v>
      </c>
      <c r="B260" s="8">
        <f>IF(A260&gt;BuildMonths,A260-BuildMonths,0)</f>
        <v>0</v>
      </c>
      <c r="C260" s="6">
        <f>IF($B260&gt;0, INDEX(City_Receivable!$D$2:$D$241,$B260), 0)</f>
        <v>0</v>
      </c>
      <c r="D260" s="6">
        <f>IF($B260&gt;0, INDEX(OM!$C$2:$C$241,$B260), 0)</f>
        <v>0</v>
      </c>
      <c r="E260" s="6">
        <f>C260+D260</f>
        <v>0</v>
      </c>
      <c r="F260" s="6">
        <f>IF($B260&gt;0, INDEX(OM!$B$2:$B$241,$B260), 0)</f>
        <v>0</v>
      </c>
      <c r="G260" s="6">
        <f>E260-F260</f>
        <v>0</v>
      </c>
      <c r="H260" s="6">
        <f>IF($B260&gt;0, INDEX(Debt_Schedule!$D$2:$D$241,$B260), 0)</f>
        <v>0</v>
      </c>
      <c r="I260" s="6">
        <f>G260-H260</f>
        <v>0</v>
      </c>
      <c r="J260" s="6">
        <f>IF(I260&gt;0, I260*TaxRate, 0)</f>
        <v>0</v>
      </c>
      <c r="K260" s="6">
        <f>I260-J260</f>
        <v>0</v>
      </c>
    </row>
    <row r="261" spans="1:11">
      <c r="A261" s="8">
        <v>260</v>
      </c>
      <c r="B261" s="8">
        <f>IF(A261&gt;BuildMonths,A261-BuildMonths,0)</f>
        <v>0</v>
      </c>
      <c r="C261" s="6">
        <f>IF($B261&gt;0, INDEX(City_Receivable!$D$2:$D$241,$B261), 0)</f>
        <v>0</v>
      </c>
      <c r="D261" s="6">
        <f>IF($B261&gt;0, INDEX(OM!$C$2:$C$241,$B261), 0)</f>
        <v>0</v>
      </c>
      <c r="E261" s="6">
        <f>C261+D261</f>
        <v>0</v>
      </c>
      <c r="F261" s="6">
        <f>IF($B261&gt;0, INDEX(OM!$B$2:$B$241,$B261), 0)</f>
        <v>0</v>
      </c>
      <c r="G261" s="6">
        <f>E261-F261</f>
        <v>0</v>
      </c>
      <c r="H261" s="6">
        <f>IF($B261&gt;0, INDEX(Debt_Schedule!$D$2:$D$241,$B261), 0)</f>
        <v>0</v>
      </c>
      <c r="I261" s="6">
        <f>G261-H261</f>
        <v>0</v>
      </c>
      <c r="J261" s="6">
        <f>IF(I261&gt;0, I261*TaxRate, 0)</f>
        <v>0</v>
      </c>
      <c r="K261" s="6">
        <f>I261-J261</f>
        <v>0</v>
      </c>
    </row>
    <row r="262" spans="1:11">
      <c r="A262" s="8">
        <v>261</v>
      </c>
      <c r="B262" s="8">
        <f>IF(A262&gt;BuildMonths,A262-BuildMonths,0)</f>
        <v>0</v>
      </c>
      <c r="C262" s="6">
        <f>IF($B262&gt;0, INDEX(City_Receivable!$D$2:$D$241,$B262), 0)</f>
        <v>0</v>
      </c>
      <c r="D262" s="6">
        <f>IF($B262&gt;0, INDEX(OM!$C$2:$C$241,$B262), 0)</f>
        <v>0</v>
      </c>
      <c r="E262" s="6">
        <f>C262+D262</f>
        <v>0</v>
      </c>
      <c r="F262" s="6">
        <f>IF($B262&gt;0, INDEX(OM!$B$2:$B$241,$B262), 0)</f>
        <v>0</v>
      </c>
      <c r="G262" s="6">
        <f>E262-F262</f>
        <v>0</v>
      </c>
      <c r="H262" s="6">
        <f>IF($B262&gt;0, INDEX(Debt_Schedule!$D$2:$D$241,$B262), 0)</f>
        <v>0</v>
      </c>
      <c r="I262" s="6">
        <f>G262-H262</f>
        <v>0</v>
      </c>
      <c r="J262" s="6">
        <f>IF(I262&gt;0, I262*TaxRate, 0)</f>
        <v>0</v>
      </c>
      <c r="K262" s="6">
        <f>I262-J262</f>
        <v>0</v>
      </c>
    </row>
    <row r="263" spans="1:11">
      <c r="A263" s="8">
        <v>262</v>
      </c>
      <c r="B263" s="8">
        <f>IF(A263&gt;BuildMonths,A263-BuildMonths,0)</f>
        <v>0</v>
      </c>
      <c r="C263" s="6">
        <f>IF($B263&gt;0, INDEX(City_Receivable!$D$2:$D$241,$B263), 0)</f>
        <v>0</v>
      </c>
      <c r="D263" s="6">
        <f>IF($B263&gt;0, INDEX(OM!$C$2:$C$241,$B263), 0)</f>
        <v>0</v>
      </c>
      <c r="E263" s="6">
        <f>C263+D263</f>
        <v>0</v>
      </c>
      <c r="F263" s="6">
        <f>IF($B263&gt;0, INDEX(OM!$B$2:$B$241,$B263), 0)</f>
        <v>0</v>
      </c>
      <c r="G263" s="6">
        <f>E263-F263</f>
        <v>0</v>
      </c>
      <c r="H263" s="6">
        <f>IF($B263&gt;0, INDEX(Debt_Schedule!$D$2:$D$241,$B263), 0)</f>
        <v>0</v>
      </c>
      <c r="I263" s="6">
        <f>G263-H263</f>
        <v>0</v>
      </c>
      <c r="J263" s="6">
        <f>IF(I263&gt;0, I263*TaxRate, 0)</f>
        <v>0</v>
      </c>
      <c r="K263" s="6">
        <f>I263-J263</f>
        <v>0</v>
      </c>
    </row>
    <row r="264" spans="1:11">
      <c r="A264" s="8">
        <v>263</v>
      </c>
      <c r="B264" s="8">
        <f>IF(A264&gt;BuildMonths,A264-BuildMonths,0)</f>
        <v>0</v>
      </c>
      <c r="C264" s="6">
        <f>IF($B264&gt;0, INDEX(City_Receivable!$D$2:$D$241,$B264), 0)</f>
        <v>0</v>
      </c>
      <c r="D264" s="6">
        <f>IF($B264&gt;0, INDEX(OM!$C$2:$C$241,$B264), 0)</f>
        <v>0</v>
      </c>
      <c r="E264" s="6">
        <f>C264+D264</f>
        <v>0</v>
      </c>
      <c r="F264" s="6">
        <f>IF($B264&gt;0, INDEX(OM!$B$2:$B$241,$B264), 0)</f>
        <v>0</v>
      </c>
      <c r="G264" s="6">
        <f>E264-F264</f>
        <v>0</v>
      </c>
      <c r="H264" s="6">
        <f>IF($B264&gt;0, INDEX(Debt_Schedule!$D$2:$D$241,$B264), 0)</f>
        <v>0</v>
      </c>
      <c r="I264" s="6">
        <f>G264-H264</f>
        <v>0</v>
      </c>
      <c r="J264" s="6">
        <f>IF(I264&gt;0, I264*TaxRate, 0)</f>
        <v>0</v>
      </c>
      <c r="K264" s="6">
        <f>I264-J264</f>
        <v>0</v>
      </c>
    </row>
    <row r="265" spans="1:11">
      <c r="A265" s="8">
        <v>264</v>
      </c>
      <c r="B265" s="8">
        <f>IF(A265&gt;BuildMonths,A265-BuildMonths,0)</f>
        <v>0</v>
      </c>
      <c r="C265" s="6">
        <f>IF($B265&gt;0, INDEX(City_Receivable!$D$2:$D$241,$B265), 0)</f>
        <v>0</v>
      </c>
      <c r="D265" s="6">
        <f>IF($B265&gt;0, INDEX(OM!$C$2:$C$241,$B265), 0)</f>
        <v>0</v>
      </c>
      <c r="E265" s="6">
        <f>C265+D265</f>
        <v>0</v>
      </c>
      <c r="F265" s="6">
        <f>IF($B265&gt;0, INDEX(OM!$B$2:$B$241,$B265), 0)</f>
        <v>0</v>
      </c>
      <c r="G265" s="6">
        <f>E265-F265</f>
        <v>0</v>
      </c>
      <c r="H265" s="6">
        <f>IF($B265&gt;0, INDEX(Debt_Schedule!$D$2:$D$241,$B265), 0)</f>
        <v>0</v>
      </c>
      <c r="I265" s="6">
        <f>G265-H265</f>
        <v>0</v>
      </c>
      <c r="J265" s="6">
        <f>IF(I265&gt;0, I265*TaxRate, 0)</f>
        <v>0</v>
      </c>
      <c r="K265" s="6">
        <f>I265-J265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2E6BE6"/>
  </sheetPr>
  <dimension ref="A1:F26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6" width="18.7109375" customWidth="1"/>
  </cols>
  <sheetData>
    <row r="1" spans="1:6" ht="22" customHeight="1">
      <c r="A1" s="3" t="s">
        <v>62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>
      <c r="A2" s="8">
        <v>1</v>
      </c>
      <c r="B2" s="6">
        <f>IS_Monthly!K2 + IF(IS_Monthly!$B2&gt;0, INDEX(City_Receivable!$E$2:$E$241, IS_Monthly!$B2), 0)</f>
        <v>0</v>
      </c>
      <c r="C2" s="6">
        <f>IF(A2=BuildMonths,-EPC,0)</f>
        <v>0</v>
      </c>
      <c r="D2" s="6">
        <f>IF(A2=BuildMonths,EPC*DebtFrac+EPC*EquityFrac,0) - IF(IS_Monthly!$B2&gt;0, INDEX(Debt_Schedule!$E$2:$E$241, IS_Monthly!$B2), 0)</f>
        <v>0</v>
      </c>
      <c r="E2" s="6">
        <f>B2+C2+D2</f>
        <v>0</v>
      </c>
      <c r="F2" s="6">
        <f>IF(ROW()=2,E2,OFFSET(F1,ROW()-3,0)+E2)</f>
        <v>0</v>
      </c>
    </row>
    <row r="3" spans="1:6">
      <c r="A3" s="8">
        <v>2</v>
      </c>
      <c r="B3" s="6">
        <f>IS_Monthly!K3 + IF(IS_Monthly!$B3&gt;0, INDEX(City_Receivable!$E$2:$E$241, IS_Monthly!$B3), 0)</f>
        <v>0</v>
      </c>
      <c r="C3" s="6">
        <f>IF(A3=BuildMonths,-EPC,0)</f>
        <v>0</v>
      </c>
      <c r="D3" s="6">
        <f>IF(A3=BuildMonths,EPC*DebtFrac+EPC*EquityFrac,0) - IF(IS_Monthly!$B3&gt;0, INDEX(Debt_Schedule!$E$2:$E$241, IS_Monthly!$B3), 0)</f>
        <v>0</v>
      </c>
      <c r="E3" s="6">
        <f>B3+C3+D3</f>
        <v>0</v>
      </c>
      <c r="F3" s="6">
        <f>IF(ROW()=2,E3,OFFSET(F1,ROW()-3,0)+E3)</f>
        <v>0</v>
      </c>
    </row>
    <row r="4" spans="1:6">
      <c r="A4" s="8">
        <v>3</v>
      </c>
      <c r="B4" s="6">
        <f>IS_Monthly!K4 + IF(IS_Monthly!$B4&gt;0, INDEX(City_Receivable!$E$2:$E$241, IS_Monthly!$B4), 0)</f>
        <v>0</v>
      </c>
      <c r="C4" s="6">
        <f>IF(A4=BuildMonths,-EPC,0)</f>
        <v>0</v>
      </c>
      <c r="D4" s="6">
        <f>IF(A4=BuildMonths,EPC*DebtFrac+EPC*EquityFrac,0) - IF(IS_Monthly!$B4&gt;0, INDEX(Debt_Schedule!$E$2:$E$241, IS_Monthly!$B4), 0)</f>
        <v>0</v>
      </c>
      <c r="E4" s="6">
        <f>B4+C4+D4</f>
        <v>0</v>
      </c>
      <c r="F4" s="6">
        <f>IF(ROW()=2,E4,OFFSET(F1,ROW()-3,0)+E4)</f>
        <v>0</v>
      </c>
    </row>
    <row r="5" spans="1:6">
      <c r="A5" s="8">
        <v>4</v>
      </c>
      <c r="B5" s="6">
        <f>IS_Monthly!K5 + IF(IS_Monthly!$B5&gt;0, INDEX(City_Receivable!$E$2:$E$241, IS_Monthly!$B5), 0)</f>
        <v>0</v>
      </c>
      <c r="C5" s="6">
        <f>IF(A5=BuildMonths,-EPC,0)</f>
        <v>0</v>
      </c>
      <c r="D5" s="6">
        <f>IF(A5=BuildMonths,EPC*DebtFrac+EPC*EquityFrac,0) - IF(IS_Monthly!$B5&gt;0, INDEX(Debt_Schedule!$E$2:$E$241, IS_Monthly!$B5), 0)</f>
        <v>0</v>
      </c>
      <c r="E5" s="6">
        <f>B5+C5+D5</f>
        <v>0</v>
      </c>
      <c r="F5" s="6">
        <f>IF(ROW()=2,E5,OFFSET(F1,ROW()-3,0)+E5)</f>
        <v>0</v>
      </c>
    </row>
    <row r="6" spans="1:6">
      <c r="A6" s="8">
        <v>5</v>
      </c>
      <c r="B6" s="6">
        <f>IS_Monthly!K6 + IF(IS_Monthly!$B6&gt;0, INDEX(City_Receivable!$E$2:$E$241, IS_Monthly!$B6), 0)</f>
        <v>0</v>
      </c>
      <c r="C6" s="6">
        <f>IF(A6=BuildMonths,-EPC,0)</f>
        <v>0</v>
      </c>
      <c r="D6" s="6">
        <f>IF(A6=BuildMonths,EPC*DebtFrac+EPC*EquityFrac,0) - IF(IS_Monthly!$B6&gt;0, INDEX(Debt_Schedule!$E$2:$E$241, IS_Monthly!$B6), 0)</f>
        <v>0</v>
      </c>
      <c r="E6" s="6">
        <f>B6+C6+D6</f>
        <v>0</v>
      </c>
      <c r="F6" s="6">
        <f>IF(ROW()=2,E6,OFFSET(F1,ROW()-3,0)+E6)</f>
        <v>0</v>
      </c>
    </row>
    <row r="7" spans="1:6">
      <c r="A7" s="8">
        <v>6</v>
      </c>
      <c r="B7" s="6">
        <f>IS_Monthly!K7 + IF(IS_Monthly!$B7&gt;0, INDEX(City_Receivable!$E$2:$E$241, IS_Monthly!$B7), 0)</f>
        <v>0</v>
      </c>
      <c r="C7" s="6">
        <f>IF(A7=BuildMonths,-EPC,0)</f>
        <v>0</v>
      </c>
      <c r="D7" s="6">
        <f>IF(A7=BuildMonths,EPC*DebtFrac+EPC*EquityFrac,0) - IF(IS_Monthly!$B7&gt;0, INDEX(Debt_Schedule!$E$2:$E$241, IS_Monthly!$B7), 0)</f>
        <v>0</v>
      </c>
      <c r="E7" s="6">
        <f>B7+C7+D7</f>
        <v>0</v>
      </c>
      <c r="F7" s="6">
        <f>IF(ROW()=2,E7,OFFSET(F1,ROW()-3,0)+E7)</f>
        <v>0</v>
      </c>
    </row>
    <row r="8" spans="1:6">
      <c r="A8" s="8">
        <v>7</v>
      </c>
      <c r="B8" s="6">
        <f>IS_Monthly!K8 + IF(IS_Monthly!$B8&gt;0, INDEX(City_Receivable!$E$2:$E$241, IS_Monthly!$B8), 0)</f>
        <v>0</v>
      </c>
      <c r="C8" s="6">
        <f>IF(A8=BuildMonths,-EPC,0)</f>
        <v>0</v>
      </c>
      <c r="D8" s="6">
        <f>IF(A8=BuildMonths,EPC*DebtFrac+EPC*EquityFrac,0) - IF(IS_Monthly!$B8&gt;0, INDEX(Debt_Schedule!$E$2:$E$241, IS_Monthly!$B8), 0)</f>
        <v>0</v>
      </c>
      <c r="E8" s="6">
        <f>B8+C8+D8</f>
        <v>0</v>
      </c>
      <c r="F8" s="6">
        <f>IF(ROW()=2,E8,OFFSET(F1,ROW()-3,0)+E8)</f>
        <v>0</v>
      </c>
    </row>
    <row r="9" spans="1:6">
      <c r="A9" s="8">
        <v>8</v>
      </c>
      <c r="B9" s="6">
        <f>IS_Monthly!K9 + IF(IS_Monthly!$B9&gt;0, INDEX(City_Receivable!$E$2:$E$241, IS_Monthly!$B9), 0)</f>
        <v>0</v>
      </c>
      <c r="C9" s="6">
        <f>IF(A9=BuildMonths,-EPC,0)</f>
        <v>0</v>
      </c>
      <c r="D9" s="6">
        <f>IF(A9=BuildMonths,EPC*DebtFrac+EPC*EquityFrac,0) - IF(IS_Monthly!$B9&gt;0, INDEX(Debt_Schedule!$E$2:$E$241, IS_Monthly!$B9), 0)</f>
        <v>0</v>
      </c>
      <c r="E9" s="6">
        <f>B9+C9+D9</f>
        <v>0</v>
      </c>
      <c r="F9" s="6">
        <f>IF(ROW()=2,E9,OFFSET(F1,ROW()-3,0)+E9)</f>
        <v>0</v>
      </c>
    </row>
    <row r="10" spans="1:6">
      <c r="A10" s="8">
        <v>9</v>
      </c>
      <c r="B10" s="6">
        <f>IS_Monthly!K10 + IF(IS_Monthly!$B10&gt;0, INDEX(City_Receivable!$E$2:$E$241, IS_Monthly!$B10), 0)</f>
        <v>0</v>
      </c>
      <c r="C10" s="6">
        <f>IF(A10=BuildMonths,-EPC,0)</f>
        <v>0</v>
      </c>
      <c r="D10" s="6">
        <f>IF(A10=BuildMonths,EPC*DebtFrac+EPC*EquityFrac,0) - IF(IS_Monthly!$B10&gt;0, INDEX(Debt_Schedule!$E$2:$E$241, IS_Monthly!$B10), 0)</f>
        <v>0</v>
      </c>
      <c r="E10" s="6">
        <f>B10+C10+D10</f>
        <v>0</v>
      </c>
      <c r="F10" s="6">
        <f>IF(ROW()=2,E10,OFFSET(F1,ROW()-3,0)+E10)</f>
        <v>0</v>
      </c>
    </row>
    <row r="11" spans="1:6">
      <c r="A11" s="8">
        <v>10</v>
      </c>
      <c r="B11" s="6">
        <f>IS_Monthly!K11 + IF(IS_Monthly!$B11&gt;0, INDEX(City_Receivable!$E$2:$E$241, IS_Monthly!$B11), 0)</f>
        <v>0</v>
      </c>
      <c r="C11" s="6">
        <f>IF(A11=BuildMonths,-EPC,0)</f>
        <v>0</v>
      </c>
      <c r="D11" s="6">
        <f>IF(A11=BuildMonths,EPC*DebtFrac+EPC*EquityFrac,0) - IF(IS_Monthly!$B11&gt;0, INDEX(Debt_Schedule!$E$2:$E$241, IS_Monthly!$B11), 0)</f>
        <v>0</v>
      </c>
      <c r="E11" s="6">
        <f>B11+C11+D11</f>
        <v>0</v>
      </c>
      <c r="F11" s="6">
        <f>IF(ROW()=2,E11,OFFSET(F1,ROW()-3,0)+E11)</f>
        <v>0</v>
      </c>
    </row>
    <row r="12" spans="1:6">
      <c r="A12" s="8">
        <v>11</v>
      </c>
      <c r="B12" s="6">
        <f>IS_Monthly!K12 + IF(IS_Monthly!$B12&gt;0, INDEX(City_Receivable!$E$2:$E$241, IS_Monthly!$B12), 0)</f>
        <v>0</v>
      </c>
      <c r="C12" s="6">
        <f>IF(A12=BuildMonths,-EPC,0)</f>
        <v>0</v>
      </c>
      <c r="D12" s="6">
        <f>IF(A12=BuildMonths,EPC*DebtFrac+EPC*EquityFrac,0) - IF(IS_Monthly!$B12&gt;0, INDEX(Debt_Schedule!$E$2:$E$241, IS_Monthly!$B12), 0)</f>
        <v>0</v>
      </c>
      <c r="E12" s="6">
        <f>B12+C12+D12</f>
        <v>0</v>
      </c>
      <c r="F12" s="6">
        <f>IF(ROW()=2,E12,OFFSET(F1,ROW()-3,0)+E12)</f>
        <v>0</v>
      </c>
    </row>
    <row r="13" spans="1:6">
      <c r="A13" s="8">
        <v>12</v>
      </c>
      <c r="B13" s="6">
        <f>IS_Monthly!K13 + IF(IS_Monthly!$B13&gt;0, INDEX(City_Receivable!$E$2:$E$241, IS_Monthly!$B13), 0)</f>
        <v>0</v>
      </c>
      <c r="C13" s="6">
        <f>IF(A13=BuildMonths,-EPC,0)</f>
        <v>0</v>
      </c>
      <c r="D13" s="6">
        <f>IF(A13=BuildMonths,EPC*DebtFrac+EPC*EquityFrac,0) - IF(IS_Monthly!$B13&gt;0, INDEX(Debt_Schedule!$E$2:$E$241, IS_Monthly!$B13), 0)</f>
        <v>0</v>
      </c>
      <c r="E13" s="6">
        <f>B13+C13+D13</f>
        <v>0</v>
      </c>
      <c r="F13" s="6">
        <f>IF(ROW()=2,E13,OFFSET(F1,ROW()-3,0)+E13)</f>
        <v>0</v>
      </c>
    </row>
    <row r="14" spans="1:6">
      <c r="A14" s="8">
        <v>13</v>
      </c>
      <c r="B14" s="6">
        <f>IS_Monthly!K14 + IF(IS_Monthly!$B14&gt;0, INDEX(City_Receivable!$E$2:$E$241, IS_Monthly!$B14), 0)</f>
        <v>0</v>
      </c>
      <c r="C14" s="6">
        <f>IF(A14=BuildMonths,-EPC,0)</f>
        <v>0</v>
      </c>
      <c r="D14" s="6">
        <f>IF(A14=BuildMonths,EPC*DebtFrac+EPC*EquityFrac,0) - IF(IS_Monthly!$B14&gt;0, INDEX(Debt_Schedule!$E$2:$E$241, IS_Monthly!$B14), 0)</f>
        <v>0</v>
      </c>
      <c r="E14" s="6">
        <f>B14+C14+D14</f>
        <v>0</v>
      </c>
      <c r="F14" s="6">
        <f>IF(ROW()=2,E14,OFFSET(F1,ROW()-3,0)+E14)</f>
        <v>0</v>
      </c>
    </row>
    <row r="15" spans="1:6">
      <c r="A15" s="8">
        <v>14</v>
      </c>
      <c r="B15" s="6">
        <f>IS_Monthly!K15 + IF(IS_Monthly!$B15&gt;0, INDEX(City_Receivable!$E$2:$E$241, IS_Monthly!$B15), 0)</f>
        <v>0</v>
      </c>
      <c r="C15" s="6">
        <f>IF(A15=BuildMonths,-EPC,0)</f>
        <v>0</v>
      </c>
      <c r="D15" s="6">
        <f>IF(A15=BuildMonths,EPC*DebtFrac+EPC*EquityFrac,0) - IF(IS_Monthly!$B15&gt;0, INDEX(Debt_Schedule!$E$2:$E$241, IS_Monthly!$B15), 0)</f>
        <v>0</v>
      </c>
      <c r="E15" s="6">
        <f>B15+C15+D15</f>
        <v>0</v>
      </c>
      <c r="F15" s="6">
        <f>IF(ROW()=2,E15,OFFSET(F1,ROW()-3,0)+E15)</f>
        <v>0</v>
      </c>
    </row>
    <row r="16" spans="1:6">
      <c r="A16" s="8">
        <v>15</v>
      </c>
      <c r="B16" s="6">
        <f>IS_Monthly!K16 + IF(IS_Monthly!$B16&gt;0, INDEX(City_Receivable!$E$2:$E$241, IS_Monthly!$B16), 0)</f>
        <v>0</v>
      </c>
      <c r="C16" s="6">
        <f>IF(A16=BuildMonths,-EPC,0)</f>
        <v>0</v>
      </c>
      <c r="D16" s="6">
        <f>IF(A16=BuildMonths,EPC*DebtFrac+EPC*EquityFrac,0) - IF(IS_Monthly!$B16&gt;0, INDEX(Debt_Schedule!$E$2:$E$241, IS_Monthly!$B16), 0)</f>
        <v>0</v>
      </c>
      <c r="E16" s="6">
        <f>B16+C16+D16</f>
        <v>0</v>
      </c>
      <c r="F16" s="6">
        <f>IF(ROW()=2,E16,OFFSET(F1,ROW()-3,0)+E16)</f>
        <v>0</v>
      </c>
    </row>
    <row r="17" spans="1:6">
      <c r="A17" s="8">
        <v>16</v>
      </c>
      <c r="B17" s="6">
        <f>IS_Monthly!K17 + IF(IS_Monthly!$B17&gt;0, INDEX(City_Receivable!$E$2:$E$241, IS_Monthly!$B17), 0)</f>
        <v>0</v>
      </c>
      <c r="C17" s="6">
        <f>IF(A17=BuildMonths,-EPC,0)</f>
        <v>0</v>
      </c>
      <c r="D17" s="6">
        <f>IF(A17=BuildMonths,EPC*DebtFrac+EPC*EquityFrac,0) - IF(IS_Monthly!$B17&gt;0, INDEX(Debt_Schedule!$E$2:$E$241, IS_Monthly!$B17), 0)</f>
        <v>0</v>
      </c>
      <c r="E17" s="6">
        <f>B17+C17+D17</f>
        <v>0</v>
      </c>
      <c r="F17" s="6">
        <f>IF(ROW()=2,E17,OFFSET(F1,ROW()-3,0)+E17)</f>
        <v>0</v>
      </c>
    </row>
    <row r="18" spans="1:6">
      <c r="A18" s="8">
        <v>17</v>
      </c>
      <c r="B18" s="6">
        <f>IS_Monthly!K18 + IF(IS_Monthly!$B18&gt;0, INDEX(City_Receivable!$E$2:$E$241, IS_Monthly!$B18), 0)</f>
        <v>0</v>
      </c>
      <c r="C18" s="6">
        <f>IF(A18=BuildMonths,-EPC,0)</f>
        <v>0</v>
      </c>
      <c r="D18" s="6">
        <f>IF(A18=BuildMonths,EPC*DebtFrac+EPC*EquityFrac,0) - IF(IS_Monthly!$B18&gt;0, INDEX(Debt_Schedule!$E$2:$E$241, IS_Monthly!$B18), 0)</f>
        <v>0</v>
      </c>
      <c r="E18" s="6">
        <f>B18+C18+D18</f>
        <v>0</v>
      </c>
      <c r="F18" s="6">
        <f>IF(ROW()=2,E18,OFFSET(F1,ROW()-3,0)+E18)</f>
        <v>0</v>
      </c>
    </row>
    <row r="19" spans="1:6">
      <c r="A19" s="8">
        <v>18</v>
      </c>
      <c r="B19" s="6">
        <f>IS_Monthly!K19 + IF(IS_Monthly!$B19&gt;0, INDEX(City_Receivable!$E$2:$E$241, IS_Monthly!$B19), 0)</f>
        <v>0</v>
      </c>
      <c r="C19" s="6">
        <f>IF(A19=BuildMonths,-EPC,0)</f>
        <v>0</v>
      </c>
      <c r="D19" s="6">
        <f>IF(A19=BuildMonths,EPC*DebtFrac+EPC*EquityFrac,0) - IF(IS_Monthly!$B19&gt;0, INDEX(Debt_Schedule!$E$2:$E$241, IS_Monthly!$B19), 0)</f>
        <v>0</v>
      </c>
      <c r="E19" s="6">
        <f>B19+C19+D19</f>
        <v>0</v>
      </c>
      <c r="F19" s="6">
        <f>IF(ROW()=2,E19,OFFSET(F1,ROW()-3,0)+E19)</f>
        <v>0</v>
      </c>
    </row>
    <row r="20" spans="1:6">
      <c r="A20" s="8">
        <v>19</v>
      </c>
      <c r="B20" s="6">
        <f>IS_Monthly!K20 + IF(IS_Monthly!$B20&gt;0, INDEX(City_Receivable!$E$2:$E$241, IS_Monthly!$B20), 0)</f>
        <v>0</v>
      </c>
      <c r="C20" s="6">
        <f>IF(A20=BuildMonths,-EPC,0)</f>
        <v>0</v>
      </c>
      <c r="D20" s="6">
        <f>IF(A20=BuildMonths,EPC*DebtFrac+EPC*EquityFrac,0) - IF(IS_Monthly!$B20&gt;0, INDEX(Debt_Schedule!$E$2:$E$241, IS_Monthly!$B20), 0)</f>
        <v>0</v>
      </c>
      <c r="E20" s="6">
        <f>B20+C20+D20</f>
        <v>0</v>
      </c>
      <c r="F20" s="6">
        <f>IF(ROW()=2,E20,OFFSET(F1,ROW()-3,0)+E20)</f>
        <v>0</v>
      </c>
    </row>
    <row r="21" spans="1:6">
      <c r="A21" s="8">
        <v>20</v>
      </c>
      <c r="B21" s="6">
        <f>IS_Monthly!K21 + IF(IS_Monthly!$B21&gt;0, INDEX(City_Receivable!$E$2:$E$241, IS_Monthly!$B21), 0)</f>
        <v>0</v>
      </c>
      <c r="C21" s="6">
        <f>IF(A21=BuildMonths,-EPC,0)</f>
        <v>0</v>
      </c>
      <c r="D21" s="6">
        <f>IF(A21=BuildMonths,EPC*DebtFrac+EPC*EquityFrac,0) - IF(IS_Monthly!$B21&gt;0, INDEX(Debt_Schedule!$E$2:$E$241, IS_Monthly!$B21), 0)</f>
        <v>0</v>
      </c>
      <c r="E21" s="6">
        <f>B21+C21+D21</f>
        <v>0</v>
      </c>
      <c r="F21" s="6">
        <f>IF(ROW()=2,E21,OFFSET(F1,ROW()-3,0)+E21)</f>
        <v>0</v>
      </c>
    </row>
    <row r="22" spans="1:6">
      <c r="A22" s="8">
        <v>21</v>
      </c>
      <c r="B22" s="6">
        <f>IS_Monthly!K22 + IF(IS_Monthly!$B22&gt;0, INDEX(City_Receivable!$E$2:$E$241, IS_Monthly!$B22), 0)</f>
        <v>0</v>
      </c>
      <c r="C22" s="6">
        <f>IF(A22=BuildMonths,-EPC,0)</f>
        <v>0</v>
      </c>
      <c r="D22" s="6">
        <f>IF(A22=BuildMonths,EPC*DebtFrac+EPC*EquityFrac,0) - IF(IS_Monthly!$B22&gt;0, INDEX(Debt_Schedule!$E$2:$E$241, IS_Monthly!$B22), 0)</f>
        <v>0</v>
      </c>
      <c r="E22" s="6">
        <f>B22+C22+D22</f>
        <v>0</v>
      </c>
      <c r="F22" s="6">
        <f>IF(ROW()=2,E22,OFFSET(F1,ROW()-3,0)+E22)</f>
        <v>0</v>
      </c>
    </row>
    <row r="23" spans="1:6">
      <c r="A23" s="8">
        <v>22</v>
      </c>
      <c r="B23" s="6">
        <f>IS_Monthly!K23 + IF(IS_Monthly!$B23&gt;0, INDEX(City_Receivable!$E$2:$E$241, IS_Monthly!$B23), 0)</f>
        <v>0</v>
      </c>
      <c r="C23" s="6">
        <f>IF(A23=BuildMonths,-EPC,0)</f>
        <v>0</v>
      </c>
      <c r="D23" s="6">
        <f>IF(A23=BuildMonths,EPC*DebtFrac+EPC*EquityFrac,0) - IF(IS_Monthly!$B23&gt;0, INDEX(Debt_Schedule!$E$2:$E$241, IS_Monthly!$B23), 0)</f>
        <v>0</v>
      </c>
      <c r="E23" s="6">
        <f>B23+C23+D23</f>
        <v>0</v>
      </c>
      <c r="F23" s="6">
        <f>IF(ROW()=2,E23,OFFSET(F1,ROW()-3,0)+E23)</f>
        <v>0</v>
      </c>
    </row>
    <row r="24" spans="1:6">
      <c r="A24" s="8">
        <v>23</v>
      </c>
      <c r="B24" s="6">
        <f>IS_Monthly!K24 + IF(IS_Monthly!$B24&gt;0, INDEX(City_Receivable!$E$2:$E$241, IS_Monthly!$B24), 0)</f>
        <v>0</v>
      </c>
      <c r="C24" s="6">
        <f>IF(A24=BuildMonths,-EPC,0)</f>
        <v>0</v>
      </c>
      <c r="D24" s="6">
        <f>IF(A24=BuildMonths,EPC*DebtFrac+EPC*EquityFrac,0) - IF(IS_Monthly!$B24&gt;0, INDEX(Debt_Schedule!$E$2:$E$241, IS_Monthly!$B24), 0)</f>
        <v>0</v>
      </c>
      <c r="E24" s="6">
        <f>B24+C24+D24</f>
        <v>0</v>
      </c>
      <c r="F24" s="6">
        <f>IF(ROW()=2,E24,OFFSET(F1,ROW()-3,0)+E24)</f>
        <v>0</v>
      </c>
    </row>
    <row r="25" spans="1:6">
      <c r="A25" s="8">
        <v>24</v>
      </c>
      <c r="B25" s="6">
        <f>IS_Monthly!K25 + IF(IS_Monthly!$B25&gt;0, INDEX(City_Receivable!$E$2:$E$241, IS_Monthly!$B25), 0)</f>
        <v>0</v>
      </c>
      <c r="C25" s="6">
        <f>IF(A25=BuildMonths,-EPC,0)</f>
        <v>0</v>
      </c>
      <c r="D25" s="6">
        <f>IF(A25=BuildMonths,EPC*DebtFrac+EPC*EquityFrac,0) - IF(IS_Monthly!$B25&gt;0, INDEX(Debt_Schedule!$E$2:$E$241, IS_Monthly!$B25), 0)</f>
        <v>0</v>
      </c>
      <c r="E25" s="6">
        <f>B25+C25+D25</f>
        <v>0</v>
      </c>
      <c r="F25" s="6">
        <f>IF(ROW()=2,E25,OFFSET(F1,ROW()-3,0)+E25)</f>
        <v>0</v>
      </c>
    </row>
    <row r="26" spans="1:6">
      <c r="A26" s="8">
        <v>25</v>
      </c>
      <c r="B26" s="6">
        <f>IS_Monthly!K26 + IF(IS_Monthly!$B26&gt;0, INDEX(City_Receivable!$E$2:$E$241, IS_Monthly!$B26), 0)</f>
        <v>0</v>
      </c>
      <c r="C26" s="6">
        <f>IF(A26=BuildMonths,-EPC,0)</f>
        <v>0</v>
      </c>
      <c r="D26" s="6">
        <f>IF(A26=BuildMonths,EPC*DebtFrac+EPC*EquityFrac,0) - IF(IS_Monthly!$B26&gt;0, INDEX(Debt_Schedule!$E$2:$E$241, IS_Monthly!$B26), 0)</f>
        <v>0</v>
      </c>
      <c r="E26" s="6">
        <f>B26+C26+D26</f>
        <v>0</v>
      </c>
      <c r="F26" s="6">
        <f>IF(ROW()=2,E26,OFFSET(F1,ROW()-3,0)+E26)</f>
        <v>0</v>
      </c>
    </row>
    <row r="27" spans="1:6">
      <c r="A27" s="8">
        <v>26</v>
      </c>
      <c r="B27" s="6">
        <f>IS_Monthly!K27 + IF(IS_Monthly!$B27&gt;0, INDEX(City_Receivable!$E$2:$E$241, IS_Monthly!$B27), 0)</f>
        <v>0</v>
      </c>
      <c r="C27" s="6">
        <f>IF(A27=BuildMonths,-EPC,0)</f>
        <v>0</v>
      </c>
      <c r="D27" s="6">
        <f>IF(A27=BuildMonths,EPC*DebtFrac+EPC*EquityFrac,0) - IF(IS_Monthly!$B27&gt;0, INDEX(Debt_Schedule!$E$2:$E$241, IS_Monthly!$B27), 0)</f>
        <v>0</v>
      </c>
      <c r="E27" s="6">
        <f>B27+C27+D27</f>
        <v>0</v>
      </c>
      <c r="F27" s="6">
        <f>IF(ROW()=2,E27,OFFSET(F1,ROW()-3,0)+E27)</f>
        <v>0</v>
      </c>
    </row>
    <row r="28" spans="1:6">
      <c r="A28" s="8">
        <v>27</v>
      </c>
      <c r="B28" s="6">
        <f>IS_Monthly!K28 + IF(IS_Monthly!$B28&gt;0, INDEX(City_Receivable!$E$2:$E$241, IS_Monthly!$B28), 0)</f>
        <v>0</v>
      </c>
      <c r="C28" s="6">
        <f>IF(A28=BuildMonths,-EPC,0)</f>
        <v>0</v>
      </c>
      <c r="D28" s="6">
        <f>IF(A28=BuildMonths,EPC*DebtFrac+EPC*EquityFrac,0) - IF(IS_Monthly!$B28&gt;0, INDEX(Debt_Schedule!$E$2:$E$241, IS_Monthly!$B28), 0)</f>
        <v>0</v>
      </c>
      <c r="E28" s="6">
        <f>B28+C28+D28</f>
        <v>0</v>
      </c>
      <c r="F28" s="6">
        <f>IF(ROW()=2,E28,OFFSET(F1,ROW()-3,0)+E28)</f>
        <v>0</v>
      </c>
    </row>
    <row r="29" spans="1:6">
      <c r="A29" s="8">
        <v>28</v>
      </c>
      <c r="B29" s="6">
        <f>IS_Monthly!K29 + IF(IS_Monthly!$B29&gt;0, INDEX(City_Receivable!$E$2:$E$241, IS_Monthly!$B29), 0)</f>
        <v>0</v>
      </c>
      <c r="C29" s="6">
        <f>IF(A29=BuildMonths,-EPC,0)</f>
        <v>0</v>
      </c>
      <c r="D29" s="6">
        <f>IF(A29=BuildMonths,EPC*DebtFrac+EPC*EquityFrac,0) - IF(IS_Monthly!$B29&gt;0, INDEX(Debt_Schedule!$E$2:$E$241, IS_Monthly!$B29), 0)</f>
        <v>0</v>
      </c>
      <c r="E29" s="6">
        <f>B29+C29+D29</f>
        <v>0</v>
      </c>
      <c r="F29" s="6">
        <f>IF(ROW()=2,E29,OFFSET(F1,ROW()-3,0)+E29)</f>
        <v>0</v>
      </c>
    </row>
    <row r="30" spans="1:6">
      <c r="A30" s="8">
        <v>29</v>
      </c>
      <c r="B30" s="6">
        <f>IS_Monthly!K30 + IF(IS_Monthly!$B30&gt;0, INDEX(City_Receivable!$E$2:$E$241, IS_Monthly!$B30), 0)</f>
        <v>0</v>
      </c>
      <c r="C30" s="6">
        <f>IF(A30=BuildMonths,-EPC,0)</f>
        <v>0</v>
      </c>
      <c r="D30" s="6">
        <f>IF(A30=BuildMonths,EPC*DebtFrac+EPC*EquityFrac,0) - IF(IS_Monthly!$B30&gt;0, INDEX(Debt_Schedule!$E$2:$E$241, IS_Monthly!$B30), 0)</f>
        <v>0</v>
      </c>
      <c r="E30" s="6">
        <f>B30+C30+D30</f>
        <v>0</v>
      </c>
      <c r="F30" s="6">
        <f>IF(ROW()=2,E30,OFFSET(F1,ROW()-3,0)+E30)</f>
        <v>0</v>
      </c>
    </row>
    <row r="31" spans="1:6">
      <c r="A31" s="8">
        <v>30</v>
      </c>
      <c r="B31" s="6">
        <f>IS_Monthly!K31 + IF(IS_Monthly!$B31&gt;0, INDEX(City_Receivable!$E$2:$E$241, IS_Monthly!$B31), 0)</f>
        <v>0</v>
      </c>
      <c r="C31" s="6">
        <f>IF(A31=BuildMonths,-EPC,0)</f>
        <v>0</v>
      </c>
      <c r="D31" s="6">
        <f>IF(A31=BuildMonths,EPC*DebtFrac+EPC*EquityFrac,0) - IF(IS_Monthly!$B31&gt;0, INDEX(Debt_Schedule!$E$2:$E$241, IS_Monthly!$B31), 0)</f>
        <v>0</v>
      </c>
      <c r="E31" s="6">
        <f>B31+C31+D31</f>
        <v>0</v>
      </c>
      <c r="F31" s="6">
        <f>IF(ROW()=2,E31,OFFSET(F1,ROW()-3,0)+E31)</f>
        <v>0</v>
      </c>
    </row>
    <row r="32" spans="1:6">
      <c r="A32" s="8">
        <v>31</v>
      </c>
      <c r="B32" s="6">
        <f>IS_Monthly!K32 + IF(IS_Monthly!$B32&gt;0, INDEX(City_Receivable!$E$2:$E$241, IS_Monthly!$B32), 0)</f>
        <v>0</v>
      </c>
      <c r="C32" s="6">
        <f>IF(A32=BuildMonths,-EPC,0)</f>
        <v>0</v>
      </c>
      <c r="D32" s="6">
        <f>IF(A32=BuildMonths,EPC*DebtFrac+EPC*EquityFrac,0) - IF(IS_Monthly!$B32&gt;0, INDEX(Debt_Schedule!$E$2:$E$241, IS_Monthly!$B32), 0)</f>
        <v>0</v>
      </c>
      <c r="E32" s="6">
        <f>B32+C32+D32</f>
        <v>0</v>
      </c>
      <c r="F32" s="6">
        <f>IF(ROW()=2,E32,OFFSET(F1,ROW()-3,0)+E32)</f>
        <v>0</v>
      </c>
    </row>
    <row r="33" spans="1:6">
      <c r="A33" s="8">
        <v>32</v>
      </c>
      <c r="B33" s="6">
        <f>IS_Monthly!K33 + IF(IS_Monthly!$B33&gt;0, INDEX(City_Receivable!$E$2:$E$241, IS_Monthly!$B33), 0)</f>
        <v>0</v>
      </c>
      <c r="C33" s="6">
        <f>IF(A33=BuildMonths,-EPC,0)</f>
        <v>0</v>
      </c>
      <c r="D33" s="6">
        <f>IF(A33=BuildMonths,EPC*DebtFrac+EPC*EquityFrac,0) - IF(IS_Monthly!$B33&gt;0, INDEX(Debt_Schedule!$E$2:$E$241, IS_Monthly!$B33), 0)</f>
        <v>0</v>
      </c>
      <c r="E33" s="6">
        <f>B33+C33+D33</f>
        <v>0</v>
      </c>
      <c r="F33" s="6">
        <f>IF(ROW()=2,E33,OFFSET(F1,ROW()-3,0)+E33)</f>
        <v>0</v>
      </c>
    </row>
    <row r="34" spans="1:6">
      <c r="A34" s="8">
        <v>33</v>
      </c>
      <c r="B34" s="6">
        <f>IS_Monthly!K34 + IF(IS_Monthly!$B34&gt;0, INDEX(City_Receivable!$E$2:$E$241, IS_Monthly!$B34), 0)</f>
        <v>0</v>
      </c>
      <c r="C34" s="6">
        <f>IF(A34=BuildMonths,-EPC,0)</f>
        <v>0</v>
      </c>
      <c r="D34" s="6">
        <f>IF(A34=BuildMonths,EPC*DebtFrac+EPC*EquityFrac,0) - IF(IS_Monthly!$B34&gt;0, INDEX(Debt_Schedule!$E$2:$E$241, IS_Monthly!$B34), 0)</f>
        <v>0</v>
      </c>
      <c r="E34" s="6">
        <f>B34+C34+D34</f>
        <v>0</v>
      </c>
      <c r="F34" s="6">
        <f>IF(ROW()=2,E34,OFFSET(F1,ROW()-3,0)+E34)</f>
        <v>0</v>
      </c>
    </row>
    <row r="35" spans="1:6">
      <c r="A35" s="8">
        <v>34</v>
      </c>
      <c r="B35" s="6">
        <f>IS_Monthly!K35 + IF(IS_Monthly!$B35&gt;0, INDEX(City_Receivable!$E$2:$E$241, IS_Monthly!$B35), 0)</f>
        <v>0</v>
      </c>
      <c r="C35" s="6">
        <f>IF(A35=BuildMonths,-EPC,0)</f>
        <v>0</v>
      </c>
      <c r="D35" s="6">
        <f>IF(A35=BuildMonths,EPC*DebtFrac+EPC*EquityFrac,0) - IF(IS_Monthly!$B35&gt;0, INDEX(Debt_Schedule!$E$2:$E$241, IS_Monthly!$B35), 0)</f>
        <v>0</v>
      </c>
      <c r="E35" s="6">
        <f>B35+C35+D35</f>
        <v>0</v>
      </c>
      <c r="F35" s="6">
        <f>IF(ROW()=2,E35,OFFSET(F1,ROW()-3,0)+E35)</f>
        <v>0</v>
      </c>
    </row>
    <row r="36" spans="1:6">
      <c r="A36" s="8">
        <v>35</v>
      </c>
      <c r="B36" s="6">
        <f>IS_Monthly!K36 + IF(IS_Monthly!$B36&gt;0, INDEX(City_Receivable!$E$2:$E$241, IS_Monthly!$B36), 0)</f>
        <v>0</v>
      </c>
      <c r="C36" s="6">
        <f>IF(A36=BuildMonths,-EPC,0)</f>
        <v>0</v>
      </c>
      <c r="D36" s="6">
        <f>IF(A36=BuildMonths,EPC*DebtFrac+EPC*EquityFrac,0) - IF(IS_Monthly!$B36&gt;0, INDEX(Debt_Schedule!$E$2:$E$241, IS_Monthly!$B36), 0)</f>
        <v>0</v>
      </c>
      <c r="E36" s="6">
        <f>B36+C36+D36</f>
        <v>0</v>
      </c>
      <c r="F36" s="6">
        <f>IF(ROW()=2,E36,OFFSET(F1,ROW()-3,0)+E36)</f>
        <v>0</v>
      </c>
    </row>
    <row r="37" spans="1:6">
      <c r="A37" s="8">
        <v>36</v>
      </c>
      <c r="B37" s="6">
        <f>IS_Monthly!K37 + IF(IS_Monthly!$B37&gt;0, INDEX(City_Receivable!$E$2:$E$241, IS_Monthly!$B37), 0)</f>
        <v>0</v>
      </c>
      <c r="C37" s="6">
        <f>IF(A37=BuildMonths,-EPC,0)</f>
        <v>0</v>
      </c>
      <c r="D37" s="6">
        <f>IF(A37=BuildMonths,EPC*DebtFrac+EPC*EquityFrac,0) - IF(IS_Monthly!$B37&gt;0, INDEX(Debt_Schedule!$E$2:$E$241, IS_Monthly!$B37), 0)</f>
        <v>0</v>
      </c>
      <c r="E37" s="6">
        <f>B37+C37+D37</f>
        <v>0</v>
      </c>
      <c r="F37" s="6">
        <f>IF(ROW()=2,E37,OFFSET(F1,ROW()-3,0)+E37)</f>
        <v>0</v>
      </c>
    </row>
    <row r="38" spans="1:6">
      <c r="A38" s="8">
        <v>37</v>
      </c>
      <c r="B38" s="6">
        <f>IS_Monthly!K38 + IF(IS_Monthly!$B38&gt;0, INDEX(City_Receivable!$E$2:$E$241, IS_Monthly!$B38), 0)</f>
        <v>0</v>
      </c>
      <c r="C38" s="6">
        <f>IF(A38=BuildMonths,-EPC,0)</f>
        <v>0</v>
      </c>
      <c r="D38" s="6">
        <f>IF(A38=BuildMonths,EPC*DebtFrac+EPC*EquityFrac,0) - IF(IS_Monthly!$B38&gt;0, INDEX(Debt_Schedule!$E$2:$E$241, IS_Monthly!$B38), 0)</f>
        <v>0</v>
      </c>
      <c r="E38" s="6">
        <f>B38+C38+D38</f>
        <v>0</v>
      </c>
      <c r="F38" s="6">
        <f>IF(ROW()=2,E38,OFFSET(F1,ROW()-3,0)+E38)</f>
        <v>0</v>
      </c>
    </row>
    <row r="39" spans="1:6">
      <c r="A39" s="8">
        <v>38</v>
      </c>
      <c r="B39" s="6">
        <f>IS_Monthly!K39 + IF(IS_Monthly!$B39&gt;0, INDEX(City_Receivable!$E$2:$E$241, IS_Monthly!$B39), 0)</f>
        <v>0</v>
      </c>
      <c r="C39" s="6">
        <f>IF(A39=BuildMonths,-EPC,0)</f>
        <v>0</v>
      </c>
      <c r="D39" s="6">
        <f>IF(A39=BuildMonths,EPC*DebtFrac+EPC*EquityFrac,0) - IF(IS_Monthly!$B39&gt;0, INDEX(Debt_Schedule!$E$2:$E$241, IS_Monthly!$B39), 0)</f>
        <v>0</v>
      </c>
      <c r="E39" s="6">
        <f>B39+C39+D39</f>
        <v>0</v>
      </c>
      <c r="F39" s="6">
        <f>IF(ROW()=2,E39,OFFSET(F1,ROW()-3,0)+E39)</f>
        <v>0</v>
      </c>
    </row>
    <row r="40" spans="1:6">
      <c r="A40" s="8">
        <v>39</v>
      </c>
      <c r="B40" s="6">
        <f>IS_Monthly!K40 + IF(IS_Monthly!$B40&gt;0, INDEX(City_Receivable!$E$2:$E$241, IS_Monthly!$B40), 0)</f>
        <v>0</v>
      </c>
      <c r="C40" s="6">
        <f>IF(A40=BuildMonths,-EPC,0)</f>
        <v>0</v>
      </c>
      <c r="D40" s="6">
        <f>IF(A40=BuildMonths,EPC*DebtFrac+EPC*EquityFrac,0) - IF(IS_Monthly!$B40&gt;0, INDEX(Debt_Schedule!$E$2:$E$241, IS_Monthly!$B40), 0)</f>
        <v>0</v>
      </c>
      <c r="E40" s="6">
        <f>B40+C40+D40</f>
        <v>0</v>
      </c>
      <c r="F40" s="6">
        <f>IF(ROW()=2,E40,OFFSET(F1,ROW()-3,0)+E40)</f>
        <v>0</v>
      </c>
    </row>
    <row r="41" spans="1:6">
      <c r="A41" s="8">
        <v>40</v>
      </c>
      <c r="B41" s="6">
        <f>IS_Monthly!K41 + IF(IS_Monthly!$B41&gt;0, INDEX(City_Receivable!$E$2:$E$241, IS_Monthly!$B41), 0)</f>
        <v>0</v>
      </c>
      <c r="C41" s="6">
        <f>IF(A41=BuildMonths,-EPC,0)</f>
        <v>0</v>
      </c>
      <c r="D41" s="6">
        <f>IF(A41=BuildMonths,EPC*DebtFrac+EPC*EquityFrac,0) - IF(IS_Monthly!$B41&gt;0, INDEX(Debt_Schedule!$E$2:$E$241, IS_Monthly!$B41), 0)</f>
        <v>0</v>
      </c>
      <c r="E41" s="6">
        <f>B41+C41+D41</f>
        <v>0</v>
      </c>
      <c r="F41" s="6">
        <f>IF(ROW()=2,E41,OFFSET(F1,ROW()-3,0)+E41)</f>
        <v>0</v>
      </c>
    </row>
    <row r="42" spans="1:6">
      <c r="A42" s="8">
        <v>41</v>
      </c>
      <c r="B42" s="6">
        <f>IS_Monthly!K42 + IF(IS_Monthly!$B42&gt;0, INDEX(City_Receivable!$E$2:$E$241, IS_Monthly!$B42), 0)</f>
        <v>0</v>
      </c>
      <c r="C42" s="6">
        <f>IF(A42=BuildMonths,-EPC,0)</f>
        <v>0</v>
      </c>
      <c r="D42" s="6">
        <f>IF(A42=BuildMonths,EPC*DebtFrac+EPC*EquityFrac,0) - IF(IS_Monthly!$B42&gt;0, INDEX(Debt_Schedule!$E$2:$E$241, IS_Monthly!$B42), 0)</f>
        <v>0</v>
      </c>
      <c r="E42" s="6">
        <f>B42+C42+D42</f>
        <v>0</v>
      </c>
      <c r="F42" s="6">
        <f>IF(ROW()=2,E42,OFFSET(F1,ROW()-3,0)+E42)</f>
        <v>0</v>
      </c>
    </row>
    <row r="43" spans="1:6">
      <c r="A43" s="8">
        <v>42</v>
      </c>
      <c r="B43" s="6">
        <f>IS_Monthly!K43 + IF(IS_Monthly!$B43&gt;0, INDEX(City_Receivable!$E$2:$E$241, IS_Monthly!$B43), 0)</f>
        <v>0</v>
      </c>
      <c r="C43" s="6">
        <f>IF(A43=BuildMonths,-EPC,0)</f>
        <v>0</v>
      </c>
      <c r="D43" s="6">
        <f>IF(A43=BuildMonths,EPC*DebtFrac+EPC*EquityFrac,0) - IF(IS_Monthly!$B43&gt;0, INDEX(Debt_Schedule!$E$2:$E$241, IS_Monthly!$B43), 0)</f>
        <v>0</v>
      </c>
      <c r="E43" s="6">
        <f>B43+C43+D43</f>
        <v>0</v>
      </c>
      <c r="F43" s="6">
        <f>IF(ROW()=2,E43,OFFSET(F1,ROW()-3,0)+E43)</f>
        <v>0</v>
      </c>
    </row>
    <row r="44" spans="1:6">
      <c r="A44" s="8">
        <v>43</v>
      </c>
      <c r="B44" s="6">
        <f>IS_Monthly!K44 + IF(IS_Monthly!$B44&gt;0, INDEX(City_Receivable!$E$2:$E$241, IS_Monthly!$B44), 0)</f>
        <v>0</v>
      </c>
      <c r="C44" s="6">
        <f>IF(A44=BuildMonths,-EPC,0)</f>
        <v>0</v>
      </c>
      <c r="D44" s="6">
        <f>IF(A44=BuildMonths,EPC*DebtFrac+EPC*EquityFrac,0) - IF(IS_Monthly!$B44&gt;0, INDEX(Debt_Schedule!$E$2:$E$241, IS_Monthly!$B44), 0)</f>
        <v>0</v>
      </c>
      <c r="E44" s="6">
        <f>B44+C44+D44</f>
        <v>0</v>
      </c>
      <c r="F44" s="6">
        <f>IF(ROW()=2,E44,OFFSET(F1,ROW()-3,0)+E44)</f>
        <v>0</v>
      </c>
    </row>
    <row r="45" spans="1:6">
      <c r="A45" s="8">
        <v>44</v>
      </c>
      <c r="B45" s="6">
        <f>IS_Monthly!K45 + IF(IS_Monthly!$B45&gt;0, INDEX(City_Receivable!$E$2:$E$241, IS_Monthly!$B45), 0)</f>
        <v>0</v>
      </c>
      <c r="C45" s="6">
        <f>IF(A45=BuildMonths,-EPC,0)</f>
        <v>0</v>
      </c>
      <c r="D45" s="6">
        <f>IF(A45=BuildMonths,EPC*DebtFrac+EPC*EquityFrac,0) - IF(IS_Monthly!$B45&gt;0, INDEX(Debt_Schedule!$E$2:$E$241, IS_Monthly!$B45), 0)</f>
        <v>0</v>
      </c>
      <c r="E45" s="6">
        <f>B45+C45+D45</f>
        <v>0</v>
      </c>
      <c r="F45" s="6">
        <f>IF(ROW()=2,E45,OFFSET(F1,ROW()-3,0)+E45)</f>
        <v>0</v>
      </c>
    </row>
    <row r="46" spans="1:6">
      <c r="A46" s="8">
        <v>45</v>
      </c>
      <c r="B46" s="6">
        <f>IS_Monthly!K46 + IF(IS_Monthly!$B46&gt;0, INDEX(City_Receivable!$E$2:$E$241, IS_Monthly!$B46), 0)</f>
        <v>0</v>
      </c>
      <c r="C46" s="6">
        <f>IF(A46=BuildMonths,-EPC,0)</f>
        <v>0</v>
      </c>
      <c r="D46" s="6">
        <f>IF(A46=BuildMonths,EPC*DebtFrac+EPC*EquityFrac,0) - IF(IS_Monthly!$B46&gt;0, INDEX(Debt_Schedule!$E$2:$E$241, IS_Monthly!$B46), 0)</f>
        <v>0</v>
      </c>
      <c r="E46" s="6">
        <f>B46+C46+D46</f>
        <v>0</v>
      </c>
      <c r="F46" s="6">
        <f>IF(ROW()=2,E46,OFFSET(F1,ROW()-3,0)+E46)</f>
        <v>0</v>
      </c>
    </row>
    <row r="47" spans="1:6">
      <c r="A47" s="8">
        <v>46</v>
      </c>
      <c r="B47" s="6">
        <f>IS_Monthly!K47 + IF(IS_Monthly!$B47&gt;0, INDEX(City_Receivable!$E$2:$E$241, IS_Monthly!$B47), 0)</f>
        <v>0</v>
      </c>
      <c r="C47" s="6">
        <f>IF(A47=BuildMonths,-EPC,0)</f>
        <v>0</v>
      </c>
      <c r="D47" s="6">
        <f>IF(A47=BuildMonths,EPC*DebtFrac+EPC*EquityFrac,0) - IF(IS_Monthly!$B47&gt;0, INDEX(Debt_Schedule!$E$2:$E$241, IS_Monthly!$B47), 0)</f>
        <v>0</v>
      </c>
      <c r="E47" s="6">
        <f>B47+C47+D47</f>
        <v>0</v>
      </c>
      <c r="F47" s="6">
        <f>IF(ROW()=2,E47,OFFSET(F1,ROW()-3,0)+E47)</f>
        <v>0</v>
      </c>
    </row>
    <row r="48" spans="1:6">
      <c r="A48" s="8">
        <v>47</v>
      </c>
      <c r="B48" s="6">
        <f>IS_Monthly!K48 + IF(IS_Monthly!$B48&gt;0, INDEX(City_Receivable!$E$2:$E$241, IS_Monthly!$B48), 0)</f>
        <v>0</v>
      </c>
      <c r="C48" s="6">
        <f>IF(A48=BuildMonths,-EPC,0)</f>
        <v>0</v>
      </c>
      <c r="D48" s="6">
        <f>IF(A48=BuildMonths,EPC*DebtFrac+EPC*EquityFrac,0) - IF(IS_Monthly!$B48&gt;0, INDEX(Debt_Schedule!$E$2:$E$241, IS_Monthly!$B48), 0)</f>
        <v>0</v>
      </c>
      <c r="E48" s="6">
        <f>B48+C48+D48</f>
        <v>0</v>
      </c>
      <c r="F48" s="6">
        <f>IF(ROW()=2,E48,OFFSET(F1,ROW()-3,0)+E48)</f>
        <v>0</v>
      </c>
    </row>
    <row r="49" spans="1:6">
      <c r="A49" s="8">
        <v>48</v>
      </c>
      <c r="B49" s="6">
        <f>IS_Monthly!K49 + IF(IS_Monthly!$B49&gt;0, INDEX(City_Receivable!$E$2:$E$241, IS_Monthly!$B49), 0)</f>
        <v>0</v>
      </c>
      <c r="C49" s="6">
        <f>IF(A49=BuildMonths,-EPC,0)</f>
        <v>0</v>
      </c>
      <c r="D49" s="6">
        <f>IF(A49=BuildMonths,EPC*DebtFrac+EPC*EquityFrac,0) - IF(IS_Monthly!$B49&gt;0, INDEX(Debt_Schedule!$E$2:$E$241, IS_Monthly!$B49), 0)</f>
        <v>0</v>
      </c>
      <c r="E49" s="6">
        <f>B49+C49+D49</f>
        <v>0</v>
      </c>
      <c r="F49" s="6">
        <f>IF(ROW()=2,E49,OFFSET(F1,ROW()-3,0)+E49)</f>
        <v>0</v>
      </c>
    </row>
    <row r="50" spans="1:6">
      <c r="A50" s="8">
        <v>49</v>
      </c>
      <c r="B50" s="6">
        <f>IS_Monthly!K50 + IF(IS_Monthly!$B50&gt;0, INDEX(City_Receivable!$E$2:$E$241, IS_Monthly!$B50), 0)</f>
        <v>0</v>
      </c>
      <c r="C50" s="6">
        <f>IF(A50=BuildMonths,-EPC,0)</f>
        <v>0</v>
      </c>
      <c r="D50" s="6">
        <f>IF(A50=BuildMonths,EPC*DebtFrac+EPC*EquityFrac,0) - IF(IS_Monthly!$B50&gt;0, INDEX(Debt_Schedule!$E$2:$E$241, IS_Monthly!$B50), 0)</f>
        <v>0</v>
      </c>
      <c r="E50" s="6">
        <f>B50+C50+D50</f>
        <v>0</v>
      </c>
      <c r="F50" s="6">
        <f>IF(ROW()=2,E50,OFFSET(F1,ROW()-3,0)+E50)</f>
        <v>0</v>
      </c>
    </row>
    <row r="51" spans="1:6">
      <c r="A51" s="8">
        <v>50</v>
      </c>
      <c r="B51" s="6">
        <f>IS_Monthly!K51 + IF(IS_Monthly!$B51&gt;0, INDEX(City_Receivable!$E$2:$E$241, IS_Monthly!$B51), 0)</f>
        <v>0</v>
      </c>
      <c r="C51" s="6">
        <f>IF(A51=BuildMonths,-EPC,0)</f>
        <v>0</v>
      </c>
      <c r="D51" s="6">
        <f>IF(A51=BuildMonths,EPC*DebtFrac+EPC*EquityFrac,0) - IF(IS_Monthly!$B51&gt;0, INDEX(Debt_Schedule!$E$2:$E$241, IS_Monthly!$B51), 0)</f>
        <v>0</v>
      </c>
      <c r="E51" s="6">
        <f>B51+C51+D51</f>
        <v>0</v>
      </c>
      <c r="F51" s="6">
        <f>IF(ROW()=2,E51,OFFSET(F1,ROW()-3,0)+E51)</f>
        <v>0</v>
      </c>
    </row>
    <row r="52" spans="1:6">
      <c r="A52" s="8">
        <v>51</v>
      </c>
      <c r="B52" s="6">
        <f>IS_Monthly!K52 + IF(IS_Monthly!$B52&gt;0, INDEX(City_Receivable!$E$2:$E$241, IS_Monthly!$B52), 0)</f>
        <v>0</v>
      </c>
      <c r="C52" s="6">
        <f>IF(A52=BuildMonths,-EPC,0)</f>
        <v>0</v>
      </c>
      <c r="D52" s="6">
        <f>IF(A52=BuildMonths,EPC*DebtFrac+EPC*EquityFrac,0) - IF(IS_Monthly!$B52&gt;0, INDEX(Debt_Schedule!$E$2:$E$241, IS_Monthly!$B52), 0)</f>
        <v>0</v>
      </c>
      <c r="E52" s="6">
        <f>B52+C52+D52</f>
        <v>0</v>
      </c>
      <c r="F52" s="6">
        <f>IF(ROW()=2,E52,OFFSET(F1,ROW()-3,0)+E52)</f>
        <v>0</v>
      </c>
    </row>
    <row r="53" spans="1:6">
      <c r="A53" s="8">
        <v>52</v>
      </c>
      <c r="B53" s="6">
        <f>IS_Monthly!K53 + IF(IS_Monthly!$B53&gt;0, INDEX(City_Receivable!$E$2:$E$241, IS_Monthly!$B53), 0)</f>
        <v>0</v>
      </c>
      <c r="C53" s="6">
        <f>IF(A53=BuildMonths,-EPC,0)</f>
        <v>0</v>
      </c>
      <c r="D53" s="6">
        <f>IF(A53=BuildMonths,EPC*DebtFrac+EPC*EquityFrac,0) - IF(IS_Monthly!$B53&gt;0, INDEX(Debt_Schedule!$E$2:$E$241, IS_Monthly!$B53), 0)</f>
        <v>0</v>
      </c>
      <c r="E53" s="6">
        <f>B53+C53+D53</f>
        <v>0</v>
      </c>
      <c r="F53" s="6">
        <f>IF(ROW()=2,E53,OFFSET(F1,ROW()-3,0)+E53)</f>
        <v>0</v>
      </c>
    </row>
    <row r="54" spans="1:6">
      <c r="A54" s="8">
        <v>53</v>
      </c>
      <c r="B54" s="6">
        <f>IS_Monthly!K54 + IF(IS_Monthly!$B54&gt;0, INDEX(City_Receivable!$E$2:$E$241, IS_Monthly!$B54), 0)</f>
        <v>0</v>
      </c>
      <c r="C54" s="6">
        <f>IF(A54=BuildMonths,-EPC,0)</f>
        <v>0</v>
      </c>
      <c r="D54" s="6">
        <f>IF(A54=BuildMonths,EPC*DebtFrac+EPC*EquityFrac,0) - IF(IS_Monthly!$B54&gt;0, INDEX(Debt_Schedule!$E$2:$E$241, IS_Monthly!$B54), 0)</f>
        <v>0</v>
      </c>
      <c r="E54" s="6">
        <f>B54+C54+D54</f>
        <v>0</v>
      </c>
      <c r="F54" s="6">
        <f>IF(ROW()=2,E54,OFFSET(F1,ROW()-3,0)+E54)</f>
        <v>0</v>
      </c>
    </row>
    <row r="55" spans="1:6">
      <c r="A55" s="8">
        <v>54</v>
      </c>
      <c r="B55" s="6">
        <f>IS_Monthly!K55 + IF(IS_Monthly!$B55&gt;0, INDEX(City_Receivable!$E$2:$E$241, IS_Monthly!$B55), 0)</f>
        <v>0</v>
      </c>
      <c r="C55" s="6">
        <f>IF(A55=BuildMonths,-EPC,0)</f>
        <v>0</v>
      </c>
      <c r="D55" s="6">
        <f>IF(A55=BuildMonths,EPC*DebtFrac+EPC*EquityFrac,0) - IF(IS_Monthly!$B55&gt;0, INDEX(Debt_Schedule!$E$2:$E$241, IS_Monthly!$B55), 0)</f>
        <v>0</v>
      </c>
      <c r="E55" s="6">
        <f>B55+C55+D55</f>
        <v>0</v>
      </c>
      <c r="F55" s="6">
        <f>IF(ROW()=2,E55,OFFSET(F1,ROW()-3,0)+E55)</f>
        <v>0</v>
      </c>
    </row>
    <row r="56" spans="1:6">
      <c r="A56" s="8">
        <v>55</v>
      </c>
      <c r="B56" s="6">
        <f>IS_Monthly!K56 + IF(IS_Monthly!$B56&gt;0, INDEX(City_Receivable!$E$2:$E$241, IS_Monthly!$B56), 0)</f>
        <v>0</v>
      </c>
      <c r="C56" s="6">
        <f>IF(A56=BuildMonths,-EPC,0)</f>
        <v>0</v>
      </c>
      <c r="D56" s="6">
        <f>IF(A56=BuildMonths,EPC*DebtFrac+EPC*EquityFrac,0) - IF(IS_Monthly!$B56&gt;0, INDEX(Debt_Schedule!$E$2:$E$241, IS_Monthly!$B56), 0)</f>
        <v>0</v>
      </c>
      <c r="E56" s="6">
        <f>B56+C56+D56</f>
        <v>0</v>
      </c>
      <c r="F56" s="6">
        <f>IF(ROW()=2,E56,OFFSET(F1,ROW()-3,0)+E56)</f>
        <v>0</v>
      </c>
    </row>
    <row r="57" spans="1:6">
      <c r="A57" s="8">
        <v>56</v>
      </c>
      <c r="B57" s="6">
        <f>IS_Monthly!K57 + IF(IS_Monthly!$B57&gt;0, INDEX(City_Receivable!$E$2:$E$241, IS_Monthly!$B57), 0)</f>
        <v>0</v>
      </c>
      <c r="C57" s="6">
        <f>IF(A57=BuildMonths,-EPC,0)</f>
        <v>0</v>
      </c>
      <c r="D57" s="6">
        <f>IF(A57=BuildMonths,EPC*DebtFrac+EPC*EquityFrac,0) - IF(IS_Monthly!$B57&gt;0, INDEX(Debt_Schedule!$E$2:$E$241, IS_Monthly!$B57), 0)</f>
        <v>0</v>
      </c>
      <c r="E57" s="6">
        <f>B57+C57+D57</f>
        <v>0</v>
      </c>
      <c r="F57" s="6">
        <f>IF(ROW()=2,E57,OFFSET(F1,ROW()-3,0)+E57)</f>
        <v>0</v>
      </c>
    </row>
    <row r="58" spans="1:6">
      <c r="A58" s="8">
        <v>57</v>
      </c>
      <c r="B58" s="6">
        <f>IS_Monthly!K58 + IF(IS_Monthly!$B58&gt;0, INDEX(City_Receivable!$E$2:$E$241, IS_Monthly!$B58), 0)</f>
        <v>0</v>
      </c>
      <c r="C58" s="6">
        <f>IF(A58=BuildMonths,-EPC,0)</f>
        <v>0</v>
      </c>
      <c r="D58" s="6">
        <f>IF(A58=BuildMonths,EPC*DebtFrac+EPC*EquityFrac,0) - IF(IS_Monthly!$B58&gt;0, INDEX(Debt_Schedule!$E$2:$E$241, IS_Monthly!$B58), 0)</f>
        <v>0</v>
      </c>
      <c r="E58" s="6">
        <f>B58+C58+D58</f>
        <v>0</v>
      </c>
      <c r="F58" s="6">
        <f>IF(ROW()=2,E58,OFFSET(F1,ROW()-3,0)+E58)</f>
        <v>0</v>
      </c>
    </row>
    <row r="59" spans="1:6">
      <c r="A59" s="8">
        <v>58</v>
      </c>
      <c r="B59" s="6">
        <f>IS_Monthly!K59 + IF(IS_Monthly!$B59&gt;0, INDEX(City_Receivable!$E$2:$E$241, IS_Monthly!$B59), 0)</f>
        <v>0</v>
      </c>
      <c r="C59" s="6">
        <f>IF(A59=BuildMonths,-EPC,0)</f>
        <v>0</v>
      </c>
      <c r="D59" s="6">
        <f>IF(A59=BuildMonths,EPC*DebtFrac+EPC*EquityFrac,0) - IF(IS_Monthly!$B59&gt;0, INDEX(Debt_Schedule!$E$2:$E$241, IS_Monthly!$B59), 0)</f>
        <v>0</v>
      </c>
      <c r="E59" s="6">
        <f>B59+C59+D59</f>
        <v>0</v>
      </c>
      <c r="F59" s="6">
        <f>IF(ROW()=2,E59,OFFSET(F1,ROW()-3,0)+E59)</f>
        <v>0</v>
      </c>
    </row>
    <row r="60" spans="1:6">
      <c r="A60" s="8">
        <v>59</v>
      </c>
      <c r="B60" s="6">
        <f>IS_Monthly!K60 + IF(IS_Monthly!$B60&gt;0, INDEX(City_Receivable!$E$2:$E$241, IS_Monthly!$B60), 0)</f>
        <v>0</v>
      </c>
      <c r="C60" s="6">
        <f>IF(A60=BuildMonths,-EPC,0)</f>
        <v>0</v>
      </c>
      <c r="D60" s="6">
        <f>IF(A60=BuildMonths,EPC*DebtFrac+EPC*EquityFrac,0) - IF(IS_Monthly!$B60&gt;0, INDEX(Debt_Schedule!$E$2:$E$241, IS_Monthly!$B60), 0)</f>
        <v>0</v>
      </c>
      <c r="E60" s="6">
        <f>B60+C60+D60</f>
        <v>0</v>
      </c>
      <c r="F60" s="6">
        <f>IF(ROW()=2,E60,OFFSET(F1,ROW()-3,0)+E60)</f>
        <v>0</v>
      </c>
    </row>
    <row r="61" spans="1:6">
      <c r="A61" s="8">
        <v>60</v>
      </c>
      <c r="B61" s="6">
        <f>IS_Monthly!K61 + IF(IS_Monthly!$B61&gt;0, INDEX(City_Receivable!$E$2:$E$241, IS_Monthly!$B61), 0)</f>
        <v>0</v>
      </c>
      <c r="C61" s="6">
        <f>IF(A61=BuildMonths,-EPC,0)</f>
        <v>0</v>
      </c>
      <c r="D61" s="6">
        <f>IF(A61=BuildMonths,EPC*DebtFrac+EPC*EquityFrac,0) - IF(IS_Monthly!$B61&gt;0, INDEX(Debt_Schedule!$E$2:$E$241, IS_Monthly!$B61), 0)</f>
        <v>0</v>
      </c>
      <c r="E61" s="6">
        <f>B61+C61+D61</f>
        <v>0</v>
      </c>
      <c r="F61" s="6">
        <f>IF(ROW()=2,E61,OFFSET(F1,ROW()-3,0)+E61)</f>
        <v>0</v>
      </c>
    </row>
    <row r="62" spans="1:6">
      <c r="A62" s="8">
        <v>61</v>
      </c>
      <c r="B62" s="6">
        <f>IS_Monthly!K62 + IF(IS_Monthly!$B62&gt;0, INDEX(City_Receivable!$E$2:$E$241, IS_Monthly!$B62), 0)</f>
        <v>0</v>
      </c>
      <c r="C62" s="6">
        <f>IF(A62=BuildMonths,-EPC,0)</f>
        <v>0</v>
      </c>
      <c r="D62" s="6">
        <f>IF(A62=BuildMonths,EPC*DebtFrac+EPC*EquityFrac,0) - IF(IS_Monthly!$B62&gt;0, INDEX(Debt_Schedule!$E$2:$E$241, IS_Monthly!$B62), 0)</f>
        <v>0</v>
      </c>
      <c r="E62" s="6">
        <f>B62+C62+D62</f>
        <v>0</v>
      </c>
      <c r="F62" s="6">
        <f>IF(ROW()=2,E62,OFFSET(F1,ROW()-3,0)+E62)</f>
        <v>0</v>
      </c>
    </row>
    <row r="63" spans="1:6">
      <c r="A63" s="8">
        <v>62</v>
      </c>
      <c r="B63" s="6">
        <f>IS_Monthly!K63 + IF(IS_Monthly!$B63&gt;0, INDEX(City_Receivable!$E$2:$E$241, IS_Monthly!$B63), 0)</f>
        <v>0</v>
      </c>
      <c r="C63" s="6">
        <f>IF(A63=BuildMonths,-EPC,0)</f>
        <v>0</v>
      </c>
      <c r="D63" s="6">
        <f>IF(A63=BuildMonths,EPC*DebtFrac+EPC*EquityFrac,0) - IF(IS_Monthly!$B63&gt;0, INDEX(Debt_Schedule!$E$2:$E$241, IS_Monthly!$B63), 0)</f>
        <v>0</v>
      </c>
      <c r="E63" s="6">
        <f>B63+C63+D63</f>
        <v>0</v>
      </c>
      <c r="F63" s="6">
        <f>IF(ROW()=2,E63,OFFSET(F1,ROW()-3,0)+E63)</f>
        <v>0</v>
      </c>
    </row>
    <row r="64" spans="1:6">
      <c r="A64" s="8">
        <v>63</v>
      </c>
      <c r="B64" s="6">
        <f>IS_Monthly!K64 + IF(IS_Monthly!$B64&gt;0, INDEX(City_Receivable!$E$2:$E$241, IS_Monthly!$B64), 0)</f>
        <v>0</v>
      </c>
      <c r="C64" s="6">
        <f>IF(A64=BuildMonths,-EPC,0)</f>
        <v>0</v>
      </c>
      <c r="D64" s="6">
        <f>IF(A64=BuildMonths,EPC*DebtFrac+EPC*EquityFrac,0) - IF(IS_Monthly!$B64&gt;0, INDEX(Debt_Schedule!$E$2:$E$241, IS_Monthly!$B64), 0)</f>
        <v>0</v>
      </c>
      <c r="E64" s="6">
        <f>B64+C64+D64</f>
        <v>0</v>
      </c>
      <c r="F64" s="6">
        <f>IF(ROW()=2,E64,OFFSET(F1,ROW()-3,0)+E64)</f>
        <v>0</v>
      </c>
    </row>
    <row r="65" spans="1:6">
      <c r="A65" s="8">
        <v>64</v>
      </c>
      <c r="B65" s="6">
        <f>IS_Monthly!K65 + IF(IS_Monthly!$B65&gt;0, INDEX(City_Receivable!$E$2:$E$241, IS_Monthly!$B65), 0)</f>
        <v>0</v>
      </c>
      <c r="C65" s="6">
        <f>IF(A65=BuildMonths,-EPC,0)</f>
        <v>0</v>
      </c>
      <c r="D65" s="6">
        <f>IF(A65=BuildMonths,EPC*DebtFrac+EPC*EquityFrac,0) - IF(IS_Monthly!$B65&gt;0, INDEX(Debt_Schedule!$E$2:$E$241, IS_Monthly!$B65), 0)</f>
        <v>0</v>
      </c>
      <c r="E65" s="6">
        <f>B65+C65+D65</f>
        <v>0</v>
      </c>
      <c r="F65" s="6">
        <f>IF(ROW()=2,E65,OFFSET(F1,ROW()-3,0)+E65)</f>
        <v>0</v>
      </c>
    </row>
    <row r="66" spans="1:6">
      <c r="A66" s="8">
        <v>65</v>
      </c>
      <c r="B66" s="6">
        <f>IS_Monthly!K66 + IF(IS_Monthly!$B66&gt;0, INDEX(City_Receivable!$E$2:$E$241, IS_Monthly!$B66), 0)</f>
        <v>0</v>
      </c>
      <c r="C66" s="6">
        <f>IF(A66=BuildMonths,-EPC,0)</f>
        <v>0</v>
      </c>
      <c r="D66" s="6">
        <f>IF(A66=BuildMonths,EPC*DebtFrac+EPC*EquityFrac,0) - IF(IS_Monthly!$B66&gt;0, INDEX(Debt_Schedule!$E$2:$E$241, IS_Monthly!$B66), 0)</f>
        <v>0</v>
      </c>
      <c r="E66" s="6">
        <f>B66+C66+D66</f>
        <v>0</v>
      </c>
      <c r="F66" s="6">
        <f>IF(ROW()=2,E66,OFFSET(F1,ROW()-3,0)+E66)</f>
        <v>0</v>
      </c>
    </row>
    <row r="67" spans="1:6">
      <c r="A67" s="8">
        <v>66</v>
      </c>
      <c r="B67" s="6">
        <f>IS_Monthly!K67 + IF(IS_Monthly!$B67&gt;0, INDEX(City_Receivable!$E$2:$E$241, IS_Monthly!$B67), 0)</f>
        <v>0</v>
      </c>
      <c r="C67" s="6">
        <f>IF(A67=BuildMonths,-EPC,0)</f>
        <v>0</v>
      </c>
      <c r="D67" s="6">
        <f>IF(A67=BuildMonths,EPC*DebtFrac+EPC*EquityFrac,0) - IF(IS_Monthly!$B67&gt;0, INDEX(Debt_Schedule!$E$2:$E$241, IS_Monthly!$B67), 0)</f>
        <v>0</v>
      </c>
      <c r="E67" s="6">
        <f>B67+C67+D67</f>
        <v>0</v>
      </c>
      <c r="F67" s="6">
        <f>IF(ROW()=2,E67,OFFSET(F1,ROW()-3,0)+E67)</f>
        <v>0</v>
      </c>
    </row>
    <row r="68" spans="1:6">
      <c r="A68" s="8">
        <v>67</v>
      </c>
      <c r="B68" s="6">
        <f>IS_Monthly!K68 + IF(IS_Monthly!$B68&gt;0, INDEX(City_Receivable!$E$2:$E$241, IS_Monthly!$B68), 0)</f>
        <v>0</v>
      </c>
      <c r="C68" s="6">
        <f>IF(A68=BuildMonths,-EPC,0)</f>
        <v>0</v>
      </c>
      <c r="D68" s="6">
        <f>IF(A68=BuildMonths,EPC*DebtFrac+EPC*EquityFrac,0) - IF(IS_Monthly!$B68&gt;0, INDEX(Debt_Schedule!$E$2:$E$241, IS_Monthly!$B68), 0)</f>
        <v>0</v>
      </c>
      <c r="E68" s="6">
        <f>B68+C68+D68</f>
        <v>0</v>
      </c>
      <c r="F68" s="6">
        <f>IF(ROW()=2,E68,OFFSET(F1,ROW()-3,0)+E68)</f>
        <v>0</v>
      </c>
    </row>
    <row r="69" spans="1:6">
      <c r="A69" s="8">
        <v>68</v>
      </c>
      <c r="B69" s="6">
        <f>IS_Monthly!K69 + IF(IS_Monthly!$B69&gt;0, INDEX(City_Receivable!$E$2:$E$241, IS_Monthly!$B69), 0)</f>
        <v>0</v>
      </c>
      <c r="C69" s="6">
        <f>IF(A69=BuildMonths,-EPC,0)</f>
        <v>0</v>
      </c>
      <c r="D69" s="6">
        <f>IF(A69=BuildMonths,EPC*DebtFrac+EPC*EquityFrac,0) - IF(IS_Monthly!$B69&gt;0, INDEX(Debt_Schedule!$E$2:$E$241, IS_Monthly!$B69), 0)</f>
        <v>0</v>
      </c>
      <c r="E69" s="6">
        <f>B69+C69+D69</f>
        <v>0</v>
      </c>
      <c r="F69" s="6">
        <f>IF(ROW()=2,E69,OFFSET(F1,ROW()-3,0)+E69)</f>
        <v>0</v>
      </c>
    </row>
    <row r="70" spans="1:6">
      <c r="A70" s="8">
        <v>69</v>
      </c>
      <c r="B70" s="6">
        <f>IS_Monthly!K70 + IF(IS_Monthly!$B70&gt;0, INDEX(City_Receivable!$E$2:$E$241, IS_Monthly!$B70), 0)</f>
        <v>0</v>
      </c>
      <c r="C70" s="6">
        <f>IF(A70=BuildMonths,-EPC,0)</f>
        <v>0</v>
      </c>
      <c r="D70" s="6">
        <f>IF(A70=BuildMonths,EPC*DebtFrac+EPC*EquityFrac,0) - IF(IS_Monthly!$B70&gt;0, INDEX(Debt_Schedule!$E$2:$E$241, IS_Monthly!$B70), 0)</f>
        <v>0</v>
      </c>
      <c r="E70" s="6">
        <f>B70+C70+D70</f>
        <v>0</v>
      </c>
      <c r="F70" s="6">
        <f>IF(ROW()=2,E70,OFFSET(F1,ROW()-3,0)+E70)</f>
        <v>0</v>
      </c>
    </row>
    <row r="71" spans="1:6">
      <c r="A71" s="8">
        <v>70</v>
      </c>
      <c r="B71" s="6">
        <f>IS_Monthly!K71 + IF(IS_Monthly!$B71&gt;0, INDEX(City_Receivable!$E$2:$E$241, IS_Monthly!$B71), 0)</f>
        <v>0</v>
      </c>
      <c r="C71" s="6">
        <f>IF(A71=BuildMonths,-EPC,0)</f>
        <v>0</v>
      </c>
      <c r="D71" s="6">
        <f>IF(A71=BuildMonths,EPC*DebtFrac+EPC*EquityFrac,0) - IF(IS_Monthly!$B71&gt;0, INDEX(Debt_Schedule!$E$2:$E$241, IS_Monthly!$B71), 0)</f>
        <v>0</v>
      </c>
      <c r="E71" s="6">
        <f>B71+C71+D71</f>
        <v>0</v>
      </c>
      <c r="F71" s="6">
        <f>IF(ROW()=2,E71,OFFSET(F1,ROW()-3,0)+E71)</f>
        <v>0</v>
      </c>
    </row>
    <row r="72" spans="1:6">
      <c r="A72" s="8">
        <v>71</v>
      </c>
      <c r="B72" s="6">
        <f>IS_Monthly!K72 + IF(IS_Monthly!$B72&gt;0, INDEX(City_Receivable!$E$2:$E$241, IS_Monthly!$B72), 0)</f>
        <v>0</v>
      </c>
      <c r="C72" s="6">
        <f>IF(A72=BuildMonths,-EPC,0)</f>
        <v>0</v>
      </c>
      <c r="D72" s="6">
        <f>IF(A72=BuildMonths,EPC*DebtFrac+EPC*EquityFrac,0) - IF(IS_Monthly!$B72&gt;0, INDEX(Debt_Schedule!$E$2:$E$241, IS_Monthly!$B72), 0)</f>
        <v>0</v>
      </c>
      <c r="E72" s="6">
        <f>B72+C72+D72</f>
        <v>0</v>
      </c>
      <c r="F72" s="6">
        <f>IF(ROW()=2,E72,OFFSET(F1,ROW()-3,0)+E72)</f>
        <v>0</v>
      </c>
    </row>
    <row r="73" spans="1:6">
      <c r="A73" s="8">
        <v>72</v>
      </c>
      <c r="B73" s="6">
        <f>IS_Monthly!K73 + IF(IS_Monthly!$B73&gt;0, INDEX(City_Receivable!$E$2:$E$241, IS_Monthly!$B73), 0)</f>
        <v>0</v>
      </c>
      <c r="C73" s="6">
        <f>IF(A73=BuildMonths,-EPC,0)</f>
        <v>0</v>
      </c>
      <c r="D73" s="6">
        <f>IF(A73=BuildMonths,EPC*DebtFrac+EPC*EquityFrac,0) - IF(IS_Monthly!$B73&gt;0, INDEX(Debt_Schedule!$E$2:$E$241, IS_Monthly!$B73), 0)</f>
        <v>0</v>
      </c>
      <c r="E73" s="6">
        <f>B73+C73+D73</f>
        <v>0</v>
      </c>
      <c r="F73" s="6">
        <f>IF(ROW()=2,E73,OFFSET(F1,ROW()-3,0)+E73)</f>
        <v>0</v>
      </c>
    </row>
    <row r="74" spans="1:6">
      <c r="A74" s="8">
        <v>73</v>
      </c>
      <c r="B74" s="6">
        <f>IS_Monthly!K74 + IF(IS_Monthly!$B74&gt;0, INDEX(City_Receivable!$E$2:$E$241, IS_Monthly!$B74), 0)</f>
        <v>0</v>
      </c>
      <c r="C74" s="6">
        <f>IF(A74=BuildMonths,-EPC,0)</f>
        <v>0</v>
      </c>
      <c r="D74" s="6">
        <f>IF(A74=BuildMonths,EPC*DebtFrac+EPC*EquityFrac,0) - IF(IS_Monthly!$B74&gt;0, INDEX(Debt_Schedule!$E$2:$E$241, IS_Monthly!$B74), 0)</f>
        <v>0</v>
      </c>
      <c r="E74" s="6">
        <f>B74+C74+D74</f>
        <v>0</v>
      </c>
      <c r="F74" s="6">
        <f>IF(ROW()=2,E74,OFFSET(F1,ROW()-3,0)+E74)</f>
        <v>0</v>
      </c>
    </row>
    <row r="75" spans="1:6">
      <c r="A75" s="8">
        <v>74</v>
      </c>
      <c r="B75" s="6">
        <f>IS_Monthly!K75 + IF(IS_Monthly!$B75&gt;0, INDEX(City_Receivable!$E$2:$E$241, IS_Monthly!$B75), 0)</f>
        <v>0</v>
      </c>
      <c r="C75" s="6">
        <f>IF(A75=BuildMonths,-EPC,0)</f>
        <v>0</v>
      </c>
      <c r="D75" s="6">
        <f>IF(A75=BuildMonths,EPC*DebtFrac+EPC*EquityFrac,0) - IF(IS_Monthly!$B75&gt;0, INDEX(Debt_Schedule!$E$2:$E$241, IS_Monthly!$B75), 0)</f>
        <v>0</v>
      </c>
      <c r="E75" s="6">
        <f>B75+C75+D75</f>
        <v>0</v>
      </c>
      <c r="F75" s="6">
        <f>IF(ROW()=2,E75,OFFSET(F1,ROW()-3,0)+E75)</f>
        <v>0</v>
      </c>
    </row>
    <row r="76" spans="1:6">
      <c r="A76" s="8">
        <v>75</v>
      </c>
      <c r="B76" s="6">
        <f>IS_Monthly!K76 + IF(IS_Monthly!$B76&gt;0, INDEX(City_Receivable!$E$2:$E$241, IS_Monthly!$B76), 0)</f>
        <v>0</v>
      </c>
      <c r="C76" s="6">
        <f>IF(A76=BuildMonths,-EPC,0)</f>
        <v>0</v>
      </c>
      <c r="D76" s="6">
        <f>IF(A76=BuildMonths,EPC*DebtFrac+EPC*EquityFrac,0) - IF(IS_Monthly!$B76&gt;0, INDEX(Debt_Schedule!$E$2:$E$241, IS_Monthly!$B76), 0)</f>
        <v>0</v>
      </c>
      <c r="E76" s="6">
        <f>B76+C76+D76</f>
        <v>0</v>
      </c>
      <c r="F76" s="6">
        <f>IF(ROW()=2,E76,OFFSET(F1,ROW()-3,0)+E76)</f>
        <v>0</v>
      </c>
    </row>
    <row r="77" spans="1:6">
      <c r="A77" s="8">
        <v>76</v>
      </c>
      <c r="B77" s="6">
        <f>IS_Monthly!K77 + IF(IS_Monthly!$B77&gt;0, INDEX(City_Receivable!$E$2:$E$241, IS_Monthly!$B77), 0)</f>
        <v>0</v>
      </c>
      <c r="C77" s="6">
        <f>IF(A77=BuildMonths,-EPC,0)</f>
        <v>0</v>
      </c>
      <c r="D77" s="6">
        <f>IF(A77=BuildMonths,EPC*DebtFrac+EPC*EquityFrac,0) - IF(IS_Monthly!$B77&gt;0, INDEX(Debt_Schedule!$E$2:$E$241, IS_Monthly!$B77), 0)</f>
        <v>0</v>
      </c>
      <c r="E77" s="6">
        <f>B77+C77+D77</f>
        <v>0</v>
      </c>
      <c r="F77" s="6">
        <f>IF(ROW()=2,E77,OFFSET(F1,ROW()-3,0)+E77)</f>
        <v>0</v>
      </c>
    </row>
    <row r="78" spans="1:6">
      <c r="A78" s="8">
        <v>77</v>
      </c>
      <c r="B78" s="6">
        <f>IS_Monthly!K78 + IF(IS_Monthly!$B78&gt;0, INDEX(City_Receivable!$E$2:$E$241, IS_Monthly!$B78), 0)</f>
        <v>0</v>
      </c>
      <c r="C78" s="6">
        <f>IF(A78=BuildMonths,-EPC,0)</f>
        <v>0</v>
      </c>
      <c r="D78" s="6">
        <f>IF(A78=BuildMonths,EPC*DebtFrac+EPC*EquityFrac,0) - IF(IS_Monthly!$B78&gt;0, INDEX(Debt_Schedule!$E$2:$E$241, IS_Monthly!$B78), 0)</f>
        <v>0</v>
      </c>
      <c r="E78" s="6">
        <f>B78+C78+D78</f>
        <v>0</v>
      </c>
      <c r="F78" s="6">
        <f>IF(ROW()=2,E78,OFFSET(F1,ROW()-3,0)+E78)</f>
        <v>0</v>
      </c>
    </row>
    <row r="79" spans="1:6">
      <c r="A79" s="8">
        <v>78</v>
      </c>
      <c r="B79" s="6">
        <f>IS_Monthly!K79 + IF(IS_Monthly!$B79&gt;0, INDEX(City_Receivable!$E$2:$E$241, IS_Monthly!$B79), 0)</f>
        <v>0</v>
      </c>
      <c r="C79" s="6">
        <f>IF(A79=BuildMonths,-EPC,0)</f>
        <v>0</v>
      </c>
      <c r="D79" s="6">
        <f>IF(A79=BuildMonths,EPC*DebtFrac+EPC*EquityFrac,0) - IF(IS_Monthly!$B79&gt;0, INDEX(Debt_Schedule!$E$2:$E$241, IS_Monthly!$B79), 0)</f>
        <v>0</v>
      </c>
      <c r="E79" s="6">
        <f>B79+C79+D79</f>
        <v>0</v>
      </c>
      <c r="F79" s="6">
        <f>IF(ROW()=2,E79,OFFSET(F1,ROW()-3,0)+E79)</f>
        <v>0</v>
      </c>
    </row>
    <row r="80" spans="1:6">
      <c r="A80" s="8">
        <v>79</v>
      </c>
      <c r="B80" s="6">
        <f>IS_Monthly!K80 + IF(IS_Monthly!$B80&gt;0, INDEX(City_Receivable!$E$2:$E$241, IS_Monthly!$B80), 0)</f>
        <v>0</v>
      </c>
      <c r="C80" s="6">
        <f>IF(A80=BuildMonths,-EPC,0)</f>
        <v>0</v>
      </c>
      <c r="D80" s="6">
        <f>IF(A80=BuildMonths,EPC*DebtFrac+EPC*EquityFrac,0) - IF(IS_Monthly!$B80&gt;0, INDEX(Debt_Schedule!$E$2:$E$241, IS_Monthly!$B80), 0)</f>
        <v>0</v>
      </c>
      <c r="E80" s="6">
        <f>B80+C80+D80</f>
        <v>0</v>
      </c>
      <c r="F80" s="6">
        <f>IF(ROW()=2,E80,OFFSET(F1,ROW()-3,0)+E80)</f>
        <v>0</v>
      </c>
    </row>
    <row r="81" spans="1:6">
      <c r="A81" s="8">
        <v>80</v>
      </c>
      <c r="B81" s="6">
        <f>IS_Monthly!K81 + IF(IS_Monthly!$B81&gt;0, INDEX(City_Receivable!$E$2:$E$241, IS_Monthly!$B81), 0)</f>
        <v>0</v>
      </c>
      <c r="C81" s="6">
        <f>IF(A81=BuildMonths,-EPC,0)</f>
        <v>0</v>
      </c>
      <c r="D81" s="6">
        <f>IF(A81=BuildMonths,EPC*DebtFrac+EPC*EquityFrac,0) - IF(IS_Monthly!$B81&gt;0, INDEX(Debt_Schedule!$E$2:$E$241, IS_Monthly!$B81), 0)</f>
        <v>0</v>
      </c>
      <c r="E81" s="6">
        <f>B81+C81+D81</f>
        <v>0</v>
      </c>
      <c r="F81" s="6">
        <f>IF(ROW()=2,E81,OFFSET(F1,ROW()-3,0)+E81)</f>
        <v>0</v>
      </c>
    </row>
    <row r="82" spans="1:6">
      <c r="A82" s="8">
        <v>81</v>
      </c>
      <c r="B82" s="6">
        <f>IS_Monthly!K82 + IF(IS_Monthly!$B82&gt;0, INDEX(City_Receivable!$E$2:$E$241, IS_Monthly!$B82), 0)</f>
        <v>0</v>
      </c>
      <c r="C82" s="6">
        <f>IF(A82=BuildMonths,-EPC,0)</f>
        <v>0</v>
      </c>
      <c r="D82" s="6">
        <f>IF(A82=BuildMonths,EPC*DebtFrac+EPC*EquityFrac,0) - IF(IS_Monthly!$B82&gt;0, INDEX(Debt_Schedule!$E$2:$E$241, IS_Monthly!$B82), 0)</f>
        <v>0</v>
      </c>
      <c r="E82" s="6">
        <f>B82+C82+D82</f>
        <v>0</v>
      </c>
      <c r="F82" s="6">
        <f>IF(ROW()=2,E82,OFFSET(F1,ROW()-3,0)+E82)</f>
        <v>0</v>
      </c>
    </row>
    <row r="83" spans="1:6">
      <c r="A83" s="8">
        <v>82</v>
      </c>
      <c r="B83" s="6">
        <f>IS_Monthly!K83 + IF(IS_Monthly!$B83&gt;0, INDEX(City_Receivable!$E$2:$E$241, IS_Monthly!$B83), 0)</f>
        <v>0</v>
      </c>
      <c r="C83" s="6">
        <f>IF(A83=BuildMonths,-EPC,0)</f>
        <v>0</v>
      </c>
      <c r="D83" s="6">
        <f>IF(A83=BuildMonths,EPC*DebtFrac+EPC*EquityFrac,0) - IF(IS_Monthly!$B83&gt;0, INDEX(Debt_Schedule!$E$2:$E$241, IS_Monthly!$B83), 0)</f>
        <v>0</v>
      </c>
      <c r="E83" s="6">
        <f>B83+C83+D83</f>
        <v>0</v>
      </c>
      <c r="F83" s="6">
        <f>IF(ROW()=2,E83,OFFSET(F1,ROW()-3,0)+E83)</f>
        <v>0</v>
      </c>
    </row>
    <row r="84" spans="1:6">
      <c r="A84" s="8">
        <v>83</v>
      </c>
      <c r="B84" s="6">
        <f>IS_Monthly!K84 + IF(IS_Monthly!$B84&gt;0, INDEX(City_Receivable!$E$2:$E$241, IS_Monthly!$B84), 0)</f>
        <v>0</v>
      </c>
      <c r="C84" s="6">
        <f>IF(A84=BuildMonths,-EPC,0)</f>
        <v>0</v>
      </c>
      <c r="D84" s="6">
        <f>IF(A84=BuildMonths,EPC*DebtFrac+EPC*EquityFrac,0) - IF(IS_Monthly!$B84&gt;0, INDEX(Debt_Schedule!$E$2:$E$241, IS_Monthly!$B84), 0)</f>
        <v>0</v>
      </c>
      <c r="E84" s="6">
        <f>B84+C84+D84</f>
        <v>0</v>
      </c>
      <c r="F84" s="6">
        <f>IF(ROW()=2,E84,OFFSET(F1,ROW()-3,0)+E84)</f>
        <v>0</v>
      </c>
    </row>
    <row r="85" spans="1:6">
      <c r="A85" s="8">
        <v>84</v>
      </c>
      <c r="B85" s="6">
        <f>IS_Monthly!K85 + IF(IS_Monthly!$B85&gt;0, INDEX(City_Receivable!$E$2:$E$241, IS_Monthly!$B85), 0)</f>
        <v>0</v>
      </c>
      <c r="C85" s="6">
        <f>IF(A85=BuildMonths,-EPC,0)</f>
        <v>0</v>
      </c>
      <c r="D85" s="6">
        <f>IF(A85=BuildMonths,EPC*DebtFrac+EPC*EquityFrac,0) - IF(IS_Monthly!$B85&gt;0, INDEX(Debt_Schedule!$E$2:$E$241, IS_Monthly!$B85), 0)</f>
        <v>0</v>
      </c>
      <c r="E85" s="6">
        <f>B85+C85+D85</f>
        <v>0</v>
      </c>
      <c r="F85" s="6">
        <f>IF(ROW()=2,E85,OFFSET(F1,ROW()-3,0)+E85)</f>
        <v>0</v>
      </c>
    </row>
    <row r="86" spans="1:6">
      <c r="A86" s="8">
        <v>85</v>
      </c>
      <c r="B86" s="6">
        <f>IS_Monthly!K86 + IF(IS_Monthly!$B86&gt;0, INDEX(City_Receivable!$E$2:$E$241, IS_Monthly!$B86), 0)</f>
        <v>0</v>
      </c>
      <c r="C86" s="6">
        <f>IF(A86=BuildMonths,-EPC,0)</f>
        <v>0</v>
      </c>
      <c r="D86" s="6">
        <f>IF(A86=BuildMonths,EPC*DebtFrac+EPC*EquityFrac,0) - IF(IS_Monthly!$B86&gt;0, INDEX(Debt_Schedule!$E$2:$E$241, IS_Monthly!$B86), 0)</f>
        <v>0</v>
      </c>
      <c r="E86" s="6">
        <f>B86+C86+D86</f>
        <v>0</v>
      </c>
      <c r="F86" s="6">
        <f>IF(ROW()=2,E86,OFFSET(F1,ROW()-3,0)+E86)</f>
        <v>0</v>
      </c>
    </row>
    <row r="87" spans="1:6">
      <c r="A87" s="8">
        <v>86</v>
      </c>
      <c r="B87" s="6">
        <f>IS_Monthly!K87 + IF(IS_Monthly!$B87&gt;0, INDEX(City_Receivable!$E$2:$E$241, IS_Monthly!$B87), 0)</f>
        <v>0</v>
      </c>
      <c r="C87" s="6">
        <f>IF(A87=BuildMonths,-EPC,0)</f>
        <v>0</v>
      </c>
      <c r="D87" s="6">
        <f>IF(A87=BuildMonths,EPC*DebtFrac+EPC*EquityFrac,0) - IF(IS_Monthly!$B87&gt;0, INDEX(Debt_Schedule!$E$2:$E$241, IS_Monthly!$B87), 0)</f>
        <v>0</v>
      </c>
      <c r="E87" s="6">
        <f>B87+C87+D87</f>
        <v>0</v>
      </c>
      <c r="F87" s="6">
        <f>IF(ROW()=2,E87,OFFSET(F1,ROW()-3,0)+E87)</f>
        <v>0</v>
      </c>
    </row>
    <row r="88" spans="1:6">
      <c r="A88" s="8">
        <v>87</v>
      </c>
      <c r="B88" s="6">
        <f>IS_Monthly!K88 + IF(IS_Monthly!$B88&gt;0, INDEX(City_Receivable!$E$2:$E$241, IS_Monthly!$B88), 0)</f>
        <v>0</v>
      </c>
      <c r="C88" s="6">
        <f>IF(A88=BuildMonths,-EPC,0)</f>
        <v>0</v>
      </c>
      <c r="D88" s="6">
        <f>IF(A88=BuildMonths,EPC*DebtFrac+EPC*EquityFrac,0) - IF(IS_Monthly!$B88&gt;0, INDEX(Debt_Schedule!$E$2:$E$241, IS_Monthly!$B88), 0)</f>
        <v>0</v>
      </c>
      <c r="E88" s="6">
        <f>B88+C88+D88</f>
        <v>0</v>
      </c>
      <c r="F88" s="6">
        <f>IF(ROW()=2,E88,OFFSET(F1,ROW()-3,0)+E88)</f>
        <v>0</v>
      </c>
    </row>
    <row r="89" spans="1:6">
      <c r="A89" s="8">
        <v>88</v>
      </c>
      <c r="B89" s="6">
        <f>IS_Monthly!K89 + IF(IS_Monthly!$B89&gt;0, INDEX(City_Receivable!$E$2:$E$241, IS_Monthly!$B89), 0)</f>
        <v>0</v>
      </c>
      <c r="C89" s="6">
        <f>IF(A89=BuildMonths,-EPC,0)</f>
        <v>0</v>
      </c>
      <c r="D89" s="6">
        <f>IF(A89=BuildMonths,EPC*DebtFrac+EPC*EquityFrac,0) - IF(IS_Monthly!$B89&gt;0, INDEX(Debt_Schedule!$E$2:$E$241, IS_Monthly!$B89), 0)</f>
        <v>0</v>
      </c>
      <c r="E89" s="6">
        <f>B89+C89+D89</f>
        <v>0</v>
      </c>
      <c r="F89" s="6">
        <f>IF(ROW()=2,E89,OFFSET(F1,ROW()-3,0)+E89)</f>
        <v>0</v>
      </c>
    </row>
    <row r="90" spans="1:6">
      <c r="A90" s="8">
        <v>89</v>
      </c>
      <c r="B90" s="6">
        <f>IS_Monthly!K90 + IF(IS_Monthly!$B90&gt;0, INDEX(City_Receivable!$E$2:$E$241, IS_Monthly!$B90), 0)</f>
        <v>0</v>
      </c>
      <c r="C90" s="6">
        <f>IF(A90=BuildMonths,-EPC,0)</f>
        <v>0</v>
      </c>
      <c r="D90" s="6">
        <f>IF(A90=BuildMonths,EPC*DebtFrac+EPC*EquityFrac,0) - IF(IS_Monthly!$B90&gt;0, INDEX(Debt_Schedule!$E$2:$E$241, IS_Monthly!$B90), 0)</f>
        <v>0</v>
      </c>
      <c r="E90" s="6">
        <f>B90+C90+D90</f>
        <v>0</v>
      </c>
      <c r="F90" s="6">
        <f>IF(ROW()=2,E90,OFFSET(F1,ROW()-3,0)+E90)</f>
        <v>0</v>
      </c>
    </row>
    <row r="91" spans="1:6">
      <c r="A91" s="8">
        <v>90</v>
      </c>
      <c r="B91" s="6">
        <f>IS_Monthly!K91 + IF(IS_Monthly!$B91&gt;0, INDEX(City_Receivable!$E$2:$E$241, IS_Monthly!$B91), 0)</f>
        <v>0</v>
      </c>
      <c r="C91" s="6">
        <f>IF(A91=BuildMonths,-EPC,0)</f>
        <v>0</v>
      </c>
      <c r="D91" s="6">
        <f>IF(A91=BuildMonths,EPC*DebtFrac+EPC*EquityFrac,0) - IF(IS_Monthly!$B91&gt;0, INDEX(Debt_Schedule!$E$2:$E$241, IS_Monthly!$B91), 0)</f>
        <v>0</v>
      </c>
      <c r="E91" s="6">
        <f>B91+C91+D91</f>
        <v>0</v>
      </c>
      <c r="F91" s="6">
        <f>IF(ROW()=2,E91,OFFSET(F1,ROW()-3,0)+E91)</f>
        <v>0</v>
      </c>
    </row>
    <row r="92" spans="1:6">
      <c r="A92" s="8">
        <v>91</v>
      </c>
      <c r="B92" s="6">
        <f>IS_Monthly!K92 + IF(IS_Monthly!$B92&gt;0, INDEX(City_Receivable!$E$2:$E$241, IS_Monthly!$B92), 0)</f>
        <v>0</v>
      </c>
      <c r="C92" s="6">
        <f>IF(A92=BuildMonths,-EPC,0)</f>
        <v>0</v>
      </c>
      <c r="D92" s="6">
        <f>IF(A92=BuildMonths,EPC*DebtFrac+EPC*EquityFrac,0) - IF(IS_Monthly!$B92&gt;0, INDEX(Debt_Schedule!$E$2:$E$241, IS_Monthly!$B92), 0)</f>
        <v>0</v>
      </c>
      <c r="E92" s="6">
        <f>B92+C92+D92</f>
        <v>0</v>
      </c>
      <c r="F92" s="6">
        <f>IF(ROW()=2,E92,OFFSET(F1,ROW()-3,0)+E92)</f>
        <v>0</v>
      </c>
    </row>
    <row r="93" spans="1:6">
      <c r="A93" s="8">
        <v>92</v>
      </c>
      <c r="B93" s="6">
        <f>IS_Monthly!K93 + IF(IS_Monthly!$B93&gt;0, INDEX(City_Receivable!$E$2:$E$241, IS_Monthly!$B93), 0)</f>
        <v>0</v>
      </c>
      <c r="C93" s="6">
        <f>IF(A93=BuildMonths,-EPC,0)</f>
        <v>0</v>
      </c>
      <c r="D93" s="6">
        <f>IF(A93=BuildMonths,EPC*DebtFrac+EPC*EquityFrac,0) - IF(IS_Monthly!$B93&gt;0, INDEX(Debt_Schedule!$E$2:$E$241, IS_Monthly!$B93), 0)</f>
        <v>0</v>
      </c>
      <c r="E93" s="6">
        <f>B93+C93+D93</f>
        <v>0</v>
      </c>
      <c r="F93" s="6">
        <f>IF(ROW()=2,E93,OFFSET(F1,ROW()-3,0)+E93)</f>
        <v>0</v>
      </c>
    </row>
    <row r="94" spans="1:6">
      <c r="A94" s="8">
        <v>93</v>
      </c>
      <c r="B94" s="6">
        <f>IS_Monthly!K94 + IF(IS_Monthly!$B94&gt;0, INDEX(City_Receivable!$E$2:$E$241, IS_Monthly!$B94), 0)</f>
        <v>0</v>
      </c>
      <c r="C94" s="6">
        <f>IF(A94=BuildMonths,-EPC,0)</f>
        <v>0</v>
      </c>
      <c r="D94" s="6">
        <f>IF(A94=BuildMonths,EPC*DebtFrac+EPC*EquityFrac,0) - IF(IS_Monthly!$B94&gt;0, INDEX(Debt_Schedule!$E$2:$E$241, IS_Monthly!$B94), 0)</f>
        <v>0</v>
      </c>
      <c r="E94" s="6">
        <f>B94+C94+D94</f>
        <v>0</v>
      </c>
      <c r="F94" s="6">
        <f>IF(ROW()=2,E94,OFFSET(F1,ROW()-3,0)+E94)</f>
        <v>0</v>
      </c>
    </row>
    <row r="95" spans="1:6">
      <c r="A95" s="8">
        <v>94</v>
      </c>
      <c r="B95" s="6">
        <f>IS_Monthly!K95 + IF(IS_Monthly!$B95&gt;0, INDEX(City_Receivable!$E$2:$E$241, IS_Monthly!$B95), 0)</f>
        <v>0</v>
      </c>
      <c r="C95" s="6">
        <f>IF(A95=BuildMonths,-EPC,0)</f>
        <v>0</v>
      </c>
      <c r="D95" s="6">
        <f>IF(A95=BuildMonths,EPC*DebtFrac+EPC*EquityFrac,0) - IF(IS_Monthly!$B95&gt;0, INDEX(Debt_Schedule!$E$2:$E$241, IS_Monthly!$B95), 0)</f>
        <v>0</v>
      </c>
      <c r="E95" s="6">
        <f>B95+C95+D95</f>
        <v>0</v>
      </c>
      <c r="F95" s="6">
        <f>IF(ROW()=2,E95,OFFSET(F1,ROW()-3,0)+E95)</f>
        <v>0</v>
      </c>
    </row>
    <row r="96" spans="1:6">
      <c r="A96" s="8">
        <v>95</v>
      </c>
      <c r="B96" s="6">
        <f>IS_Monthly!K96 + IF(IS_Monthly!$B96&gt;0, INDEX(City_Receivable!$E$2:$E$241, IS_Monthly!$B96), 0)</f>
        <v>0</v>
      </c>
      <c r="C96" s="6">
        <f>IF(A96=BuildMonths,-EPC,0)</f>
        <v>0</v>
      </c>
      <c r="D96" s="6">
        <f>IF(A96=BuildMonths,EPC*DebtFrac+EPC*EquityFrac,0) - IF(IS_Monthly!$B96&gt;0, INDEX(Debt_Schedule!$E$2:$E$241, IS_Monthly!$B96), 0)</f>
        <v>0</v>
      </c>
      <c r="E96" s="6">
        <f>B96+C96+D96</f>
        <v>0</v>
      </c>
      <c r="F96" s="6">
        <f>IF(ROW()=2,E96,OFFSET(F1,ROW()-3,0)+E96)</f>
        <v>0</v>
      </c>
    </row>
    <row r="97" spans="1:6">
      <c r="A97" s="8">
        <v>96</v>
      </c>
      <c r="B97" s="6">
        <f>IS_Monthly!K97 + IF(IS_Monthly!$B97&gt;0, INDEX(City_Receivable!$E$2:$E$241, IS_Monthly!$B97), 0)</f>
        <v>0</v>
      </c>
      <c r="C97" s="6">
        <f>IF(A97=BuildMonths,-EPC,0)</f>
        <v>0</v>
      </c>
      <c r="D97" s="6">
        <f>IF(A97=BuildMonths,EPC*DebtFrac+EPC*EquityFrac,0) - IF(IS_Monthly!$B97&gt;0, INDEX(Debt_Schedule!$E$2:$E$241, IS_Monthly!$B97), 0)</f>
        <v>0</v>
      </c>
      <c r="E97" s="6">
        <f>B97+C97+D97</f>
        <v>0</v>
      </c>
      <c r="F97" s="6">
        <f>IF(ROW()=2,E97,OFFSET(F1,ROW()-3,0)+E97)</f>
        <v>0</v>
      </c>
    </row>
    <row r="98" spans="1:6">
      <c r="A98" s="8">
        <v>97</v>
      </c>
      <c r="B98" s="6">
        <f>IS_Monthly!K98 + IF(IS_Monthly!$B98&gt;0, INDEX(City_Receivable!$E$2:$E$241, IS_Monthly!$B98), 0)</f>
        <v>0</v>
      </c>
      <c r="C98" s="6">
        <f>IF(A98=BuildMonths,-EPC,0)</f>
        <v>0</v>
      </c>
      <c r="D98" s="6">
        <f>IF(A98=BuildMonths,EPC*DebtFrac+EPC*EquityFrac,0) - IF(IS_Monthly!$B98&gt;0, INDEX(Debt_Schedule!$E$2:$E$241, IS_Monthly!$B98), 0)</f>
        <v>0</v>
      </c>
      <c r="E98" s="6">
        <f>B98+C98+D98</f>
        <v>0</v>
      </c>
      <c r="F98" s="6">
        <f>IF(ROW()=2,E98,OFFSET(F1,ROW()-3,0)+E98)</f>
        <v>0</v>
      </c>
    </row>
    <row r="99" spans="1:6">
      <c r="A99" s="8">
        <v>98</v>
      </c>
      <c r="B99" s="6">
        <f>IS_Monthly!K99 + IF(IS_Monthly!$B99&gt;0, INDEX(City_Receivable!$E$2:$E$241, IS_Monthly!$B99), 0)</f>
        <v>0</v>
      </c>
      <c r="C99" s="6">
        <f>IF(A99=BuildMonths,-EPC,0)</f>
        <v>0</v>
      </c>
      <c r="D99" s="6">
        <f>IF(A99=BuildMonths,EPC*DebtFrac+EPC*EquityFrac,0) - IF(IS_Monthly!$B99&gt;0, INDEX(Debt_Schedule!$E$2:$E$241, IS_Monthly!$B99), 0)</f>
        <v>0</v>
      </c>
      <c r="E99" s="6">
        <f>B99+C99+D99</f>
        <v>0</v>
      </c>
      <c r="F99" s="6">
        <f>IF(ROW()=2,E99,OFFSET(F1,ROW()-3,0)+E99)</f>
        <v>0</v>
      </c>
    </row>
    <row r="100" spans="1:6">
      <c r="A100" s="8">
        <v>99</v>
      </c>
      <c r="B100" s="6">
        <f>IS_Monthly!K100 + IF(IS_Monthly!$B100&gt;0, INDEX(City_Receivable!$E$2:$E$241, IS_Monthly!$B100), 0)</f>
        <v>0</v>
      </c>
      <c r="C100" s="6">
        <f>IF(A100=BuildMonths,-EPC,0)</f>
        <v>0</v>
      </c>
      <c r="D100" s="6">
        <f>IF(A100=BuildMonths,EPC*DebtFrac+EPC*EquityFrac,0) - IF(IS_Monthly!$B100&gt;0, INDEX(Debt_Schedule!$E$2:$E$241, IS_Monthly!$B100), 0)</f>
        <v>0</v>
      </c>
      <c r="E100" s="6">
        <f>B100+C100+D100</f>
        <v>0</v>
      </c>
      <c r="F100" s="6">
        <f>IF(ROW()=2,E100,OFFSET(F1,ROW()-3,0)+E100)</f>
        <v>0</v>
      </c>
    </row>
    <row r="101" spans="1:6">
      <c r="A101" s="8">
        <v>100</v>
      </c>
      <c r="B101" s="6">
        <f>IS_Monthly!K101 + IF(IS_Monthly!$B101&gt;0, INDEX(City_Receivable!$E$2:$E$241, IS_Monthly!$B101), 0)</f>
        <v>0</v>
      </c>
      <c r="C101" s="6">
        <f>IF(A101=BuildMonths,-EPC,0)</f>
        <v>0</v>
      </c>
      <c r="D101" s="6">
        <f>IF(A101=BuildMonths,EPC*DebtFrac+EPC*EquityFrac,0) - IF(IS_Monthly!$B101&gt;0, INDEX(Debt_Schedule!$E$2:$E$241, IS_Monthly!$B101), 0)</f>
        <v>0</v>
      </c>
      <c r="E101" s="6">
        <f>B101+C101+D101</f>
        <v>0</v>
      </c>
      <c r="F101" s="6">
        <f>IF(ROW()=2,E101,OFFSET(F1,ROW()-3,0)+E101)</f>
        <v>0</v>
      </c>
    </row>
    <row r="102" spans="1:6">
      <c r="A102" s="8">
        <v>101</v>
      </c>
      <c r="B102" s="6">
        <f>IS_Monthly!K102 + IF(IS_Monthly!$B102&gt;0, INDEX(City_Receivable!$E$2:$E$241, IS_Monthly!$B102), 0)</f>
        <v>0</v>
      </c>
      <c r="C102" s="6">
        <f>IF(A102=BuildMonths,-EPC,0)</f>
        <v>0</v>
      </c>
      <c r="D102" s="6">
        <f>IF(A102=BuildMonths,EPC*DebtFrac+EPC*EquityFrac,0) - IF(IS_Monthly!$B102&gt;0, INDEX(Debt_Schedule!$E$2:$E$241, IS_Monthly!$B102), 0)</f>
        <v>0</v>
      </c>
      <c r="E102" s="6">
        <f>B102+C102+D102</f>
        <v>0</v>
      </c>
      <c r="F102" s="6">
        <f>IF(ROW()=2,E102,OFFSET(F1,ROW()-3,0)+E102)</f>
        <v>0</v>
      </c>
    </row>
    <row r="103" spans="1:6">
      <c r="A103" s="8">
        <v>102</v>
      </c>
      <c r="B103" s="6">
        <f>IS_Monthly!K103 + IF(IS_Monthly!$B103&gt;0, INDEX(City_Receivable!$E$2:$E$241, IS_Monthly!$B103), 0)</f>
        <v>0</v>
      </c>
      <c r="C103" s="6">
        <f>IF(A103=BuildMonths,-EPC,0)</f>
        <v>0</v>
      </c>
      <c r="D103" s="6">
        <f>IF(A103=BuildMonths,EPC*DebtFrac+EPC*EquityFrac,0) - IF(IS_Monthly!$B103&gt;0, INDEX(Debt_Schedule!$E$2:$E$241, IS_Monthly!$B103), 0)</f>
        <v>0</v>
      </c>
      <c r="E103" s="6">
        <f>B103+C103+D103</f>
        <v>0</v>
      </c>
      <c r="F103" s="6">
        <f>IF(ROW()=2,E103,OFFSET(F1,ROW()-3,0)+E103)</f>
        <v>0</v>
      </c>
    </row>
    <row r="104" spans="1:6">
      <c r="A104" s="8">
        <v>103</v>
      </c>
      <c r="B104" s="6">
        <f>IS_Monthly!K104 + IF(IS_Monthly!$B104&gt;0, INDEX(City_Receivable!$E$2:$E$241, IS_Monthly!$B104), 0)</f>
        <v>0</v>
      </c>
      <c r="C104" s="6">
        <f>IF(A104=BuildMonths,-EPC,0)</f>
        <v>0</v>
      </c>
      <c r="D104" s="6">
        <f>IF(A104=BuildMonths,EPC*DebtFrac+EPC*EquityFrac,0) - IF(IS_Monthly!$B104&gt;0, INDEX(Debt_Schedule!$E$2:$E$241, IS_Monthly!$B104), 0)</f>
        <v>0</v>
      </c>
      <c r="E104" s="6">
        <f>B104+C104+D104</f>
        <v>0</v>
      </c>
      <c r="F104" s="6">
        <f>IF(ROW()=2,E104,OFFSET(F1,ROW()-3,0)+E104)</f>
        <v>0</v>
      </c>
    </row>
    <row r="105" spans="1:6">
      <c r="A105" s="8">
        <v>104</v>
      </c>
      <c r="B105" s="6">
        <f>IS_Monthly!K105 + IF(IS_Monthly!$B105&gt;0, INDEX(City_Receivable!$E$2:$E$241, IS_Monthly!$B105), 0)</f>
        <v>0</v>
      </c>
      <c r="C105" s="6">
        <f>IF(A105=BuildMonths,-EPC,0)</f>
        <v>0</v>
      </c>
      <c r="D105" s="6">
        <f>IF(A105=BuildMonths,EPC*DebtFrac+EPC*EquityFrac,0) - IF(IS_Monthly!$B105&gt;0, INDEX(Debt_Schedule!$E$2:$E$241, IS_Monthly!$B105), 0)</f>
        <v>0</v>
      </c>
      <c r="E105" s="6">
        <f>B105+C105+D105</f>
        <v>0</v>
      </c>
      <c r="F105" s="6">
        <f>IF(ROW()=2,E105,OFFSET(F1,ROW()-3,0)+E105)</f>
        <v>0</v>
      </c>
    </row>
    <row r="106" spans="1:6">
      <c r="A106" s="8">
        <v>105</v>
      </c>
      <c r="B106" s="6">
        <f>IS_Monthly!K106 + IF(IS_Monthly!$B106&gt;0, INDEX(City_Receivable!$E$2:$E$241, IS_Monthly!$B106), 0)</f>
        <v>0</v>
      </c>
      <c r="C106" s="6">
        <f>IF(A106=BuildMonths,-EPC,0)</f>
        <v>0</v>
      </c>
      <c r="D106" s="6">
        <f>IF(A106=BuildMonths,EPC*DebtFrac+EPC*EquityFrac,0) - IF(IS_Monthly!$B106&gt;0, INDEX(Debt_Schedule!$E$2:$E$241, IS_Monthly!$B106), 0)</f>
        <v>0</v>
      </c>
      <c r="E106" s="6">
        <f>B106+C106+D106</f>
        <v>0</v>
      </c>
      <c r="F106" s="6">
        <f>IF(ROW()=2,E106,OFFSET(F1,ROW()-3,0)+E106)</f>
        <v>0</v>
      </c>
    </row>
    <row r="107" spans="1:6">
      <c r="A107" s="8">
        <v>106</v>
      </c>
      <c r="B107" s="6">
        <f>IS_Monthly!K107 + IF(IS_Monthly!$B107&gt;0, INDEX(City_Receivable!$E$2:$E$241, IS_Monthly!$B107), 0)</f>
        <v>0</v>
      </c>
      <c r="C107" s="6">
        <f>IF(A107=BuildMonths,-EPC,0)</f>
        <v>0</v>
      </c>
      <c r="D107" s="6">
        <f>IF(A107=BuildMonths,EPC*DebtFrac+EPC*EquityFrac,0) - IF(IS_Monthly!$B107&gt;0, INDEX(Debt_Schedule!$E$2:$E$241, IS_Monthly!$B107), 0)</f>
        <v>0</v>
      </c>
      <c r="E107" s="6">
        <f>B107+C107+D107</f>
        <v>0</v>
      </c>
      <c r="F107" s="6">
        <f>IF(ROW()=2,E107,OFFSET(F1,ROW()-3,0)+E107)</f>
        <v>0</v>
      </c>
    </row>
    <row r="108" spans="1:6">
      <c r="A108" s="8">
        <v>107</v>
      </c>
      <c r="B108" s="6">
        <f>IS_Monthly!K108 + IF(IS_Monthly!$B108&gt;0, INDEX(City_Receivable!$E$2:$E$241, IS_Monthly!$B108), 0)</f>
        <v>0</v>
      </c>
      <c r="C108" s="6">
        <f>IF(A108=BuildMonths,-EPC,0)</f>
        <v>0</v>
      </c>
      <c r="D108" s="6">
        <f>IF(A108=BuildMonths,EPC*DebtFrac+EPC*EquityFrac,0) - IF(IS_Monthly!$B108&gt;0, INDEX(Debt_Schedule!$E$2:$E$241, IS_Monthly!$B108), 0)</f>
        <v>0</v>
      </c>
      <c r="E108" s="6">
        <f>B108+C108+D108</f>
        <v>0</v>
      </c>
      <c r="F108" s="6">
        <f>IF(ROW()=2,E108,OFFSET(F1,ROW()-3,0)+E108)</f>
        <v>0</v>
      </c>
    </row>
    <row r="109" spans="1:6">
      <c r="A109" s="8">
        <v>108</v>
      </c>
      <c r="B109" s="6">
        <f>IS_Monthly!K109 + IF(IS_Monthly!$B109&gt;0, INDEX(City_Receivable!$E$2:$E$241, IS_Monthly!$B109), 0)</f>
        <v>0</v>
      </c>
      <c r="C109" s="6">
        <f>IF(A109=BuildMonths,-EPC,0)</f>
        <v>0</v>
      </c>
      <c r="D109" s="6">
        <f>IF(A109=BuildMonths,EPC*DebtFrac+EPC*EquityFrac,0) - IF(IS_Monthly!$B109&gt;0, INDEX(Debt_Schedule!$E$2:$E$241, IS_Monthly!$B109), 0)</f>
        <v>0</v>
      </c>
      <c r="E109" s="6">
        <f>B109+C109+D109</f>
        <v>0</v>
      </c>
      <c r="F109" s="6">
        <f>IF(ROW()=2,E109,OFFSET(F1,ROW()-3,0)+E109)</f>
        <v>0</v>
      </c>
    </row>
    <row r="110" spans="1:6">
      <c r="A110" s="8">
        <v>109</v>
      </c>
      <c r="B110" s="6">
        <f>IS_Monthly!K110 + IF(IS_Monthly!$B110&gt;0, INDEX(City_Receivable!$E$2:$E$241, IS_Monthly!$B110), 0)</f>
        <v>0</v>
      </c>
      <c r="C110" s="6">
        <f>IF(A110=BuildMonths,-EPC,0)</f>
        <v>0</v>
      </c>
      <c r="D110" s="6">
        <f>IF(A110=BuildMonths,EPC*DebtFrac+EPC*EquityFrac,0) - IF(IS_Monthly!$B110&gt;0, INDEX(Debt_Schedule!$E$2:$E$241, IS_Monthly!$B110), 0)</f>
        <v>0</v>
      </c>
      <c r="E110" s="6">
        <f>B110+C110+D110</f>
        <v>0</v>
      </c>
      <c r="F110" s="6">
        <f>IF(ROW()=2,E110,OFFSET(F1,ROW()-3,0)+E110)</f>
        <v>0</v>
      </c>
    </row>
    <row r="111" spans="1:6">
      <c r="A111" s="8">
        <v>110</v>
      </c>
      <c r="B111" s="6">
        <f>IS_Monthly!K111 + IF(IS_Monthly!$B111&gt;0, INDEX(City_Receivable!$E$2:$E$241, IS_Monthly!$B111), 0)</f>
        <v>0</v>
      </c>
      <c r="C111" s="6">
        <f>IF(A111=BuildMonths,-EPC,0)</f>
        <v>0</v>
      </c>
      <c r="D111" s="6">
        <f>IF(A111=BuildMonths,EPC*DebtFrac+EPC*EquityFrac,0) - IF(IS_Monthly!$B111&gt;0, INDEX(Debt_Schedule!$E$2:$E$241, IS_Monthly!$B111), 0)</f>
        <v>0</v>
      </c>
      <c r="E111" s="6">
        <f>B111+C111+D111</f>
        <v>0</v>
      </c>
      <c r="F111" s="6">
        <f>IF(ROW()=2,E111,OFFSET(F1,ROW()-3,0)+E111)</f>
        <v>0</v>
      </c>
    </row>
    <row r="112" spans="1:6">
      <c r="A112" s="8">
        <v>111</v>
      </c>
      <c r="B112" s="6">
        <f>IS_Monthly!K112 + IF(IS_Monthly!$B112&gt;0, INDEX(City_Receivable!$E$2:$E$241, IS_Monthly!$B112), 0)</f>
        <v>0</v>
      </c>
      <c r="C112" s="6">
        <f>IF(A112=BuildMonths,-EPC,0)</f>
        <v>0</v>
      </c>
      <c r="D112" s="6">
        <f>IF(A112=BuildMonths,EPC*DebtFrac+EPC*EquityFrac,0) - IF(IS_Monthly!$B112&gt;0, INDEX(Debt_Schedule!$E$2:$E$241, IS_Monthly!$B112), 0)</f>
        <v>0</v>
      </c>
      <c r="E112" s="6">
        <f>B112+C112+D112</f>
        <v>0</v>
      </c>
      <c r="F112" s="6">
        <f>IF(ROW()=2,E112,OFFSET(F1,ROW()-3,0)+E112)</f>
        <v>0</v>
      </c>
    </row>
    <row r="113" spans="1:6">
      <c r="A113" s="8">
        <v>112</v>
      </c>
      <c r="B113" s="6">
        <f>IS_Monthly!K113 + IF(IS_Monthly!$B113&gt;0, INDEX(City_Receivable!$E$2:$E$241, IS_Monthly!$B113), 0)</f>
        <v>0</v>
      </c>
      <c r="C113" s="6">
        <f>IF(A113=BuildMonths,-EPC,0)</f>
        <v>0</v>
      </c>
      <c r="D113" s="6">
        <f>IF(A113=BuildMonths,EPC*DebtFrac+EPC*EquityFrac,0) - IF(IS_Monthly!$B113&gt;0, INDEX(Debt_Schedule!$E$2:$E$241, IS_Monthly!$B113), 0)</f>
        <v>0</v>
      </c>
      <c r="E113" s="6">
        <f>B113+C113+D113</f>
        <v>0</v>
      </c>
      <c r="F113" s="6">
        <f>IF(ROW()=2,E113,OFFSET(F1,ROW()-3,0)+E113)</f>
        <v>0</v>
      </c>
    </row>
    <row r="114" spans="1:6">
      <c r="A114" s="8">
        <v>113</v>
      </c>
      <c r="B114" s="6">
        <f>IS_Monthly!K114 + IF(IS_Monthly!$B114&gt;0, INDEX(City_Receivable!$E$2:$E$241, IS_Monthly!$B114), 0)</f>
        <v>0</v>
      </c>
      <c r="C114" s="6">
        <f>IF(A114=BuildMonths,-EPC,0)</f>
        <v>0</v>
      </c>
      <c r="D114" s="6">
        <f>IF(A114=BuildMonths,EPC*DebtFrac+EPC*EquityFrac,0) - IF(IS_Monthly!$B114&gt;0, INDEX(Debt_Schedule!$E$2:$E$241, IS_Monthly!$B114), 0)</f>
        <v>0</v>
      </c>
      <c r="E114" s="6">
        <f>B114+C114+D114</f>
        <v>0</v>
      </c>
      <c r="F114" s="6">
        <f>IF(ROW()=2,E114,OFFSET(F1,ROW()-3,0)+E114)</f>
        <v>0</v>
      </c>
    </row>
    <row r="115" spans="1:6">
      <c r="A115" s="8">
        <v>114</v>
      </c>
      <c r="B115" s="6">
        <f>IS_Monthly!K115 + IF(IS_Monthly!$B115&gt;0, INDEX(City_Receivable!$E$2:$E$241, IS_Monthly!$B115), 0)</f>
        <v>0</v>
      </c>
      <c r="C115" s="6">
        <f>IF(A115=BuildMonths,-EPC,0)</f>
        <v>0</v>
      </c>
      <c r="D115" s="6">
        <f>IF(A115=BuildMonths,EPC*DebtFrac+EPC*EquityFrac,0) - IF(IS_Monthly!$B115&gt;0, INDEX(Debt_Schedule!$E$2:$E$241, IS_Monthly!$B115), 0)</f>
        <v>0</v>
      </c>
      <c r="E115" s="6">
        <f>B115+C115+D115</f>
        <v>0</v>
      </c>
      <c r="F115" s="6">
        <f>IF(ROW()=2,E115,OFFSET(F1,ROW()-3,0)+E115)</f>
        <v>0</v>
      </c>
    </row>
    <row r="116" spans="1:6">
      <c r="A116" s="8">
        <v>115</v>
      </c>
      <c r="B116" s="6">
        <f>IS_Monthly!K116 + IF(IS_Monthly!$B116&gt;0, INDEX(City_Receivable!$E$2:$E$241, IS_Monthly!$B116), 0)</f>
        <v>0</v>
      </c>
      <c r="C116" s="6">
        <f>IF(A116=BuildMonths,-EPC,0)</f>
        <v>0</v>
      </c>
      <c r="D116" s="6">
        <f>IF(A116=BuildMonths,EPC*DebtFrac+EPC*EquityFrac,0) - IF(IS_Monthly!$B116&gt;0, INDEX(Debt_Schedule!$E$2:$E$241, IS_Monthly!$B116), 0)</f>
        <v>0</v>
      </c>
      <c r="E116" s="6">
        <f>B116+C116+D116</f>
        <v>0</v>
      </c>
      <c r="F116" s="6">
        <f>IF(ROW()=2,E116,OFFSET(F1,ROW()-3,0)+E116)</f>
        <v>0</v>
      </c>
    </row>
    <row r="117" spans="1:6">
      <c r="A117" s="8">
        <v>116</v>
      </c>
      <c r="B117" s="6">
        <f>IS_Monthly!K117 + IF(IS_Monthly!$B117&gt;0, INDEX(City_Receivable!$E$2:$E$241, IS_Monthly!$B117), 0)</f>
        <v>0</v>
      </c>
      <c r="C117" s="6">
        <f>IF(A117=BuildMonths,-EPC,0)</f>
        <v>0</v>
      </c>
      <c r="D117" s="6">
        <f>IF(A117=BuildMonths,EPC*DebtFrac+EPC*EquityFrac,0) - IF(IS_Monthly!$B117&gt;0, INDEX(Debt_Schedule!$E$2:$E$241, IS_Monthly!$B117), 0)</f>
        <v>0</v>
      </c>
      <c r="E117" s="6">
        <f>B117+C117+D117</f>
        <v>0</v>
      </c>
      <c r="F117" s="6">
        <f>IF(ROW()=2,E117,OFFSET(F1,ROW()-3,0)+E117)</f>
        <v>0</v>
      </c>
    </row>
    <row r="118" spans="1:6">
      <c r="A118" s="8">
        <v>117</v>
      </c>
      <c r="B118" s="6">
        <f>IS_Monthly!K118 + IF(IS_Monthly!$B118&gt;0, INDEX(City_Receivable!$E$2:$E$241, IS_Monthly!$B118), 0)</f>
        <v>0</v>
      </c>
      <c r="C118" s="6">
        <f>IF(A118=BuildMonths,-EPC,0)</f>
        <v>0</v>
      </c>
      <c r="D118" s="6">
        <f>IF(A118=BuildMonths,EPC*DebtFrac+EPC*EquityFrac,0) - IF(IS_Monthly!$B118&gt;0, INDEX(Debt_Schedule!$E$2:$E$241, IS_Monthly!$B118), 0)</f>
        <v>0</v>
      </c>
      <c r="E118" s="6">
        <f>B118+C118+D118</f>
        <v>0</v>
      </c>
      <c r="F118" s="6">
        <f>IF(ROW()=2,E118,OFFSET(F1,ROW()-3,0)+E118)</f>
        <v>0</v>
      </c>
    </row>
    <row r="119" spans="1:6">
      <c r="A119" s="8">
        <v>118</v>
      </c>
      <c r="B119" s="6">
        <f>IS_Monthly!K119 + IF(IS_Monthly!$B119&gt;0, INDEX(City_Receivable!$E$2:$E$241, IS_Monthly!$B119), 0)</f>
        <v>0</v>
      </c>
      <c r="C119" s="6">
        <f>IF(A119=BuildMonths,-EPC,0)</f>
        <v>0</v>
      </c>
      <c r="D119" s="6">
        <f>IF(A119=BuildMonths,EPC*DebtFrac+EPC*EquityFrac,0) - IF(IS_Monthly!$B119&gt;0, INDEX(Debt_Schedule!$E$2:$E$241, IS_Monthly!$B119), 0)</f>
        <v>0</v>
      </c>
      <c r="E119" s="6">
        <f>B119+C119+D119</f>
        <v>0</v>
      </c>
      <c r="F119" s="6">
        <f>IF(ROW()=2,E119,OFFSET(F1,ROW()-3,0)+E119)</f>
        <v>0</v>
      </c>
    </row>
    <row r="120" spans="1:6">
      <c r="A120" s="8">
        <v>119</v>
      </c>
      <c r="B120" s="6">
        <f>IS_Monthly!K120 + IF(IS_Monthly!$B120&gt;0, INDEX(City_Receivable!$E$2:$E$241, IS_Monthly!$B120), 0)</f>
        <v>0</v>
      </c>
      <c r="C120" s="6">
        <f>IF(A120=BuildMonths,-EPC,0)</f>
        <v>0</v>
      </c>
      <c r="D120" s="6">
        <f>IF(A120=BuildMonths,EPC*DebtFrac+EPC*EquityFrac,0) - IF(IS_Monthly!$B120&gt;0, INDEX(Debt_Schedule!$E$2:$E$241, IS_Monthly!$B120), 0)</f>
        <v>0</v>
      </c>
      <c r="E120" s="6">
        <f>B120+C120+D120</f>
        <v>0</v>
      </c>
      <c r="F120" s="6">
        <f>IF(ROW()=2,E120,OFFSET(F1,ROW()-3,0)+E120)</f>
        <v>0</v>
      </c>
    </row>
    <row r="121" spans="1:6">
      <c r="A121" s="8">
        <v>120</v>
      </c>
      <c r="B121" s="6">
        <f>IS_Monthly!K121 + IF(IS_Monthly!$B121&gt;0, INDEX(City_Receivable!$E$2:$E$241, IS_Monthly!$B121), 0)</f>
        <v>0</v>
      </c>
      <c r="C121" s="6">
        <f>IF(A121=BuildMonths,-EPC,0)</f>
        <v>0</v>
      </c>
      <c r="D121" s="6">
        <f>IF(A121=BuildMonths,EPC*DebtFrac+EPC*EquityFrac,0) - IF(IS_Monthly!$B121&gt;0, INDEX(Debt_Schedule!$E$2:$E$241, IS_Monthly!$B121), 0)</f>
        <v>0</v>
      </c>
      <c r="E121" s="6">
        <f>B121+C121+D121</f>
        <v>0</v>
      </c>
      <c r="F121" s="6">
        <f>IF(ROW()=2,E121,OFFSET(F1,ROW()-3,0)+E121)</f>
        <v>0</v>
      </c>
    </row>
    <row r="122" spans="1:6">
      <c r="A122" s="8">
        <v>121</v>
      </c>
      <c r="B122" s="6">
        <f>IS_Monthly!K122 + IF(IS_Monthly!$B122&gt;0, INDEX(City_Receivable!$E$2:$E$241, IS_Monthly!$B122), 0)</f>
        <v>0</v>
      </c>
      <c r="C122" s="6">
        <f>IF(A122=BuildMonths,-EPC,0)</f>
        <v>0</v>
      </c>
      <c r="D122" s="6">
        <f>IF(A122=BuildMonths,EPC*DebtFrac+EPC*EquityFrac,0) - IF(IS_Monthly!$B122&gt;0, INDEX(Debt_Schedule!$E$2:$E$241, IS_Monthly!$B122), 0)</f>
        <v>0</v>
      </c>
      <c r="E122" s="6">
        <f>B122+C122+D122</f>
        <v>0</v>
      </c>
      <c r="F122" s="6">
        <f>IF(ROW()=2,E122,OFFSET(F1,ROW()-3,0)+E122)</f>
        <v>0</v>
      </c>
    </row>
    <row r="123" spans="1:6">
      <c r="A123" s="8">
        <v>122</v>
      </c>
      <c r="B123" s="6">
        <f>IS_Monthly!K123 + IF(IS_Monthly!$B123&gt;0, INDEX(City_Receivable!$E$2:$E$241, IS_Monthly!$B123), 0)</f>
        <v>0</v>
      </c>
      <c r="C123" s="6">
        <f>IF(A123=BuildMonths,-EPC,0)</f>
        <v>0</v>
      </c>
      <c r="D123" s="6">
        <f>IF(A123=BuildMonths,EPC*DebtFrac+EPC*EquityFrac,0) - IF(IS_Monthly!$B123&gt;0, INDEX(Debt_Schedule!$E$2:$E$241, IS_Monthly!$B123), 0)</f>
        <v>0</v>
      </c>
      <c r="E123" s="6">
        <f>B123+C123+D123</f>
        <v>0</v>
      </c>
      <c r="F123" s="6">
        <f>IF(ROW()=2,E123,OFFSET(F1,ROW()-3,0)+E123)</f>
        <v>0</v>
      </c>
    </row>
    <row r="124" spans="1:6">
      <c r="A124" s="8">
        <v>123</v>
      </c>
      <c r="B124" s="6">
        <f>IS_Monthly!K124 + IF(IS_Monthly!$B124&gt;0, INDEX(City_Receivable!$E$2:$E$241, IS_Monthly!$B124), 0)</f>
        <v>0</v>
      </c>
      <c r="C124" s="6">
        <f>IF(A124=BuildMonths,-EPC,0)</f>
        <v>0</v>
      </c>
      <c r="D124" s="6">
        <f>IF(A124=BuildMonths,EPC*DebtFrac+EPC*EquityFrac,0) - IF(IS_Monthly!$B124&gt;0, INDEX(Debt_Schedule!$E$2:$E$241, IS_Monthly!$B124), 0)</f>
        <v>0</v>
      </c>
      <c r="E124" s="6">
        <f>B124+C124+D124</f>
        <v>0</v>
      </c>
      <c r="F124" s="6">
        <f>IF(ROW()=2,E124,OFFSET(F1,ROW()-3,0)+E124)</f>
        <v>0</v>
      </c>
    </row>
    <row r="125" spans="1:6">
      <c r="A125" s="8">
        <v>124</v>
      </c>
      <c r="B125" s="6">
        <f>IS_Monthly!K125 + IF(IS_Monthly!$B125&gt;0, INDEX(City_Receivable!$E$2:$E$241, IS_Monthly!$B125), 0)</f>
        <v>0</v>
      </c>
      <c r="C125" s="6">
        <f>IF(A125=BuildMonths,-EPC,0)</f>
        <v>0</v>
      </c>
      <c r="D125" s="6">
        <f>IF(A125=BuildMonths,EPC*DebtFrac+EPC*EquityFrac,0) - IF(IS_Monthly!$B125&gt;0, INDEX(Debt_Schedule!$E$2:$E$241, IS_Monthly!$B125), 0)</f>
        <v>0</v>
      </c>
      <c r="E125" s="6">
        <f>B125+C125+D125</f>
        <v>0</v>
      </c>
      <c r="F125" s="6">
        <f>IF(ROW()=2,E125,OFFSET(F1,ROW()-3,0)+E125)</f>
        <v>0</v>
      </c>
    </row>
    <row r="126" spans="1:6">
      <c r="A126" s="8">
        <v>125</v>
      </c>
      <c r="B126" s="6">
        <f>IS_Monthly!K126 + IF(IS_Monthly!$B126&gt;0, INDEX(City_Receivable!$E$2:$E$241, IS_Monthly!$B126), 0)</f>
        <v>0</v>
      </c>
      <c r="C126" s="6">
        <f>IF(A126=BuildMonths,-EPC,0)</f>
        <v>0</v>
      </c>
      <c r="D126" s="6">
        <f>IF(A126=BuildMonths,EPC*DebtFrac+EPC*EquityFrac,0) - IF(IS_Monthly!$B126&gt;0, INDEX(Debt_Schedule!$E$2:$E$241, IS_Monthly!$B126), 0)</f>
        <v>0</v>
      </c>
      <c r="E126" s="6">
        <f>B126+C126+D126</f>
        <v>0</v>
      </c>
      <c r="F126" s="6">
        <f>IF(ROW()=2,E126,OFFSET(F1,ROW()-3,0)+E126)</f>
        <v>0</v>
      </c>
    </row>
    <row r="127" spans="1:6">
      <c r="A127" s="8">
        <v>126</v>
      </c>
      <c r="B127" s="6">
        <f>IS_Monthly!K127 + IF(IS_Monthly!$B127&gt;0, INDEX(City_Receivable!$E$2:$E$241, IS_Monthly!$B127), 0)</f>
        <v>0</v>
      </c>
      <c r="C127" s="6">
        <f>IF(A127=BuildMonths,-EPC,0)</f>
        <v>0</v>
      </c>
      <c r="D127" s="6">
        <f>IF(A127=BuildMonths,EPC*DebtFrac+EPC*EquityFrac,0) - IF(IS_Monthly!$B127&gt;0, INDEX(Debt_Schedule!$E$2:$E$241, IS_Monthly!$B127), 0)</f>
        <v>0</v>
      </c>
      <c r="E127" s="6">
        <f>B127+C127+D127</f>
        <v>0</v>
      </c>
      <c r="F127" s="6">
        <f>IF(ROW()=2,E127,OFFSET(F1,ROW()-3,0)+E127)</f>
        <v>0</v>
      </c>
    </row>
    <row r="128" spans="1:6">
      <c r="A128" s="8">
        <v>127</v>
      </c>
      <c r="B128" s="6">
        <f>IS_Monthly!K128 + IF(IS_Monthly!$B128&gt;0, INDEX(City_Receivable!$E$2:$E$241, IS_Monthly!$B128), 0)</f>
        <v>0</v>
      </c>
      <c r="C128" s="6">
        <f>IF(A128=BuildMonths,-EPC,0)</f>
        <v>0</v>
      </c>
      <c r="D128" s="6">
        <f>IF(A128=BuildMonths,EPC*DebtFrac+EPC*EquityFrac,0) - IF(IS_Monthly!$B128&gt;0, INDEX(Debt_Schedule!$E$2:$E$241, IS_Monthly!$B128), 0)</f>
        <v>0</v>
      </c>
      <c r="E128" s="6">
        <f>B128+C128+D128</f>
        <v>0</v>
      </c>
      <c r="F128" s="6">
        <f>IF(ROW()=2,E128,OFFSET(F1,ROW()-3,0)+E128)</f>
        <v>0</v>
      </c>
    </row>
    <row r="129" spans="1:6">
      <c r="A129" s="8">
        <v>128</v>
      </c>
      <c r="B129" s="6">
        <f>IS_Monthly!K129 + IF(IS_Monthly!$B129&gt;0, INDEX(City_Receivable!$E$2:$E$241, IS_Monthly!$B129), 0)</f>
        <v>0</v>
      </c>
      <c r="C129" s="6">
        <f>IF(A129=BuildMonths,-EPC,0)</f>
        <v>0</v>
      </c>
      <c r="D129" s="6">
        <f>IF(A129=BuildMonths,EPC*DebtFrac+EPC*EquityFrac,0) - IF(IS_Monthly!$B129&gt;0, INDEX(Debt_Schedule!$E$2:$E$241, IS_Monthly!$B129), 0)</f>
        <v>0</v>
      </c>
      <c r="E129" s="6">
        <f>B129+C129+D129</f>
        <v>0</v>
      </c>
      <c r="F129" s="6">
        <f>IF(ROW()=2,E129,OFFSET(F1,ROW()-3,0)+E129)</f>
        <v>0</v>
      </c>
    </row>
    <row r="130" spans="1:6">
      <c r="A130" s="8">
        <v>129</v>
      </c>
      <c r="B130" s="6">
        <f>IS_Monthly!K130 + IF(IS_Monthly!$B130&gt;0, INDEX(City_Receivable!$E$2:$E$241, IS_Monthly!$B130), 0)</f>
        <v>0</v>
      </c>
      <c r="C130" s="6">
        <f>IF(A130=BuildMonths,-EPC,0)</f>
        <v>0</v>
      </c>
      <c r="D130" s="6">
        <f>IF(A130=BuildMonths,EPC*DebtFrac+EPC*EquityFrac,0) - IF(IS_Monthly!$B130&gt;0, INDEX(Debt_Schedule!$E$2:$E$241, IS_Monthly!$B130), 0)</f>
        <v>0</v>
      </c>
      <c r="E130" s="6">
        <f>B130+C130+D130</f>
        <v>0</v>
      </c>
      <c r="F130" s="6">
        <f>IF(ROW()=2,E130,OFFSET(F1,ROW()-3,0)+E130)</f>
        <v>0</v>
      </c>
    </row>
    <row r="131" spans="1:6">
      <c r="A131" s="8">
        <v>130</v>
      </c>
      <c r="B131" s="6">
        <f>IS_Monthly!K131 + IF(IS_Monthly!$B131&gt;0, INDEX(City_Receivable!$E$2:$E$241, IS_Monthly!$B131), 0)</f>
        <v>0</v>
      </c>
      <c r="C131" s="6">
        <f>IF(A131=BuildMonths,-EPC,0)</f>
        <v>0</v>
      </c>
      <c r="D131" s="6">
        <f>IF(A131=BuildMonths,EPC*DebtFrac+EPC*EquityFrac,0) - IF(IS_Monthly!$B131&gt;0, INDEX(Debt_Schedule!$E$2:$E$241, IS_Monthly!$B131), 0)</f>
        <v>0</v>
      </c>
      <c r="E131" s="6">
        <f>B131+C131+D131</f>
        <v>0</v>
      </c>
      <c r="F131" s="6">
        <f>IF(ROW()=2,E131,OFFSET(F1,ROW()-3,0)+E131)</f>
        <v>0</v>
      </c>
    </row>
    <row r="132" spans="1:6">
      <c r="A132" s="8">
        <v>131</v>
      </c>
      <c r="B132" s="6">
        <f>IS_Monthly!K132 + IF(IS_Monthly!$B132&gt;0, INDEX(City_Receivable!$E$2:$E$241, IS_Monthly!$B132), 0)</f>
        <v>0</v>
      </c>
      <c r="C132" s="6">
        <f>IF(A132=BuildMonths,-EPC,0)</f>
        <v>0</v>
      </c>
      <c r="D132" s="6">
        <f>IF(A132=BuildMonths,EPC*DebtFrac+EPC*EquityFrac,0) - IF(IS_Monthly!$B132&gt;0, INDEX(Debt_Schedule!$E$2:$E$241, IS_Monthly!$B132), 0)</f>
        <v>0</v>
      </c>
      <c r="E132" s="6">
        <f>B132+C132+D132</f>
        <v>0</v>
      </c>
      <c r="F132" s="6">
        <f>IF(ROW()=2,E132,OFFSET(F1,ROW()-3,0)+E132)</f>
        <v>0</v>
      </c>
    </row>
    <row r="133" spans="1:6">
      <c r="A133" s="8">
        <v>132</v>
      </c>
      <c r="B133" s="6">
        <f>IS_Monthly!K133 + IF(IS_Monthly!$B133&gt;0, INDEX(City_Receivable!$E$2:$E$241, IS_Monthly!$B133), 0)</f>
        <v>0</v>
      </c>
      <c r="C133" s="6">
        <f>IF(A133=BuildMonths,-EPC,0)</f>
        <v>0</v>
      </c>
      <c r="D133" s="6">
        <f>IF(A133=BuildMonths,EPC*DebtFrac+EPC*EquityFrac,0) - IF(IS_Monthly!$B133&gt;0, INDEX(Debt_Schedule!$E$2:$E$241, IS_Monthly!$B133), 0)</f>
        <v>0</v>
      </c>
      <c r="E133" s="6">
        <f>B133+C133+D133</f>
        <v>0</v>
      </c>
      <c r="F133" s="6">
        <f>IF(ROW()=2,E133,OFFSET(F1,ROW()-3,0)+E133)</f>
        <v>0</v>
      </c>
    </row>
    <row r="134" spans="1:6">
      <c r="A134" s="8">
        <v>133</v>
      </c>
      <c r="B134" s="6">
        <f>IS_Monthly!K134 + IF(IS_Monthly!$B134&gt;0, INDEX(City_Receivable!$E$2:$E$241, IS_Monthly!$B134), 0)</f>
        <v>0</v>
      </c>
      <c r="C134" s="6">
        <f>IF(A134=BuildMonths,-EPC,0)</f>
        <v>0</v>
      </c>
      <c r="D134" s="6">
        <f>IF(A134=BuildMonths,EPC*DebtFrac+EPC*EquityFrac,0) - IF(IS_Monthly!$B134&gt;0, INDEX(Debt_Schedule!$E$2:$E$241, IS_Monthly!$B134), 0)</f>
        <v>0</v>
      </c>
      <c r="E134" s="6">
        <f>B134+C134+D134</f>
        <v>0</v>
      </c>
      <c r="F134" s="6">
        <f>IF(ROW()=2,E134,OFFSET(F1,ROW()-3,0)+E134)</f>
        <v>0</v>
      </c>
    </row>
    <row r="135" spans="1:6">
      <c r="A135" s="8">
        <v>134</v>
      </c>
      <c r="B135" s="6">
        <f>IS_Monthly!K135 + IF(IS_Monthly!$B135&gt;0, INDEX(City_Receivable!$E$2:$E$241, IS_Monthly!$B135), 0)</f>
        <v>0</v>
      </c>
      <c r="C135" s="6">
        <f>IF(A135=BuildMonths,-EPC,0)</f>
        <v>0</v>
      </c>
      <c r="D135" s="6">
        <f>IF(A135=BuildMonths,EPC*DebtFrac+EPC*EquityFrac,0) - IF(IS_Monthly!$B135&gt;0, INDEX(Debt_Schedule!$E$2:$E$241, IS_Monthly!$B135), 0)</f>
        <v>0</v>
      </c>
      <c r="E135" s="6">
        <f>B135+C135+D135</f>
        <v>0</v>
      </c>
      <c r="F135" s="6">
        <f>IF(ROW()=2,E135,OFFSET(F1,ROW()-3,0)+E135)</f>
        <v>0</v>
      </c>
    </row>
    <row r="136" spans="1:6">
      <c r="A136" s="8">
        <v>135</v>
      </c>
      <c r="B136" s="6">
        <f>IS_Monthly!K136 + IF(IS_Monthly!$B136&gt;0, INDEX(City_Receivable!$E$2:$E$241, IS_Monthly!$B136), 0)</f>
        <v>0</v>
      </c>
      <c r="C136" s="6">
        <f>IF(A136=BuildMonths,-EPC,0)</f>
        <v>0</v>
      </c>
      <c r="D136" s="6">
        <f>IF(A136=BuildMonths,EPC*DebtFrac+EPC*EquityFrac,0) - IF(IS_Monthly!$B136&gt;0, INDEX(Debt_Schedule!$E$2:$E$241, IS_Monthly!$B136), 0)</f>
        <v>0</v>
      </c>
      <c r="E136" s="6">
        <f>B136+C136+D136</f>
        <v>0</v>
      </c>
      <c r="F136" s="6">
        <f>IF(ROW()=2,E136,OFFSET(F1,ROW()-3,0)+E136)</f>
        <v>0</v>
      </c>
    </row>
    <row r="137" spans="1:6">
      <c r="A137" s="8">
        <v>136</v>
      </c>
      <c r="B137" s="6">
        <f>IS_Monthly!K137 + IF(IS_Monthly!$B137&gt;0, INDEX(City_Receivable!$E$2:$E$241, IS_Monthly!$B137), 0)</f>
        <v>0</v>
      </c>
      <c r="C137" s="6">
        <f>IF(A137=BuildMonths,-EPC,0)</f>
        <v>0</v>
      </c>
      <c r="D137" s="6">
        <f>IF(A137=BuildMonths,EPC*DebtFrac+EPC*EquityFrac,0) - IF(IS_Monthly!$B137&gt;0, INDEX(Debt_Schedule!$E$2:$E$241, IS_Monthly!$B137), 0)</f>
        <v>0</v>
      </c>
      <c r="E137" s="6">
        <f>B137+C137+D137</f>
        <v>0</v>
      </c>
      <c r="F137" s="6">
        <f>IF(ROW()=2,E137,OFFSET(F1,ROW()-3,0)+E137)</f>
        <v>0</v>
      </c>
    </row>
    <row r="138" spans="1:6">
      <c r="A138" s="8">
        <v>137</v>
      </c>
      <c r="B138" s="6">
        <f>IS_Monthly!K138 + IF(IS_Monthly!$B138&gt;0, INDEX(City_Receivable!$E$2:$E$241, IS_Monthly!$B138), 0)</f>
        <v>0</v>
      </c>
      <c r="C138" s="6">
        <f>IF(A138=BuildMonths,-EPC,0)</f>
        <v>0</v>
      </c>
      <c r="D138" s="6">
        <f>IF(A138=BuildMonths,EPC*DebtFrac+EPC*EquityFrac,0) - IF(IS_Monthly!$B138&gt;0, INDEX(Debt_Schedule!$E$2:$E$241, IS_Monthly!$B138), 0)</f>
        <v>0</v>
      </c>
      <c r="E138" s="6">
        <f>B138+C138+D138</f>
        <v>0</v>
      </c>
      <c r="F138" s="6">
        <f>IF(ROW()=2,E138,OFFSET(F1,ROW()-3,0)+E138)</f>
        <v>0</v>
      </c>
    </row>
    <row r="139" spans="1:6">
      <c r="A139" s="8">
        <v>138</v>
      </c>
      <c r="B139" s="6">
        <f>IS_Monthly!K139 + IF(IS_Monthly!$B139&gt;0, INDEX(City_Receivable!$E$2:$E$241, IS_Monthly!$B139), 0)</f>
        <v>0</v>
      </c>
      <c r="C139" s="6">
        <f>IF(A139=BuildMonths,-EPC,0)</f>
        <v>0</v>
      </c>
      <c r="D139" s="6">
        <f>IF(A139=BuildMonths,EPC*DebtFrac+EPC*EquityFrac,0) - IF(IS_Monthly!$B139&gt;0, INDEX(Debt_Schedule!$E$2:$E$241, IS_Monthly!$B139), 0)</f>
        <v>0</v>
      </c>
      <c r="E139" s="6">
        <f>B139+C139+D139</f>
        <v>0</v>
      </c>
      <c r="F139" s="6">
        <f>IF(ROW()=2,E139,OFFSET(F1,ROW()-3,0)+E139)</f>
        <v>0</v>
      </c>
    </row>
    <row r="140" spans="1:6">
      <c r="A140" s="8">
        <v>139</v>
      </c>
      <c r="B140" s="6">
        <f>IS_Monthly!K140 + IF(IS_Monthly!$B140&gt;0, INDEX(City_Receivable!$E$2:$E$241, IS_Monthly!$B140), 0)</f>
        <v>0</v>
      </c>
      <c r="C140" s="6">
        <f>IF(A140=BuildMonths,-EPC,0)</f>
        <v>0</v>
      </c>
      <c r="D140" s="6">
        <f>IF(A140=BuildMonths,EPC*DebtFrac+EPC*EquityFrac,0) - IF(IS_Monthly!$B140&gt;0, INDEX(Debt_Schedule!$E$2:$E$241, IS_Monthly!$B140), 0)</f>
        <v>0</v>
      </c>
      <c r="E140" s="6">
        <f>B140+C140+D140</f>
        <v>0</v>
      </c>
      <c r="F140" s="6">
        <f>IF(ROW()=2,E140,OFFSET(F1,ROW()-3,0)+E140)</f>
        <v>0</v>
      </c>
    </row>
    <row r="141" spans="1:6">
      <c r="A141" s="8">
        <v>140</v>
      </c>
      <c r="B141" s="6">
        <f>IS_Monthly!K141 + IF(IS_Monthly!$B141&gt;0, INDEX(City_Receivable!$E$2:$E$241, IS_Monthly!$B141), 0)</f>
        <v>0</v>
      </c>
      <c r="C141" s="6">
        <f>IF(A141=BuildMonths,-EPC,0)</f>
        <v>0</v>
      </c>
      <c r="D141" s="6">
        <f>IF(A141=BuildMonths,EPC*DebtFrac+EPC*EquityFrac,0) - IF(IS_Monthly!$B141&gt;0, INDEX(Debt_Schedule!$E$2:$E$241, IS_Monthly!$B141), 0)</f>
        <v>0</v>
      </c>
      <c r="E141" s="6">
        <f>B141+C141+D141</f>
        <v>0</v>
      </c>
      <c r="F141" s="6">
        <f>IF(ROW()=2,E141,OFFSET(F1,ROW()-3,0)+E141)</f>
        <v>0</v>
      </c>
    </row>
    <row r="142" spans="1:6">
      <c r="A142" s="8">
        <v>141</v>
      </c>
      <c r="B142" s="6">
        <f>IS_Monthly!K142 + IF(IS_Monthly!$B142&gt;0, INDEX(City_Receivable!$E$2:$E$241, IS_Monthly!$B142), 0)</f>
        <v>0</v>
      </c>
      <c r="C142" s="6">
        <f>IF(A142=BuildMonths,-EPC,0)</f>
        <v>0</v>
      </c>
      <c r="D142" s="6">
        <f>IF(A142=BuildMonths,EPC*DebtFrac+EPC*EquityFrac,0) - IF(IS_Monthly!$B142&gt;0, INDEX(Debt_Schedule!$E$2:$E$241, IS_Monthly!$B142), 0)</f>
        <v>0</v>
      </c>
      <c r="E142" s="6">
        <f>B142+C142+D142</f>
        <v>0</v>
      </c>
      <c r="F142" s="6">
        <f>IF(ROW()=2,E142,OFFSET(F1,ROW()-3,0)+E142)</f>
        <v>0</v>
      </c>
    </row>
    <row r="143" spans="1:6">
      <c r="A143" s="8">
        <v>142</v>
      </c>
      <c r="B143" s="6">
        <f>IS_Monthly!K143 + IF(IS_Monthly!$B143&gt;0, INDEX(City_Receivable!$E$2:$E$241, IS_Monthly!$B143), 0)</f>
        <v>0</v>
      </c>
      <c r="C143" s="6">
        <f>IF(A143=BuildMonths,-EPC,0)</f>
        <v>0</v>
      </c>
      <c r="D143" s="6">
        <f>IF(A143=BuildMonths,EPC*DebtFrac+EPC*EquityFrac,0) - IF(IS_Monthly!$B143&gt;0, INDEX(Debt_Schedule!$E$2:$E$241, IS_Monthly!$B143), 0)</f>
        <v>0</v>
      </c>
      <c r="E143" s="6">
        <f>B143+C143+D143</f>
        <v>0</v>
      </c>
      <c r="F143" s="6">
        <f>IF(ROW()=2,E143,OFFSET(F1,ROW()-3,0)+E143)</f>
        <v>0</v>
      </c>
    </row>
    <row r="144" spans="1:6">
      <c r="A144" s="8">
        <v>143</v>
      </c>
      <c r="B144" s="6">
        <f>IS_Monthly!K144 + IF(IS_Monthly!$B144&gt;0, INDEX(City_Receivable!$E$2:$E$241, IS_Monthly!$B144), 0)</f>
        <v>0</v>
      </c>
      <c r="C144" s="6">
        <f>IF(A144=BuildMonths,-EPC,0)</f>
        <v>0</v>
      </c>
      <c r="D144" s="6">
        <f>IF(A144=BuildMonths,EPC*DebtFrac+EPC*EquityFrac,0) - IF(IS_Monthly!$B144&gt;0, INDEX(Debt_Schedule!$E$2:$E$241, IS_Monthly!$B144), 0)</f>
        <v>0</v>
      </c>
      <c r="E144" s="6">
        <f>B144+C144+D144</f>
        <v>0</v>
      </c>
      <c r="F144" s="6">
        <f>IF(ROW()=2,E144,OFFSET(F1,ROW()-3,0)+E144)</f>
        <v>0</v>
      </c>
    </row>
    <row r="145" spans="1:6">
      <c r="A145" s="8">
        <v>144</v>
      </c>
      <c r="B145" s="6">
        <f>IS_Monthly!K145 + IF(IS_Monthly!$B145&gt;0, INDEX(City_Receivable!$E$2:$E$241, IS_Monthly!$B145), 0)</f>
        <v>0</v>
      </c>
      <c r="C145" s="6">
        <f>IF(A145=BuildMonths,-EPC,0)</f>
        <v>0</v>
      </c>
      <c r="D145" s="6">
        <f>IF(A145=BuildMonths,EPC*DebtFrac+EPC*EquityFrac,0) - IF(IS_Monthly!$B145&gt;0, INDEX(Debt_Schedule!$E$2:$E$241, IS_Monthly!$B145), 0)</f>
        <v>0</v>
      </c>
      <c r="E145" s="6">
        <f>B145+C145+D145</f>
        <v>0</v>
      </c>
      <c r="F145" s="6">
        <f>IF(ROW()=2,E145,OFFSET(F1,ROW()-3,0)+E145)</f>
        <v>0</v>
      </c>
    </row>
    <row r="146" spans="1:6">
      <c r="A146" s="8">
        <v>145</v>
      </c>
      <c r="B146" s="6">
        <f>IS_Monthly!K146 + IF(IS_Monthly!$B146&gt;0, INDEX(City_Receivable!$E$2:$E$241, IS_Monthly!$B146), 0)</f>
        <v>0</v>
      </c>
      <c r="C146" s="6">
        <f>IF(A146=BuildMonths,-EPC,0)</f>
        <v>0</v>
      </c>
      <c r="D146" s="6">
        <f>IF(A146=BuildMonths,EPC*DebtFrac+EPC*EquityFrac,0) - IF(IS_Monthly!$B146&gt;0, INDEX(Debt_Schedule!$E$2:$E$241, IS_Monthly!$B146), 0)</f>
        <v>0</v>
      </c>
      <c r="E146" s="6">
        <f>B146+C146+D146</f>
        <v>0</v>
      </c>
      <c r="F146" s="6">
        <f>IF(ROW()=2,E146,OFFSET(F1,ROW()-3,0)+E146)</f>
        <v>0</v>
      </c>
    </row>
    <row r="147" spans="1:6">
      <c r="A147" s="8">
        <v>146</v>
      </c>
      <c r="B147" s="6">
        <f>IS_Monthly!K147 + IF(IS_Monthly!$B147&gt;0, INDEX(City_Receivable!$E$2:$E$241, IS_Monthly!$B147), 0)</f>
        <v>0</v>
      </c>
      <c r="C147" s="6">
        <f>IF(A147=BuildMonths,-EPC,0)</f>
        <v>0</v>
      </c>
      <c r="D147" s="6">
        <f>IF(A147=BuildMonths,EPC*DebtFrac+EPC*EquityFrac,0) - IF(IS_Monthly!$B147&gt;0, INDEX(Debt_Schedule!$E$2:$E$241, IS_Monthly!$B147), 0)</f>
        <v>0</v>
      </c>
      <c r="E147" s="6">
        <f>B147+C147+D147</f>
        <v>0</v>
      </c>
      <c r="F147" s="6">
        <f>IF(ROW()=2,E147,OFFSET(F1,ROW()-3,0)+E147)</f>
        <v>0</v>
      </c>
    </row>
    <row r="148" spans="1:6">
      <c r="A148" s="8">
        <v>147</v>
      </c>
      <c r="B148" s="6">
        <f>IS_Monthly!K148 + IF(IS_Monthly!$B148&gt;0, INDEX(City_Receivable!$E$2:$E$241, IS_Monthly!$B148), 0)</f>
        <v>0</v>
      </c>
      <c r="C148" s="6">
        <f>IF(A148=BuildMonths,-EPC,0)</f>
        <v>0</v>
      </c>
      <c r="D148" s="6">
        <f>IF(A148=BuildMonths,EPC*DebtFrac+EPC*EquityFrac,0) - IF(IS_Monthly!$B148&gt;0, INDEX(Debt_Schedule!$E$2:$E$241, IS_Monthly!$B148), 0)</f>
        <v>0</v>
      </c>
      <c r="E148" s="6">
        <f>B148+C148+D148</f>
        <v>0</v>
      </c>
      <c r="F148" s="6">
        <f>IF(ROW()=2,E148,OFFSET(F1,ROW()-3,0)+E148)</f>
        <v>0</v>
      </c>
    </row>
    <row r="149" spans="1:6">
      <c r="A149" s="8">
        <v>148</v>
      </c>
      <c r="B149" s="6">
        <f>IS_Monthly!K149 + IF(IS_Monthly!$B149&gt;0, INDEX(City_Receivable!$E$2:$E$241, IS_Monthly!$B149), 0)</f>
        <v>0</v>
      </c>
      <c r="C149" s="6">
        <f>IF(A149=BuildMonths,-EPC,0)</f>
        <v>0</v>
      </c>
      <c r="D149" s="6">
        <f>IF(A149=BuildMonths,EPC*DebtFrac+EPC*EquityFrac,0) - IF(IS_Monthly!$B149&gt;0, INDEX(Debt_Schedule!$E$2:$E$241, IS_Monthly!$B149), 0)</f>
        <v>0</v>
      </c>
      <c r="E149" s="6">
        <f>B149+C149+D149</f>
        <v>0</v>
      </c>
      <c r="F149" s="6">
        <f>IF(ROW()=2,E149,OFFSET(F1,ROW()-3,0)+E149)</f>
        <v>0</v>
      </c>
    </row>
    <row r="150" spans="1:6">
      <c r="A150" s="8">
        <v>149</v>
      </c>
      <c r="B150" s="6">
        <f>IS_Monthly!K150 + IF(IS_Monthly!$B150&gt;0, INDEX(City_Receivable!$E$2:$E$241, IS_Monthly!$B150), 0)</f>
        <v>0</v>
      </c>
      <c r="C150" s="6">
        <f>IF(A150=BuildMonths,-EPC,0)</f>
        <v>0</v>
      </c>
      <c r="D150" s="6">
        <f>IF(A150=BuildMonths,EPC*DebtFrac+EPC*EquityFrac,0) - IF(IS_Monthly!$B150&gt;0, INDEX(Debt_Schedule!$E$2:$E$241, IS_Monthly!$B150), 0)</f>
        <v>0</v>
      </c>
      <c r="E150" s="6">
        <f>B150+C150+D150</f>
        <v>0</v>
      </c>
      <c r="F150" s="6">
        <f>IF(ROW()=2,E150,OFFSET(F1,ROW()-3,0)+E150)</f>
        <v>0</v>
      </c>
    </row>
    <row r="151" spans="1:6">
      <c r="A151" s="8">
        <v>150</v>
      </c>
      <c r="B151" s="6">
        <f>IS_Monthly!K151 + IF(IS_Monthly!$B151&gt;0, INDEX(City_Receivable!$E$2:$E$241, IS_Monthly!$B151), 0)</f>
        <v>0</v>
      </c>
      <c r="C151" s="6">
        <f>IF(A151=BuildMonths,-EPC,0)</f>
        <v>0</v>
      </c>
      <c r="D151" s="6">
        <f>IF(A151=BuildMonths,EPC*DebtFrac+EPC*EquityFrac,0) - IF(IS_Monthly!$B151&gt;0, INDEX(Debt_Schedule!$E$2:$E$241, IS_Monthly!$B151), 0)</f>
        <v>0</v>
      </c>
      <c r="E151" s="6">
        <f>B151+C151+D151</f>
        <v>0</v>
      </c>
      <c r="F151" s="6">
        <f>IF(ROW()=2,E151,OFFSET(F1,ROW()-3,0)+E151)</f>
        <v>0</v>
      </c>
    </row>
    <row r="152" spans="1:6">
      <c r="A152" s="8">
        <v>151</v>
      </c>
      <c r="B152" s="6">
        <f>IS_Monthly!K152 + IF(IS_Monthly!$B152&gt;0, INDEX(City_Receivable!$E$2:$E$241, IS_Monthly!$B152), 0)</f>
        <v>0</v>
      </c>
      <c r="C152" s="6">
        <f>IF(A152=BuildMonths,-EPC,0)</f>
        <v>0</v>
      </c>
      <c r="D152" s="6">
        <f>IF(A152=BuildMonths,EPC*DebtFrac+EPC*EquityFrac,0) - IF(IS_Monthly!$B152&gt;0, INDEX(Debt_Schedule!$E$2:$E$241, IS_Monthly!$B152), 0)</f>
        <v>0</v>
      </c>
      <c r="E152" s="6">
        <f>B152+C152+D152</f>
        <v>0</v>
      </c>
      <c r="F152" s="6">
        <f>IF(ROW()=2,E152,OFFSET(F1,ROW()-3,0)+E152)</f>
        <v>0</v>
      </c>
    </row>
    <row r="153" spans="1:6">
      <c r="A153" s="8">
        <v>152</v>
      </c>
      <c r="B153" s="6">
        <f>IS_Monthly!K153 + IF(IS_Monthly!$B153&gt;0, INDEX(City_Receivable!$E$2:$E$241, IS_Monthly!$B153), 0)</f>
        <v>0</v>
      </c>
      <c r="C153" s="6">
        <f>IF(A153=BuildMonths,-EPC,0)</f>
        <v>0</v>
      </c>
      <c r="D153" s="6">
        <f>IF(A153=BuildMonths,EPC*DebtFrac+EPC*EquityFrac,0) - IF(IS_Monthly!$B153&gt;0, INDEX(Debt_Schedule!$E$2:$E$241, IS_Monthly!$B153), 0)</f>
        <v>0</v>
      </c>
      <c r="E153" s="6">
        <f>B153+C153+D153</f>
        <v>0</v>
      </c>
      <c r="F153" s="6">
        <f>IF(ROW()=2,E153,OFFSET(F1,ROW()-3,0)+E153)</f>
        <v>0</v>
      </c>
    </row>
    <row r="154" spans="1:6">
      <c r="A154" s="8">
        <v>153</v>
      </c>
      <c r="B154" s="6">
        <f>IS_Monthly!K154 + IF(IS_Monthly!$B154&gt;0, INDEX(City_Receivable!$E$2:$E$241, IS_Monthly!$B154), 0)</f>
        <v>0</v>
      </c>
      <c r="C154" s="6">
        <f>IF(A154=BuildMonths,-EPC,0)</f>
        <v>0</v>
      </c>
      <c r="D154" s="6">
        <f>IF(A154=BuildMonths,EPC*DebtFrac+EPC*EquityFrac,0) - IF(IS_Monthly!$B154&gt;0, INDEX(Debt_Schedule!$E$2:$E$241, IS_Monthly!$B154), 0)</f>
        <v>0</v>
      </c>
      <c r="E154" s="6">
        <f>B154+C154+D154</f>
        <v>0</v>
      </c>
      <c r="F154" s="6">
        <f>IF(ROW()=2,E154,OFFSET(F1,ROW()-3,0)+E154)</f>
        <v>0</v>
      </c>
    </row>
    <row r="155" spans="1:6">
      <c r="A155" s="8">
        <v>154</v>
      </c>
      <c r="B155" s="6">
        <f>IS_Monthly!K155 + IF(IS_Monthly!$B155&gt;0, INDEX(City_Receivable!$E$2:$E$241, IS_Monthly!$B155), 0)</f>
        <v>0</v>
      </c>
      <c r="C155" s="6">
        <f>IF(A155=BuildMonths,-EPC,0)</f>
        <v>0</v>
      </c>
      <c r="D155" s="6">
        <f>IF(A155=BuildMonths,EPC*DebtFrac+EPC*EquityFrac,0) - IF(IS_Monthly!$B155&gt;0, INDEX(Debt_Schedule!$E$2:$E$241, IS_Monthly!$B155), 0)</f>
        <v>0</v>
      </c>
      <c r="E155" s="6">
        <f>B155+C155+D155</f>
        <v>0</v>
      </c>
      <c r="F155" s="6">
        <f>IF(ROW()=2,E155,OFFSET(F1,ROW()-3,0)+E155)</f>
        <v>0</v>
      </c>
    </row>
    <row r="156" spans="1:6">
      <c r="A156" s="8">
        <v>155</v>
      </c>
      <c r="B156" s="6">
        <f>IS_Monthly!K156 + IF(IS_Monthly!$B156&gt;0, INDEX(City_Receivable!$E$2:$E$241, IS_Monthly!$B156), 0)</f>
        <v>0</v>
      </c>
      <c r="C156" s="6">
        <f>IF(A156=BuildMonths,-EPC,0)</f>
        <v>0</v>
      </c>
      <c r="D156" s="6">
        <f>IF(A156=BuildMonths,EPC*DebtFrac+EPC*EquityFrac,0) - IF(IS_Monthly!$B156&gt;0, INDEX(Debt_Schedule!$E$2:$E$241, IS_Monthly!$B156), 0)</f>
        <v>0</v>
      </c>
      <c r="E156" s="6">
        <f>B156+C156+D156</f>
        <v>0</v>
      </c>
      <c r="F156" s="6">
        <f>IF(ROW()=2,E156,OFFSET(F1,ROW()-3,0)+E156)</f>
        <v>0</v>
      </c>
    </row>
    <row r="157" spans="1:6">
      <c r="A157" s="8">
        <v>156</v>
      </c>
      <c r="B157" s="6">
        <f>IS_Monthly!K157 + IF(IS_Monthly!$B157&gt;0, INDEX(City_Receivable!$E$2:$E$241, IS_Monthly!$B157), 0)</f>
        <v>0</v>
      </c>
      <c r="C157" s="6">
        <f>IF(A157=BuildMonths,-EPC,0)</f>
        <v>0</v>
      </c>
      <c r="D157" s="6">
        <f>IF(A157=BuildMonths,EPC*DebtFrac+EPC*EquityFrac,0) - IF(IS_Monthly!$B157&gt;0, INDEX(Debt_Schedule!$E$2:$E$241, IS_Monthly!$B157), 0)</f>
        <v>0</v>
      </c>
      <c r="E157" s="6">
        <f>B157+C157+D157</f>
        <v>0</v>
      </c>
      <c r="F157" s="6">
        <f>IF(ROW()=2,E157,OFFSET(F1,ROW()-3,0)+E157)</f>
        <v>0</v>
      </c>
    </row>
    <row r="158" spans="1:6">
      <c r="A158" s="8">
        <v>157</v>
      </c>
      <c r="B158" s="6">
        <f>IS_Monthly!K158 + IF(IS_Monthly!$B158&gt;0, INDEX(City_Receivable!$E$2:$E$241, IS_Monthly!$B158), 0)</f>
        <v>0</v>
      </c>
      <c r="C158" s="6">
        <f>IF(A158=BuildMonths,-EPC,0)</f>
        <v>0</v>
      </c>
      <c r="D158" s="6">
        <f>IF(A158=BuildMonths,EPC*DebtFrac+EPC*EquityFrac,0) - IF(IS_Monthly!$B158&gt;0, INDEX(Debt_Schedule!$E$2:$E$241, IS_Monthly!$B158), 0)</f>
        <v>0</v>
      </c>
      <c r="E158" s="6">
        <f>B158+C158+D158</f>
        <v>0</v>
      </c>
      <c r="F158" s="6">
        <f>IF(ROW()=2,E158,OFFSET(F1,ROW()-3,0)+E158)</f>
        <v>0</v>
      </c>
    </row>
    <row r="159" spans="1:6">
      <c r="A159" s="8">
        <v>158</v>
      </c>
      <c r="B159" s="6">
        <f>IS_Monthly!K159 + IF(IS_Monthly!$B159&gt;0, INDEX(City_Receivable!$E$2:$E$241, IS_Monthly!$B159), 0)</f>
        <v>0</v>
      </c>
      <c r="C159" s="6">
        <f>IF(A159=BuildMonths,-EPC,0)</f>
        <v>0</v>
      </c>
      <c r="D159" s="6">
        <f>IF(A159=BuildMonths,EPC*DebtFrac+EPC*EquityFrac,0) - IF(IS_Monthly!$B159&gt;0, INDEX(Debt_Schedule!$E$2:$E$241, IS_Monthly!$B159), 0)</f>
        <v>0</v>
      </c>
      <c r="E159" s="6">
        <f>B159+C159+D159</f>
        <v>0</v>
      </c>
      <c r="F159" s="6">
        <f>IF(ROW()=2,E159,OFFSET(F1,ROW()-3,0)+E159)</f>
        <v>0</v>
      </c>
    </row>
    <row r="160" spans="1:6">
      <c r="A160" s="8">
        <v>159</v>
      </c>
      <c r="B160" s="6">
        <f>IS_Monthly!K160 + IF(IS_Monthly!$B160&gt;0, INDEX(City_Receivable!$E$2:$E$241, IS_Monthly!$B160), 0)</f>
        <v>0</v>
      </c>
      <c r="C160" s="6">
        <f>IF(A160=BuildMonths,-EPC,0)</f>
        <v>0</v>
      </c>
      <c r="D160" s="6">
        <f>IF(A160=BuildMonths,EPC*DebtFrac+EPC*EquityFrac,0) - IF(IS_Monthly!$B160&gt;0, INDEX(Debt_Schedule!$E$2:$E$241, IS_Monthly!$B160), 0)</f>
        <v>0</v>
      </c>
      <c r="E160" s="6">
        <f>B160+C160+D160</f>
        <v>0</v>
      </c>
      <c r="F160" s="6">
        <f>IF(ROW()=2,E160,OFFSET(F1,ROW()-3,0)+E160)</f>
        <v>0</v>
      </c>
    </row>
    <row r="161" spans="1:6">
      <c r="A161" s="8">
        <v>160</v>
      </c>
      <c r="B161" s="6">
        <f>IS_Monthly!K161 + IF(IS_Monthly!$B161&gt;0, INDEX(City_Receivable!$E$2:$E$241, IS_Monthly!$B161), 0)</f>
        <v>0</v>
      </c>
      <c r="C161" s="6">
        <f>IF(A161=BuildMonths,-EPC,0)</f>
        <v>0</v>
      </c>
      <c r="D161" s="6">
        <f>IF(A161=BuildMonths,EPC*DebtFrac+EPC*EquityFrac,0) - IF(IS_Monthly!$B161&gt;0, INDEX(Debt_Schedule!$E$2:$E$241, IS_Monthly!$B161), 0)</f>
        <v>0</v>
      </c>
      <c r="E161" s="6">
        <f>B161+C161+D161</f>
        <v>0</v>
      </c>
      <c r="F161" s="6">
        <f>IF(ROW()=2,E161,OFFSET(F1,ROW()-3,0)+E161)</f>
        <v>0</v>
      </c>
    </row>
    <row r="162" spans="1:6">
      <c r="A162" s="8">
        <v>161</v>
      </c>
      <c r="B162" s="6">
        <f>IS_Monthly!K162 + IF(IS_Monthly!$B162&gt;0, INDEX(City_Receivable!$E$2:$E$241, IS_Monthly!$B162), 0)</f>
        <v>0</v>
      </c>
      <c r="C162" s="6">
        <f>IF(A162=BuildMonths,-EPC,0)</f>
        <v>0</v>
      </c>
      <c r="D162" s="6">
        <f>IF(A162=BuildMonths,EPC*DebtFrac+EPC*EquityFrac,0) - IF(IS_Monthly!$B162&gt;0, INDEX(Debt_Schedule!$E$2:$E$241, IS_Monthly!$B162), 0)</f>
        <v>0</v>
      </c>
      <c r="E162" s="6">
        <f>B162+C162+D162</f>
        <v>0</v>
      </c>
      <c r="F162" s="6">
        <f>IF(ROW()=2,E162,OFFSET(F1,ROW()-3,0)+E162)</f>
        <v>0</v>
      </c>
    </row>
    <row r="163" spans="1:6">
      <c r="A163" s="8">
        <v>162</v>
      </c>
      <c r="B163" s="6">
        <f>IS_Monthly!K163 + IF(IS_Monthly!$B163&gt;0, INDEX(City_Receivable!$E$2:$E$241, IS_Monthly!$B163), 0)</f>
        <v>0</v>
      </c>
      <c r="C163" s="6">
        <f>IF(A163=BuildMonths,-EPC,0)</f>
        <v>0</v>
      </c>
      <c r="D163" s="6">
        <f>IF(A163=BuildMonths,EPC*DebtFrac+EPC*EquityFrac,0) - IF(IS_Monthly!$B163&gt;0, INDEX(Debt_Schedule!$E$2:$E$241, IS_Monthly!$B163), 0)</f>
        <v>0</v>
      </c>
      <c r="E163" s="6">
        <f>B163+C163+D163</f>
        <v>0</v>
      </c>
      <c r="F163" s="6">
        <f>IF(ROW()=2,E163,OFFSET(F1,ROW()-3,0)+E163)</f>
        <v>0</v>
      </c>
    </row>
    <row r="164" spans="1:6">
      <c r="A164" s="8">
        <v>163</v>
      </c>
      <c r="B164" s="6">
        <f>IS_Monthly!K164 + IF(IS_Monthly!$B164&gt;0, INDEX(City_Receivable!$E$2:$E$241, IS_Monthly!$B164), 0)</f>
        <v>0</v>
      </c>
      <c r="C164" s="6">
        <f>IF(A164=BuildMonths,-EPC,0)</f>
        <v>0</v>
      </c>
      <c r="D164" s="6">
        <f>IF(A164=BuildMonths,EPC*DebtFrac+EPC*EquityFrac,0) - IF(IS_Monthly!$B164&gt;0, INDEX(Debt_Schedule!$E$2:$E$241, IS_Monthly!$B164), 0)</f>
        <v>0</v>
      </c>
      <c r="E164" s="6">
        <f>B164+C164+D164</f>
        <v>0</v>
      </c>
      <c r="F164" s="6">
        <f>IF(ROW()=2,E164,OFFSET(F1,ROW()-3,0)+E164)</f>
        <v>0</v>
      </c>
    </row>
    <row r="165" spans="1:6">
      <c r="A165" s="8">
        <v>164</v>
      </c>
      <c r="B165" s="6">
        <f>IS_Monthly!K165 + IF(IS_Monthly!$B165&gt;0, INDEX(City_Receivable!$E$2:$E$241, IS_Monthly!$B165), 0)</f>
        <v>0</v>
      </c>
      <c r="C165" s="6">
        <f>IF(A165=BuildMonths,-EPC,0)</f>
        <v>0</v>
      </c>
      <c r="D165" s="6">
        <f>IF(A165=BuildMonths,EPC*DebtFrac+EPC*EquityFrac,0) - IF(IS_Monthly!$B165&gt;0, INDEX(Debt_Schedule!$E$2:$E$241, IS_Monthly!$B165), 0)</f>
        <v>0</v>
      </c>
      <c r="E165" s="6">
        <f>B165+C165+D165</f>
        <v>0</v>
      </c>
      <c r="F165" s="6">
        <f>IF(ROW()=2,E165,OFFSET(F1,ROW()-3,0)+E165)</f>
        <v>0</v>
      </c>
    </row>
    <row r="166" spans="1:6">
      <c r="A166" s="8">
        <v>165</v>
      </c>
      <c r="B166" s="6">
        <f>IS_Monthly!K166 + IF(IS_Monthly!$B166&gt;0, INDEX(City_Receivable!$E$2:$E$241, IS_Monthly!$B166), 0)</f>
        <v>0</v>
      </c>
      <c r="C166" s="6">
        <f>IF(A166=BuildMonths,-EPC,0)</f>
        <v>0</v>
      </c>
      <c r="D166" s="6">
        <f>IF(A166=BuildMonths,EPC*DebtFrac+EPC*EquityFrac,0) - IF(IS_Monthly!$B166&gt;0, INDEX(Debt_Schedule!$E$2:$E$241, IS_Monthly!$B166), 0)</f>
        <v>0</v>
      </c>
      <c r="E166" s="6">
        <f>B166+C166+D166</f>
        <v>0</v>
      </c>
      <c r="F166" s="6">
        <f>IF(ROW()=2,E166,OFFSET(F1,ROW()-3,0)+E166)</f>
        <v>0</v>
      </c>
    </row>
    <row r="167" spans="1:6">
      <c r="A167" s="8">
        <v>166</v>
      </c>
      <c r="B167" s="6">
        <f>IS_Monthly!K167 + IF(IS_Monthly!$B167&gt;0, INDEX(City_Receivable!$E$2:$E$241, IS_Monthly!$B167), 0)</f>
        <v>0</v>
      </c>
      <c r="C167" s="6">
        <f>IF(A167=BuildMonths,-EPC,0)</f>
        <v>0</v>
      </c>
      <c r="D167" s="6">
        <f>IF(A167=BuildMonths,EPC*DebtFrac+EPC*EquityFrac,0) - IF(IS_Monthly!$B167&gt;0, INDEX(Debt_Schedule!$E$2:$E$241, IS_Monthly!$B167), 0)</f>
        <v>0</v>
      </c>
      <c r="E167" s="6">
        <f>B167+C167+D167</f>
        <v>0</v>
      </c>
      <c r="F167" s="6">
        <f>IF(ROW()=2,E167,OFFSET(F1,ROW()-3,0)+E167)</f>
        <v>0</v>
      </c>
    </row>
    <row r="168" spans="1:6">
      <c r="A168" s="8">
        <v>167</v>
      </c>
      <c r="B168" s="6">
        <f>IS_Monthly!K168 + IF(IS_Monthly!$B168&gt;0, INDEX(City_Receivable!$E$2:$E$241, IS_Monthly!$B168), 0)</f>
        <v>0</v>
      </c>
      <c r="C168" s="6">
        <f>IF(A168=BuildMonths,-EPC,0)</f>
        <v>0</v>
      </c>
      <c r="D168" s="6">
        <f>IF(A168=BuildMonths,EPC*DebtFrac+EPC*EquityFrac,0) - IF(IS_Monthly!$B168&gt;0, INDEX(Debt_Schedule!$E$2:$E$241, IS_Monthly!$B168), 0)</f>
        <v>0</v>
      </c>
      <c r="E168" s="6">
        <f>B168+C168+D168</f>
        <v>0</v>
      </c>
      <c r="F168" s="6">
        <f>IF(ROW()=2,E168,OFFSET(F1,ROW()-3,0)+E168)</f>
        <v>0</v>
      </c>
    </row>
    <row r="169" spans="1:6">
      <c r="A169" s="8">
        <v>168</v>
      </c>
      <c r="B169" s="6">
        <f>IS_Monthly!K169 + IF(IS_Monthly!$B169&gt;0, INDEX(City_Receivable!$E$2:$E$241, IS_Monthly!$B169), 0)</f>
        <v>0</v>
      </c>
      <c r="C169" s="6">
        <f>IF(A169=BuildMonths,-EPC,0)</f>
        <v>0</v>
      </c>
      <c r="D169" s="6">
        <f>IF(A169=BuildMonths,EPC*DebtFrac+EPC*EquityFrac,0) - IF(IS_Monthly!$B169&gt;0, INDEX(Debt_Schedule!$E$2:$E$241, IS_Monthly!$B169), 0)</f>
        <v>0</v>
      </c>
      <c r="E169" s="6">
        <f>B169+C169+D169</f>
        <v>0</v>
      </c>
      <c r="F169" s="6">
        <f>IF(ROW()=2,E169,OFFSET(F1,ROW()-3,0)+E169)</f>
        <v>0</v>
      </c>
    </row>
    <row r="170" spans="1:6">
      <c r="A170" s="8">
        <v>169</v>
      </c>
      <c r="B170" s="6">
        <f>IS_Monthly!K170 + IF(IS_Monthly!$B170&gt;0, INDEX(City_Receivable!$E$2:$E$241, IS_Monthly!$B170), 0)</f>
        <v>0</v>
      </c>
      <c r="C170" s="6">
        <f>IF(A170=BuildMonths,-EPC,0)</f>
        <v>0</v>
      </c>
      <c r="D170" s="6">
        <f>IF(A170=BuildMonths,EPC*DebtFrac+EPC*EquityFrac,0) - IF(IS_Monthly!$B170&gt;0, INDEX(Debt_Schedule!$E$2:$E$241, IS_Monthly!$B170), 0)</f>
        <v>0</v>
      </c>
      <c r="E170" s="6">
        <f>B170+C170+D170</f>
        <v>0</v>
      </c>
      <c r="F170" s="6">
        <f>IF(ROW()=2,E170,OFFSET(F1,ROW()-3,0)+E170)</f>
        <v>0</v>
      </c>
    </row>
    <row r="171" spans="1:6">
      <c r="A171" s="8">
        <v>170</v>
      </c>
      <c r="B171" s="6">
        <f>IS_Monthly!K171 + IF(IS_Monthly!$B171&gt;0, INDEX(City_Receivable!$E$2:$E$241, IS_Monthly!$B171), 0)</f>
        <v>0</v>
      </c>
      <c r="C171" s="6">
        <f>IF(A171=BuildMonths,-EPC,0)</f>
        <v>0</v>
      </c>
      <c r="D171" s="6">
        <f>IF(A171=BuildMonths,EPC*DebtFrac+EPC*EquityFrac,0) - IF(IS_Monthly!$B171&gt;0, INDEX(Debt_Schedule!$E$2:$E$241, IS_Monthly!$B171), 0)</f>
        <v>0</v>
      </c>
      <c r="E171" s="6">
        <f>B171+C171+D171</f>
        <v>0</v>
      </c>
      <c r="F171" s="6">
        <f>IF(ROW()=2,E171,OFFSET(F1,ROW()-3,0)+E171)</f>
        <v>0</v>
      </c>
    </row>
    <row r="172" spans="1:6">
      <c r="A172" s="8">
        <v>171</v>
      </c>
      <c r="B172" s="6">
        <f>IS_Monthly!K172 + IF(IS_Monthly!$B172&gt;0, INDEX(City_Receivable!$E$2:$E$241, IS_Monthly!$B172), 0)</f>
        <v>0</v>
      </c>
      <c r="C172" s="6">
        <f>IF(A172=BuildMonths,-EPC,0)</f>
        <v>0</v>
      </c>
      <c r="D172" s="6">
        <f>IF(A172=BuildMonths,EPC*DebtFrac+EPC*EquityFrac,0) - IF(IS_Monthly!$B172&gt;0, INDEX(Debt_Schedule!$E$2:$E$241, IS_Monthly!$B172), 0)</f>
        <v>0</v>
      </c>
      <c r="E172" s="6">
        <f>B172+C172+D172</f>
        <v>0</v>
      </c>
      <c r="F172" s="6">
        <f>IF(ROW()=2,E172,OFFSET(F1,ROW()-3,0)+E172)</f>
        <v>0</v>
      </c>
    </row>
    <row r="173" spans="1:6">
      <c r="A173" s="8">
        <v>172</v>
      </c>
      <c r="B173" s="6">
        <f>IS_Monthly!K173 + IF(IS_Monthly!$B173&gt;0, INDEX(City_Receivable!$E$2:$E$241, IS_Monthly!$B173), 0)</f>
        <v>0</v>
      </c>
      <c r="C173" s="6">
        <f>IF(A173=BuildMonths,-EPC,0)</f>
        <v>0</v>
      </c>
      <c r="D173" s="6">
        <f>IF(A173=BuildMonths,EPC*DebtFrac+EPC*EquityFrac,0) - IF(IS_Monthly!$B173&gt;0, INDEX(Debt_Schedule!$E$2:$E$241, IS_Monthly!$B173), 0)</f>
        <v>0</v>
      </c>
      <c r="E173" s="6">
        <f>B173+C173+D173</f>
        <v>0</v>
      </c>
      <c r="F173" s="6">
        <f>IF(ROW()=2,E173,OFFSET(F1,ROW()-3,0)+E173)</f>
        <v>0</v>
      </c>
    </row>
    <row r="174" spans="1:6">
      <c r="A174" s="8">
        <v>173</v>
      </c>
      <c r="B174" s="6">
        <f>IS_Monthly!K174 + IF(IS_Monthly!$B174&gt;0, INDEX(City_Receivable!$E$2:$E$241, IS_Monthly!$B174), 0)</f>
        <v>0</v>
      </c>
      <c r="C174" s="6">
        <f>IF(A174=BuildMonths,-EPC,0)</f>
        <v>0</v>
      </c>
      <c r="D174" s="6">
        <f>IF(A174=BuildMonths,EPC*DebtFrac+EPC*EquityFrac,0) - IF(IS_Monthly!$B174&gt;0, INDEX(Debt_Schedule!$E$2:$E$241, IS_Monthly!$B174), 0)</f>
        <v>0</v>
      </c>
      <c r="E174" s="6">
        <f>B174+C174+D174</f>
        <v>0</v>
      </c>
      <c r="F174" s="6">
        <f>IF(ROW()=2,E174,OFFSET(F1,ROW()-3,0)+E174)</f>
        <v>0</v>
      </c>
    </row>
    <row r="175" spans="1:6">
      <c r="A175" s="8">
        <v>174</v>
      </c>
      <c r="B175" s="6">
        <f>IS_Monthly!K175 + IF(IS_Monthly!$B175&gt;0, INDEX(City_Receivable!$E$2:$E$241, IS_Monthly!$B175), 0)</f>
        <v>0</v>
      </c>
      <c r="C175" s="6">
        <f>IF(A175=BuildMonths,-EPC,0)</f>
        <v>0</v>
      </c>
      <c r="D175" s="6">
        <f>IF(A175=BuildMonths,EPC*DebtFrac+EPC*EquityFrac,0) - IF(IS_Monthly!$B175&gt;0, INDEX(Debt_Schedule!$E$2:$E$241, IS_Monthly!$B175), 0)</f>
        <v>0</v>
      </c>
      <c r="E175" s="6">
        <f>B175+C175+D175</f>
        <v>0</v>
      </c>
      <c r="F175" s="6">
        <f>IF(ROW()=2,E175,OFFSET(F1,ROW()-3,0)+E175)</f>
        <v>0</v>
      </c>
    </row>
    <row r="176" spans="1:6">
      <c r="A176" s="8">
        <v>175</v>
      </c>
      <c r="B176" s="6">
        <f>IS_Monthly!K176 + IF(IS_Monthly!$B176&gt;0, INDEX(City_Receivable!$E$2:$E$241, IS_Monthly!$B176), 0)</f>
        <v>0</v>
      </c>
      <c r="C176" s="6">
        <f>IF(A176=BuildMonths,-EPC,0)</f>
        <v>0</v>
      </c>
      <c r="D176" s="6">
        <f>IF(A176=BuildMonths,EPC*DebtFrac+EPC*EquityFrac,0) - IF(IS_Monthly!$B176&gt;0, INDEX(Debt_Schedule!$E$2:$E$241, IS_Monthly!$B176), 0)</f>
        <v>0</v>
      </c>
      <c r="E176" s="6">
        <f>B176+C176+D176</f>
        <v>0</v>
      </c>
      <c r="F176" s="6">
        <f>IF(ROW()=2,E176,OFFSET(F1,ROW()-3,0)+E176)</f>
        <v>0</v>
      </c>
    </row>
    <row r="177" spans="1:6">
      <c r="A177" s="8">
        <v>176</v>
      </c>
      <c r="B177" s="6">
        <f>IS_Monthly!K177 + IF(IS_Monthly!$B177&gt;0, INDEX(City_Receivable!$E$2:$E$241, IS_Monthly!$B177), 0)</f>
        <v>0</v>
      </c>
      <c r="C177" s="6">
        <f>IF(A177=BuildMonths,-EPC,0)</f>
        <v>0</v>
      </c>
      <c r="D177" s="6">
        <f>IF(A177=BuildMonths,EPC*DebtFrac+EPC*EquityFrac,0) - IF(IS_Monthly!$B177&gt;0, INDEX(Debt_Schedule!$E$2:$E$241, IS_Monthly!$B177), 0)</f>
        <v>0</v>
      </c>
      <c r="E177" s="6">
        <f>B177+C177+D177</f>
        <v>0</v>
      </c>
      <c r="F177" s="6">
        <f>IF(ROW()=2,E177,OFFSET(F1,ROW()-3,0)+E177)</f>
        <v>0</v>
      </c>
    </row>
    <row r="178" spans="1:6">
      <c r="A178" s="8">
        <v>177</v>
      </c>
      <c r="B178" s="6">
        <f>IS_Monthly!K178 + IF(IS_Monthly!$B178&gt;0, INDEX(City_Receivable!$E$2:$E$241, IS_Monthly!$B178), 0)</f>
        <v>0</v>
      </c>
      <c r="C178" s="6">
        <f>IF(A178=BuildMonths,-EPC,0)</f>
        <v>0</v>
      </c>
      <c r="D178" s="6">
        <f>IF(A178=BuildMonths,EPC*DebtFrac+EPC*EquityFrac,0) - IF(IS_Monthly!$B178&gt;0, INDEX(Debt_Schedule!$E$2:$E$241, IS_Monthly!$B178), 0)</f>
        <v>0</v>
      </c>
      <c r="E178" s="6">
        <f>B178+C178+D178</f>
        <v>0</v>
      </c>
      <c r="F178" s="6">
        <f>IF(ROW()=2,E178,OFFSET(F1,ROW()-3,0)+E178)</f>
        <v>0</v>
      </c>
    </row>
    <row r="179" spans="1:6">
      <c r="A179" s="8">
        <v>178</v>
      </c>
      <c r="B179" s="6">
        <f>IS_Monthly!K179 + IF(IS_Monthly!$B179&gt;0, INDEX(City_Receivable!$E$2:$E$241, IS_Monthly!$B179), 0)</f>
        <v>0</v>
      </c>
      <c r="C179" s="6">
        <f>IF(A179=BuildMonths,-EPC,0)</f>
        <v>0</v>
      </c>
      <c r="D179" s="6">
        <f>IF(A179=BuildMonths,EPC*DebtFrac+EPC*EquityFrac,0) - IF(IS_Monthly!$B179&gt;0, INDEX(Debt_Schedule!$E$2:$E$241, IS_Monthly!$B179), 0)</f>
        <v>0</v>
      </c>
      <c r="E179" s="6">
        <f>B179+C179+D179</f>
        <v>0</v>
      </c>
      <c r="F179" s="6">
        <f>IF(ROW()=2,E179,OFFSET(F1,ROW()-3,0)+E179)</f>
        <v>0</v>
      </c>
    </row>
    <row r="180" spans="1:6">
      <c r="A180" s="8">
        <v>179</v>
      </c>
      <c r="B180" s="6">
        <f>IS_Monthly!K180 + IF(IS_Monthly!$B180&gt;0, INDEX(City_Receivable!$E$2:$E$241, IS_Monthly!$B180), 0)</f>
        <v>0</v>
      </c>
      <c r="C180" s="6">
        <f>IF(A180=BuildMonths,-EPC,0)</f>
        <v>0</v>
      </c>
      <c r="D180" s="6">
        <f>IF(A180=BuildMonths,EPC*DebtFrac+EPC*EquityFrac,0) - IF(IS_Monthly!$B180&gt;0, INDEX(Debt_Schedule!$E$2:$E$241, IS_Monthly!$B180), 0)</f>
        <v>0</v>
      </c>
      <c r="E180" s="6">
        <f>B180+C180+D180</f>
        <v>0</v>
      </c>
      <c r="F180" s="6">
        <f>IF(ROW()=2,E180,OFFSET(F1,ROW()-3,0)+E180)</f>
        <v>0</v>
      </c>
    </row>
    <row r="181" spans="1:6">
      <c r="A181" s="8">
        <v>180</v>
      </c>
      <c r="B181" s="6">
        <f>IS_Monthly!K181 + IF(IS_Monthly!$B181&gt;0, INDEX(City_Receivable!$E$2:$E$241, IS_Monthly!$B181), 0)</f>
        <v>0</v>
      </c>
      <c r="C181" s="6">
        <f>IF(A181=BuildMonths,-EPC,0)</f>
        <v>0</v>
      </c>
      <c r="D181" s="6">
        <f>IF(A181=BuildMonths,EPC*DebtFrac+EPC*EquityFrac,0) - IF(IS_Monthly!$B181&gt;0, INDEX(Debt_Schedule!$E$2:$E$241, IS_Monthly!$B181), 0)</f>
        <v>0</v>
      </c>
      <c r="E181" s="6">
        <f>B181+C181+D181</f>
        <v>0</v>
      </c>
      <c r="F181" s="6">
        <f>IF(ROW()=2,E181,OFFSET(F1,ROW()-3,0)+E181)</f>
        <v>0</v>
      </c>
    </row>
    <row r="182" spans="1:6">
      <c r="A182" s="8">
        <v>181</v>
      </c>
      <c r="B182" s="6">
        <f>IS_Monthly!K182 + IF(IS_Monthly!$B182&gt;0, INDEX(City_Receivable!$E$2:$E$241, IS_Monthly!$B182), 0)</f>
        <v>0</v>
      </c>
      <c r="C182" s="6">
        <f>IF(A182=BuildMonths,-EPC,0)</f>
        <v>0</v>
      </c>
      <c r="D182" s="6">
        <f>IF(A182=BuildMonths,EPC*DebtFrac+EPC*EquityFrac,0) - IF(IS_Monthly!$B182&gt;0, INDEX(Debt_Schedule!$E$2:$E$241, IS_Monthly!$B182), 0)</f>
        <v>0</v>
      </c>
      <c r="E182" s="6">
        <f>B182+C182+D182</f>
        <v>0</v>
      </c>
      <c r="F182" s="6">
        <f>IF(ROW()=2,E182,OFFSET(F1,ROW()-3,0)+E182)</f>
        <v>0</v>
      </c>
    </row>
    <row r="183" spans="1:6">
      <c r="A183" s="8">
        <v>182</v>
      </c>
      <c r="B183" s="6">
        <f>IS_Monthly!K183 + IF(IS_Monthly!$B183&gt;0, INDEX(City_Receivable!$E$2:$E$241, IS_Monthly!$B183), 0)</f>
        <v>0</v>
      </c>
      <c r="C183" s="6">
        <f>IF(A183=BuildMonths,-EPC,0)</f>
        <v>0</v>
      </c>
      <c r="D183" s="6">
        <f>IF(A183=BuildMonths,EPC*DebtFrac+EPC*EquityFrac,0) - IF(IS_Monthly!$B183&gt;0, INDEX(Debt_Schedule!$E$2:$E$241, IS_Monthly!$B183), 0)</f>
        <v>0</v>
      </c>
      <c r="E183" s="6">
        <f>B183+C183+D183</f>
        <v>0</v>
      </c>
      <c r="F183" s="6">
        <f>IF(ROW()=2,E183,OFFSET(F1,ROW()-3,0)+E183)</f>
        <v>0</v>
      </c>
    </row>
    <row r="184" spans="1:6">
      <c r="A184" s="8">
        <v>183</v>
      </c>
      <c r="B184" s="6">
        <f>IS_Monthly!K184 + IF(IS_Monthly!$B184&gt;0, INDEX(City_Receivable!$E$2:$E$241, IS_Monthly!$B184), 0)</f>
        <v>0</v>
      </c>
      <c r="C184" s="6">
        <f>IF(A184=BuildMonths,-EPC,0)</f>
        <v>0</v>
      </c>
      <c r="D184" s="6">
        <f>IF(A184=BuildMonths,EPC*DebtFrac+EPC*EquityFrac,0) - IF(IS_Monthly!$B184&gt;0, INDEX(Debt_Schedule!$E$2:$E$241, IS_Monthly!$B184), 0)</f>
        <v>0</v>
      </c>
      <c r="E184" s="6">
        <f>B184+C184+D184</f>
        <v>0</v>
      </c>
      <c r="F184" s="6">
        <f>IF(ROW()=2,E184,OFFSET(F1,ROW()-3,0)+E184)</f>
        <v>0</v>
      </c>
    </row>
    <row r="185" spans="1:6">
      <c r="A185" s="8">
        <v>184</v>
      </c>
      <c r="B185" s="6">
        <f>IS_Monthly!K185 + IF(IS_Monthly!$B185&gt;0, INDEX(City_Receivable!$E$2:$E$241, IS_Monthly!$B185), 0)</f>
        <v>0</v>
      </c>
      <c r="C185" s="6">
        <f>IF(A185=BuildMonths,-EPC,0)</f>
        <v>0</v>
      </c>
      <c r="D185" s="6">
        <f>IF(A185=BuildMonths,EPC*DebtFrac+EPC*EquityFrac,0) - IF(IS_Monthly!$B185&gt;0, INDEX(Debt_Schedule!$E$2:$E$241, IS_Monthly!$B185), 0)</f>
        <v>0</v>
      </c>
      <c r="E185" s="6">
        <f>B185+C185+D185</f>
        <v>0</v>
      </c>
      <c r="F185" s="6">
        <f>IF(ROW()=2,E185,OFFSET(F1,ROW()-3,0)+E185)</f>
        <v>0</v>
      </c>
    </row>
    <row r="186" spans="1:6">
      <c r="A186" s="8">
        <v>185</v>
      </c>
      <c r="B186" s="6">
        <f>IS_Monthly!K186 + IF(IS_Monthly!$B186&gt;0, INDEX(City_Receivable!$E$2:$E$241, IS_Monthly!$B186), 0)</f>
        <v>0</v>
      </c>
      <c r="C186" s="6">
        <f>IF(A186=BuildMonths,-EPC,0)</f>
        <v>0</v>
      </c>
      <c r="D186" s="6">
        <f>IF(A186=BuildMonths,EPC*DebtFrac+EPC*EquityFrac,0) - IF(IS_Monthly!$B186&gt;0, INDEX(Debt_Schedule!$E$2:$E$241, IS_Monthly!$B186), 0)</f>
        <v>0</v>
      </c>
      <c r="E186" s="6">
        <f>B186+C186+D186</f>
        <v>0</v>
      </c>
      <c r="F186" s="6">
        <f>IF(ROW()=2,E186,OFFSET(F1,ROW()-3,0)+E186)</f>
        <v>0</v>
      </c>
    </row>
    <row r="187" spans="1:6">
      <c r="A187" s="8">
        <v>186</v>
      </c>
      <c r="B187" s="6">
        <f>IS_Monthly!K187 + IF(IS_Monthly!$B187&gt;0, INDEX(City_Receivable!$E$2:$E$241, IS_Monthly!$B187), 0)</f>
        <v>0</v>
      </c>
      <c r="C187" s="6">
        <f>IF(A187=BuildMonths,-EPC,0)</f>
        <v>0</v>
      </c>
      <c r="D187" s="6">
        <f>IF(A187=BuildMonths,EPC*DebtFrac+EPC*EquityFrac,0) - IF(IS_Monthly!$B187&gt;0, INDEX(Debt_Schedule!$E$2:$E$241, IS_Monthly!$B187), 0)</f>
        <v>0</v>
      </c>
      <c r="E187" s="6">
        <f>B187+C187+D187</f>
        <v>0</v>
      </c>
      <c r="F187" s="6">
        <f>IF(ROW()=2,E187,OFFSET(F1,ROW()-3,0)+E187)</f>
        <v>0</v>
      </c>
    </row>
    <row r="188" spans="1:6">
      <c r="A188" s="8">
        <v>187</v>
      </c>
      <c r="B188" s="6">
        <f>IS_Monthly!K188 + IF(IS_Monthly!$B188&gt;0, INDEX(City_Receivable!$E$2:$E$241, IS_Monthly!$B188), 0)</f>
        <v>0</v>
      </c>
      <c r="C188" s="6">
        <f>IF(A188=BuildMonths,-EPC,0)</f>
        <v>0</v>
      </c>
      <c r="D188" s="6">
        <f>IF(A188=BuildMonths,EPC*DebtFrac+EPC*EquityFrac,0) - IF(IS_Monthly!$B188&gt;0, INDEX(Debt_Schedule!$E$2:$E$241, IS_Monthly!$B188), 0)</f>
        <v>0</v>
      </c>
      <c r="E188" s="6">
        <f>B188+C188+D188</f>
        <v>0</v>
      </c>
      <c r="F188" s="6">
        <f>IF(ROW()=2,E188,OFFSET(F1,ROW()-3,0)+E188)</f>
        <v>0</v>
      </c>
    </row>
    <row r="189" spans="1:6">
      <c r="A189" s="8">
        <v>188</v>
      </c>
      <c r="B189" s="6">
        <f>IS_Monthly!K189 + IF(IS_Monthly!$B189&gt;0, INDEX(City_Receivable!$E$2:$E$241, IS_Monthly!$B189), 0)</f>
        <v>0</v>
      </c>
      <c r="C189" s="6">
        <f>IF(A189=BuildMonths,-EPC,0)</f>
        <v>0</v>
      </c>
      <c r="D189" s="6">
        <f>IF(A189=BuildMonths,EPC*DebtFrac+EPC*EquityFrac,0) - IF(IS_Monthly!$B189&gt;0, INDEX(Debt_Schedule!$E$2:$E$241, IS_Monthly!$B189), 0)</f>
        <v>0</v>
      </c>
      <c r="E189" s="6">
        <f>B189+C189+D189</f>
        <v>0</v>
      </c>
      <c r="F189" s="6">
        <f>IF(ROW()=2,E189,OFFSET(F1,ROW()-3,0)+E189)</f>
        <v>0</v>
      </c>
    </row>
    <row r="190" spans="1:6">
      <c r="A190" s="8">
        <v>189</v>
      </c>
      <c r="B190" s="6">
        <f>IS_Monthly!K190 + IF(IS_Monthly!$B190&gt;0, INDEX(City_Receivable!$E$2:$E$241, IS_Monthly!$B190), 0)</f>
        <v>0</v>
      </c>
      <c r="C190" s="6">
        <f>IF(A190=BuildMonths,-EPC,0)</f>
        <v>0</v>
      </c>
      <c r="D190" s="6">
        <f>IF(A190=BuildMonths,EPC*DebtFrac+EPC*EquityFrac,0) - IF(IS_Monthly!$B190&gt;0, INDEX(Debt_Schedule!$E$2:$E$241, IS_Monthly!$B190), 0)</f>
        <v>0</v>
      </c>
      <c r="E190" s="6">
        <f>B190+C190+D190</f>
        <v>0</v>
      </c>
      <c r="F190" s="6">
        <f>IF(ROW()=2,E190,OFFSET(F1,ROW()-3,0)+E190)</f>
        <v>0</v>
      </c>
    </row>
    <row r="191" spans="1:6">
      <c r="A191" s="8">
        <v>190</v>
      </c>
      <c r="B191" s="6">
        <f>IS_Monthly!K191 + IF(IS_Monthly!$B191&gt;0, INDEX(City_Receivable!$E$2:$E$241, IS_Monthly!$B191), 0)</f>
        <v>0</v>
      </c>
      <c r="C191" s="6">
        <f>IF(A191=BuildMonths,-EPC,0)</f>
        <v>0</v>
      </c>
      <c r="D191" s="6">
        <f>IF(A191=BuildMonths,EPC*DebtFrac+EPC*EquityFrac,0) - IF(IS_Monthly!$B191&gt;0, INDEX(Debt_Schedule!$E$2:$E$241, IS_Monthly!$B191), 0)</f>
        <v>0</v>
      </c>
      <c r="E191" s="6">
        <f>B191+C191+D191</f>
        <v>0</v>
      </c>
      <c r="F191" s="6">
        <f>IF(ROW()=2,E191,OFFSET(F1,ROW()-3,0)+E191)</f>
        <v>0</v>
      </c>
    </row>
    <row r="192" spans="1:6">
      <c r="A192" s="8">
        <v>191</v>
      </c>
      <c r="B192" s="6">
        <f>IS_Monthly!K192 + IF(IS_Monthly!$B192&gt;0, INDEX(City_Receivable!$E$2:$E$241, IS_Monthly!$B192), 0)</f>
        <v>0</v>
      </c>
      <c r="C192" s="6">
        <f>IF(A192=BuildMonths,-EPC,0)</f>
        <v>0</v>
      </c>
      <c r="D192" s="6">
        <f>IF(A192=BuildMonths,EPC*DebtFrac+EPC*EquityFrac,0) - IF(IS_Monthly!$B192&gt;0, INDEX(Debt_Schedule!$E$2:$E$241, IS_Monthly!$B192), 0)</f>
        <v>0</v>
      </c>
      <c r="E192" s="6">
        <f>B192+C192+D192</f>
        <v>0</v>
      </c>
      <c r="F192" s="6">
        <f>IF(ROW()=2,E192,OFFSET(F1,ROW()-3,0)+E192)</f>
        <v>0</v>
      </c>
    </row>
    <row r="193" spans="1:6">
      <c r="A193" s="8">
        <v>192</v>
      </c>
      <c r="B193" s="6">
        <f>IS_Monthly!K193 + IF(IS_Monthly!$B193&gt;0, INDEX(City_Receivable!$E$2:$E$241, IS_Monthly!$B193), 0)</f>
        <v>0</v>
      </c>
      <c r="C193" s="6">
        <f>IF(A193=BuildMonths,-EPC,0)</f>
        <v>0</v>
      </c>
      <c r="D193" s="6">
        <f>IF(A193=BuildMonths,EPC*DebtFrac+EPC*EquityFrac,0) - IF(IS_Monthly!$B193&gt;0, INDEX(Debt_Schedule!$E$2:$E$241, IS_Monthly!$B193), 0)</f>
        <v>0</v>
      </c>
      <c r="E193" s="6">
        <f>B193+C193+D193</f>
        <v>0</v>
      </c>
      <c r="F193" s="6">
        <f>IF(ROW()=2,E193,OFFSET(F1,ROW()-3,0)+E193)</f>
        <v>0</v>
      </c>
    </row>
    <row r="194" spans="1:6">
      <c r="A194" s="8">
        <v>193</v>
      </c>
      <c r="B194" s="6">
        <f>IS_Monthly!K194 + IF(IS_Monthly!$B194&gt;0, INDEX(City_Receivable!$E$2:$E$241, IS_Monthly!$B194), 0)</f>
        <v>0</v>
      </c>
      <c r="C194" s="6">
        <f>IF(A194=BuildMonths,-EPC,0)</f>
        <v>0</v>
      </c>
      <c r="D194" s="6">
        <f>IF(A194=BuildMonths,EPC*DebtFrac+EPC*EquityFrac,0) - IF(IS_Monthly!$B194&gt;0, INDEX(Debt_Schedule!$E$2:$E$241, IS_Monthly!$B194), 0)</f>
        <v>0</v>
      </c>
      <c r="E194" s="6">
        <f>B194+C194+D194</f>
        <v>0</v>
      </c>
      <c r="F194" s="6">
        <f>IF(ROW()=2,E194,OFFSET(F1,ROW()-3,0)+E194)</f>
        <v>0</v>
      </c>
    </row>
    <row r="195" spans="1:6">
      <c r="A195" s="8">
        <v>194</v>
      </c>
      <c r="B195" s="6">
        <f>IS_Monthly!K195 + IF(IS_Monthly!$B195&gt;0, INDEX(City_Receivable!$E$2:$E$241, IS_Monthly!$B195), 0)</f>
        <v>0</v>
      </c>
      <c r="C195" s="6">
        <f>IF(A195=BuildMonths,-EPC,0)</f>
        <v>0</v>
      </c>
      <c r="D195" s="6">
        <f>IF(A195=BuildMonths,EPC*DebtFrac+EPC*EquityFrac,0) - IF(IS_Monthly!$B195&gt;0, INDEX(Debt_Schedule!$E$2:$E$241, IS_Monthly!$B195), 0)</f>
        <v>0</v>
      </c>
      <c r="E195" s="6">
        <f>B195+C195+D195</f>
        <v>0</v>
      </c>
      <c r="F195" s="6">
        <f>IF(ROW()=2,E195,OFFSET(F1,ROW()-3,0)+E195)</f>
        <v>0</v>
      </c>
    </row>
    <row r="196" spans="1:6">
      <c r="A196" s="8">
        <v>195</v>
      </c>
      <c r="B196" s="6">
        <f>IS_Monthly!K196 + IF(IS_Monthly!$B196&gt;0, INDEX(City_Receivable!$E$2:$E$241, IS_Monthly!$B196), 0)</f>
        <v>0</v>
      </c>
      <c r="C196" s="6">
        <f>IF(A196=BuildMonths,-EPC,0)</f>
        <v>0</v>
      </c>
      <c r="D196" s="6">
        <f>IF(A196=BuildMonths,EPC*DebtFrac+EPC*EquityFrac,0) - IF(IS_Monthly!$B196&gt;0, INDEX(Debt_Schedule!$E$2:$E$241, IS_Monthly!$B196), 0)</f>
        <v>0</v>
      </c>
      <c r="E196" s="6">
        <f>B196+C196+D196</f>
        <v>0</v>
      </c>
      <c r="F196" s="6">
        <f>IF(ROW()=2,E196,OFFSET(F1,ROW()-3,0)+E196)</f>
        <v>0</v>
      </c>
    </row>
    <row r="197" spans="1:6">
      <c r="A197" s="8">
        <v>196</v>
      </c>
      <c r="B197" s="6">
        <f>IS_Monthly!K197 + IF(IS_Monthly!$B197&gt;0, INDEX(City_Receivable!$E$2:$E$241, IS_Monthly!$B197), 0)</f>
        <v>0</v>
      </c>
      <c r="C197" s="6">
        <f>IF(A197=BuildMonths,-EPC,0)</f>
        <v>0</v>
      </c>
      <c r="D197" s="6">
        <f>IF(A197=BuildMonths,EPC*DebtFrac+EPC*EquityFrac,0) - IF(IS_Monthly!$B197&gt;0, INDEX(Debt_Schedule!$E$2:$E$241, IS_Monthly!$B197), 0)</f>
        <v>0</v>
      </c>
      <c r="E197" s="6">
        <f>B197+C197+D197</f>
        <v>0</v>
      </c>
      <c r="F197" s="6">
        <f>IF(ROW()=2,E197,OFFSET(F1,ROW()-3,0)+E197)</f>
        <v>0</v>
      </c>
    </row>
    <row r="198" spans="1:6">
      <c r="A198" s="8">
        <v>197</v>
      </c>
      <c r="B198" s="6">
        <f>IS_Monthly!K198 + IF(IS_Monthly!$B198&gt;0, INDEX(City_Receivable!$E$2:$E$241, IS_Monthly!$B198), 0)</f>
        <v>0</v>
      </c>
      <c r="C198" s="6">
        <f>IF(A198=BuildMonths,-EPC,0)</f>
        <v>0</v>
      </c>
      <c r="D198" s="6">
        <f>IF(A198=BuildMonths,EPC*DebtFrac+EPC*EquityFrac,0) - IF(IS_Monthly!$B198&gt;0, INDEX(Debt_Schedule!$E$2:$E$241, IS_Monthly!$B198), 0)</f>
        <v>0</v>
      </c>
      <c r="E198" s="6">
        <f>B198+C198+D198</f>
        <v>0</v>
      </c>
      <c r="F198" s="6">
        <f>IF(ROW()=2,E198,OFFSET(F1,ROW()-3,0)+E198)</f>
        <v>0</v>
      </c>
    </row>
    <row r="199" spans="1:6">
      <c r="A199" s="8">
        <v>198</v>
      </c>
      <c r="B199" s="6">
        <f>IS_Monthly!K199 + IF(IS_Monthly!$B199&gt;0, INDEX(City_Receivable!$E$2:$E$241, IS_Monthly!$B199), 0)</f>
        <v>0</v>
      </c>
      <c r="C199" s="6">
        <f>IF(A199=BuildMonths,-EPC,0)</f>
        <v>0</v>
      </c>
      <c r="D199" s="6">
        <f>IF(A199=BuildMonths,EPC*DebtFrac+EPC*EquityFrac,0) - IF(IS_Monthly!$B199&gt;0, INDEX(Debt_Schedule!$E$2:$E$241, IS_Monthly!$B199), 0)</f>
        <v>0</v>
      </c>
      <c r="E199" s="6">
        <f>B199+C199+D199</f>
        <v>0</v>
      </c>
      <c r="F199" s="6">
        <f>IF(ROW()=2,E199,OFFSET(F1,ROW()-3,0)+E199)</f>
        <v>0</v>
      </c>
    </row>
    <row r="200" spans="1:6">
      <c r="A200" s="8">
        <v>199</v>
      </c>
      <c r="B200" s="6">
        <f>IS_Monthly!K200 + IF(IS_Monthly!$B200&gt;0, INDEX(City_Receivable!$E$2:$E$241, IS_Monthly!$B200), 0)</f>
        <v>0</v>
      </c>
      <c r="C200" s="6">
        <f>IF(A200=BuildMonths,-EPC,0)</f>
        <v>0</v>
      </c>
      <c r="D200" s="6">
        <f>IF(A200=BuildMonths,EPC*DebtFrac+EPC*EquityFrac,0) - IF(IS_Monthly!$B200&gt;0, INDEX(Debt_Schedule!$E$2:$E$241, IS_Monthly!$B200), 0)</f>
        <v>0</v>
      </c>
      <c r="E200" s="6">
        <f>B200+C200+D200</f>
        <v>0</v>
      </c>
      <c r="F200" s="6">
        <f>IF(ROW()=2,E200,OFFSET(F1,ROW()-3,0)+E200)</f>
        <v>0</v>
      </c>
    </row>
    <row r="201" spans="1:6">
      <c r="A201" s="8">
        <v>200</v>
      </c>
      <c r="B201" s="6">
        <f>IS_Monthly!K201 + IF(IS_Monthly!$B201&gt;0, INDEX(City_Receivable!$E$2:$E$241, IS_Monthly!$B201), 0)</f>
        <v>0</v>
      </c>
      <c r="C201" s="6">
        <f>IF(A201=BuildMonths,-EPC,0)</f>
        <v>0</v>
      </c>
      <c r="D201" s="6">
        <f>IF(A201=BuildMonths,EPC*DebtFrac+EPC*EquityFrac,0) - IF(IS_Monthly!$B201&gt;0, INDEX(Debt_Schedule!$E$2:$E$241, IS_Monthly!$B201), 0)</f>
        <v>0</v>
      </c>
      <c r="E201" s="6">
        <f>B201+C201+D201</f>
        <v>0</v>
      </c>
      <c r="F201" s="6">
        <f>IF(ROW()=2,E201,OFFSET(F1,ROW()-3,0)+E201)</f>
        <v>0</v>
      </c>
    </row>
    <row r="202" spans="1:6">
      <c r="A202" s="8">
        <v>201</v>
      </c>
      <c r="B202" s="6">
        <f>IS_Monthly!K202 + IF(IS_Monthly!$B202&gt;0, INDEX(City_Receivable!$E$2:$E$241, IS_Monthly!$B202), 0)</f>
        <v>0</v>
      </c>
      <c r="C202" s="6">
        <f>IF(A202=BuildMonths,-EPC,0)</f>
        <v>0</v>
      </c>
      <c r="D202" s="6">
        <f>IF(A202=BuildMonths,EPC*DebtFrac+EPC*EquityFrac,0) - IF(IS_Monthly!$B202&gt;0, INDEX(Debt_Schedule!$E$2:$E$241, IS_Monthly!$B202), 0)</f>
        <v>0</v>
      </c>
      <c r="E202" s="6">
        <f>B202+C202+D202</f>
        <v>0</v>
      </c>
      <c r="F202" s="6">
        <f>IF(ROW()=2,E202,OFFSET(F1,ROW()-3,0)+E202)</f>
        <v>0</v>
      </c>
    </row>
    <row r="203" spans="1:6">
      <c r="A203" s="8">
        <v>202</v>
      </c>
      <c r="B203" s="6">
        <f>IS_Monthly!K203 + IF(IS_Monthly!$B203&gt;0, INDEX(City_Receivable!$E$2:$E$241, IS_Monthly!$B203), 0)</f>
        <v>0</v>
      </c>
      <c r="C203" s="6">
        <f>IF(A203=BuildMonths,-EPC,0)</f>
        <v>0</v>
      </c>
      <c r="D203" s="6">
        <f>IF(A203=BuildMonths,EPC*DebtFrac+EPC*EquityFrac,0) - IF(IS_Monthly!$B203&gt;0, INDEX(Debt_Schedule!$E$2:$E$241, IS_Monthly!$B203), 0)</f>
        <v>0</v>
      </c>
      <c r="E203" s="6">
        <f>B203+C203+D203</f>
        <v>0</v>
      </c>
      <c r="F203" s="6">
        <f>IF(ROW()=2,E203,OFFSET(F1,ROW()-3,0)+E203)</f>
        <v>0</v>
      </c>
    </row>
    <row r="204" spans="1:6">
      <c r="A204" s="8">
        <v>203</v>
      </c>
      <c r="B204" s="6">
        <f>IS_Monthly!K204 + IF(IS_Monthly!$B204&gt;0, INDEX(City_Receivable!$E$2:$E$241, IS_Monthly!$B204), 0)</f>
        <v>0</v>
      </c>
      <c r="C204" s="6">
        <f>IF(A204=BuildMonths,-EPC,0)</f>
        <v>0</v>
      </c>
      <c r="D204" s="6">
        <f>IF(A204=BuildMonths,EPC*DebtFrac+EPC*EquityFrac,0) - IF(IS_Monthly!$B204&gt;0, INDEX(Debt_Schedule!$E$2:$E$241, IS_Monthly!$B204), 0)</f>
        <v>0</v>
      </c>
      <c r="E204" s="6">
        <f>B204+C204+D204</f>
        <v>0</v>
      </c>
      <c r="F204" s="6">
        <f>IF(ROW()=2,E204,OFFSET(F1,ROW()-3,0)+E204)</f>
        <v>0</v>
      </c>
    </row>
    <row r="205" spans="1:6">
      <c r="A205" s="8">
        <v>204</v>
      </c>
      <c r="B205" s="6">
        <f>IS_Monthly!K205 + IF(IS_Monthly!$B205&gt;0, INDEX(City_Receivable!$E$2:$E$241, IS_Monthly!$B205), 0)</f>
        <v>0</v>
      </c>
      <c r="C205" s="6">
        <f>IF(A205=BuildMonths,-EPC,0)</f>
        <v>0</v>
      </c>
      <c r="D205" s="6">
        <f>IF(A205=BuildMonths,EPC*DebtFrac+EPC*EquityFrac,0) - IF(IS_Monthly!$B205&gt;0, INDEX(Debt_Schedule!$E$2:$E$241, IS_Monthly!$B205), 0)</f>
        <v>0</v>
      </c>
      <c r="E205" s="6">
        <f>B205+C205+D205</f>
        <v>0</v>
      </c>
      <c r="F205" s="6">
        <f>IF(ROW()=2,E205,OFFSET(F1,ROW()-3,0)+E205)</f>
        <v>0</v>
      </c>
    </row>
    <row r="206" spans="1:6">
      <c r="A206" s="8">
        <v>205</v>
      </c>
      <c r="B206" s="6">
        <f>IS_Monthly!K206 + IF(IS_Monthly!$B206&gt;0, INDEX(City_Receivable!$E$2:$E$241, IS_Monthly!$B206), 0)</f>
        <v>0</v>
      </c>
      <c r="C206" s="6">
        <f>IF(A206=BuildMonths,-EPC,0)</f>
        <v>0</v>
      </c>
      <c r="D206" s="6">
        <f>IF(A206=BuildMonths,EPC*DebtFrac+EPC*EquityFrac,0) - IF(IS_Monthly!$B206&gt;0, INDEX(Debt_Schedule!$E$2:$E$241, IS_Monthly!$B206), 0)</f>
        <v>0</v>
      </c>
      <c r="E206" s="6">
        <f>B206+C206+D206</f>
        <v>0</v>
      </c>
      <c r="F206" s="6">
        <f>IF(ROW()=2,E206,OFFSET(F1,ROW()-3,0)+E206)</f>
        <v>0</v>
      </c>
    </row>
    <row r="207" spans="1:6">
      <c r="A207" s="8">
        <v>206</v>
      </c>
      <c r="B207" s="6">
        <f>IS_Monthly!K207 + IF(IS_Monthly!$B207&gt;0, INDEX(City_Receivable!$E$2:$E$241, IS_Monthly!$B207), 0)</f>
        <v>0</v>
      </c>
      <c r="C207" s="6">
        <f>IF(A207=BuildMonths,-EPC,0)</f>
        <v>0</v>
      </c>
      <c r="D207" s="6">
        <f>IF(A207=BuildMonths,EPC*DebtFrac+EPC*EquityFrac,0) - IF(IS_Monthly!$B207&gt;0, INDEX(Debt_Schedule!$E$2:$E$241, IS_Monthly!$B207), 0)</f>
        <v>0</v>
      </c>
      <c r="E207" s="6">
        <f>B207+C207+D207</f>
        <v>0</v>
      </c>
      <c r="F207" s="6">
        <f>IF(ROW()=2,E207,OFFSET(F1,ROW()-3,0)+E207)</f>
        <v>0</v>
      </c>
    </row>
    <row r="208" spans="1:6">
      <c r="A208" s="8">
        <v>207</v>
      </c>
      <c r="B208" s="6">
        <f>IS_Monthly!K208 + IF(IS_Monthly!$B208&gt;0, INDEX(City_Receivable!$E$2:$E$241, IS_Monthly!$B208), 0)</f>
        <v>0</v>
      </c>
      <c r="C208" s="6">
        <f>IF(A208=BuildMonths,-EPC,0)</f>
        <v>0</v>
      </c>
      <c r="D208" s="6">
        <f>IF(A208=BuildMonths,EPC*DebtFrac+EPC*EquityFrac,0) - IF(IS_Monthly!$B208&gt;0, INDEX(Debt_Schedule!$E$2:$E$241, IS_Monthly!$B208), 0)</f>
        <v>0</v>
      </c>
      <c r="E208" s="6">
        <f>B208+C208+D208</f>
        <v>0</v>
      </c>
      <c r="F208" s="6">
        <f>IF(ROW()=2,E208,OFFSET(F1,ROW()-3,0)+E208)</f>
        <v>0</v>
      </c>
    </row>
    <row r="209" spans="1:6">
      <c r="A209" s="8">
        <v>208</v>
      </c>
      <c r="B209" s="6">
        <f>IS_Monthly!K209 + IF(IS_Monthly!$B209&gt;0, INDEX(City_Receivable!$E$2:$E$241, IS_Monthly!$B209), 0)</f>
        <v>0</v>
      </c>
      <c r="C209" s="6">
        <f>IF(A209=BuildMonths,-EPC,0)</f>
        <v>0</v>
      </c>
      <c r="D209" s="6">
        <f>IF(A209=BuildMonths,EPC*DebtFrac+EPC*EquityFrac,0) - IF(IS_Monthly!$B209&gt;0, INDEX(Debt_Schedule!$E$2:$E$241, IS_Monthly!$B209), 0)</f>
        <v>0</v>
      </c>
      <c r="E209" s="6">
        <f>B209+C209+D209</f>
        <v>0</v>
      </c>
      <c r="F209" s="6">
        <f>IF(ROW()=2,E209,OFFSET(F1,ROW()-3,0)+E209)</f>
        <v>0</v>
      </c>
    </row>
    <row r="210" spans="1:6">
      <c r="A210" s="8">
        <v>209</v>
      </c>
      <c r="B210" s="6">
        <f>IS_Monthly!K210 + IF(IS_Monthly!$B210&gt;0, INDEX(City_Receivable!$E$2:$E$241, IS_Monthly!$B210), 0)</f>
        <v>0</v>
      </c>
      <c r="C210" s="6">
        <f>IF(A210=BuildMonths,-EPC,0)</f>
        <v>0</v>
      </c>
      <c r="D210" s="6">
        <f>IF(A210=BuildMonths,EPC*DebtFrac+EPC*EquityFrac,0) - IF(IS_Monthly!$B210&gt;0, INDEX(Debt_Schedule!$E$2:$E$241, IS_Monthly!$B210), 0)</f>
        <v>0</v>
      </c>
      <c r="E210" s="6">
        <f>B210+C210+D210</f>
        <v>0</v>
      </c>
      <c r="F210" s="6">
        <f>IF(ROW()=2,E210,OFFSET(F1,ROW()-3,0)+E210)</f>
        <v>0</v>
      </c>
    </row>
    <row r="211" spans="1:6">
      <c r="A211" s="8">
        <v>210</v>
      </c>
      <c r="B211" s="6">
        <f>IS_Monthly!K211 + IF(IS_Monthly!$B211&gt;0, INDEX(City_Receivable!$E$2:$E$241, IS_Monthly!$B211), 0)</f>
        <v>0</v>
      </c>
      <c r="C211" s="6">
        <f>IF(A211=BuildMonths,-EPC,0)</f>
        <v>0</v>
      </c>
      <c r="D211" s="6">
        <f>IF(A211=BuildMonths,EPC*DebtFrac+EPC*EquityFrac,0) - IF(IS_Monthly!$B211&gt;0, INDEX(Debt_Schedule!$E$2:$E$241, IS_Monthly!$B211), 0)</f>
        <v>0</v>
      </c>
      <c r="E211" s="6">
        <f>B211+C211+D211</f>
        <v>0</v>
      </c>
      <c r="F211" s="6">
        <f>IF(ROW()=2,E211,OFFSET(F1,ROW()-3,0)+E211)</f>
        <v>0</v>
      </c>
    </row>
    <row r="212" spans="1:6">
      <c r="A212" s="8">
        <v>211</v>
      </c>
      <c r="B212" s="6">
        <f>IS_Monthly!K212 + IF(IS_Monthly!$B212&gt;0, INDEX(City_Receivable!$E$2:$E$241, IS_Monthly!$B212), 0)</f>
        <v>0</v>
      </c>
      <c r="C212" s="6">
        <f>IF(A212=BuildMonths,-EPC,0)</f>
        <v>0</v>
      </c>
      <c r="D212" s="6">
        <f>IF(A212=BuildMonths,EPC*DebtFrac+EPC*EquityFrac,0) - IF(IS_Monthly!$B212&gt;0, INDEX(Debt_Schedule!$E$2:$E$241, IS_Monthly!$B212), 0)</f>
        <v>0</v>
      </c>
      <c r="E212" s="6">
        <f>B212+C212+D212</f>
        <v>0</v>
      </c>
      <c r="F212" s="6">
        <f>IF(ROW()=2,E212,OFFSET(F1,ROW()-3,0)+E212)</f>
        <v>0</v>
      </c>
    </row>
    <row r="213" spans="1:6">
      <c r="A213" s="8">
        <v>212</v>
      </c>
      <c r="B213" s="6">
        <f>IS_Monthly!K213 + IF(IS_Monthly!$B213&gt;0, INDEX(City_Receivable!$E$2:$E$241, IS_Monthly!$B213), 0)</f>
        <v>0</v>
      </c>
      <c r="C213" s="6">
        <f>IF(A213=BuildMonths,-EPC,0)</f>
        <v>0</v>
      </c>
      <c r="D213" s="6">
        <f>IF(A213=BuildMonths,EPC*DebtFrac+EPC*EquityFrac,0) - IF(IS_Monthly!$B213&gt;0, INDEX(Debt_Schedule!$E$2:$E$241, IS_Monthly!$B213), 0)</f>
        <v>0</v>
      </c>
      <c r="E213" s="6">
        <f>B213+C213+D213</f>
        <v>0</v>
      </c>
      <c r="F213" s="6">
        <f>IF(ROW()=2,E213,OFFSET(F1,ROW()-3,0)+E213)</f>
        <v>0</v>
      </c>
    </row>
    <row r="214" spans="1:6">
      <c r="A214" s="8">
        <v>213</v>
      </c>
      <c r="B214" s="6">
        <f>IS_Monthly!K214 + IF(IS_Monthly!$B214&gt;0, INDEX(City_Receivable!$E$2:$E$241, IS_Monthly!$B214), 0)</f>
        <v>0</v>
      </c>
      <c r="C214" s="6">
        <f>IF(A214=BuildMonths,-EPC,0)</f>
        <v>0</v>
      </c>
      <c r="D214" s="6">
        <f>IF(A214=BuildMonths,EPC*DebtFrac+EPC*EquityFrac,0) - IF(IS_Monthly!$B214&gt;0, INDEX(Debt_Schedule!$E$2:$E$241, IS_Monthly!$B214), 0)</f>
        <v>0</v>
      </c>
      <c r="E214" s="6">
        <f>B214+C214+D214</f>
        <v>0</v>
      </c>
      <c r="F214" s="6">
        <f>IF(ROW()=2,E214,OFFSET(F1,ROW()-3,0)+E214)</f>
        <v>0</v>
      </c>
    </row>
    <row r="215" spans="1:6">
      <c r="A215" s="8">
        <v>214</v>
      </c>
      <c r="B215" s="6">
        <f>IS_Monthly!K215 + IF(IS_Monthly!$B215&gt;0, INDEX(City_Receivable!$E$2:$E$241, IS_Monthly!$B215), 0)</f>
        <v>0</v>
      </c>
      <c r="C215" s="6">
        <f>IF(A215=BuildMonths,-EPC,0)</f>
        <v>0</v>
      </c>
      <c r="D215" s="6">
        <f>IF(A215=BuildMonths,EPC*DebtFrac+EPC*EquityFrac,0) - IF(IS_Monthly!$B215&gt;0, INDEX(Debt_Schedule!$E$2:$E$241, IS_Monthly!$B215), 0)</f>
        <v>0</v>
      </c>
      <c r="E215" s="6">
        <f>B215+C215+D215</f>
        <v>0</v>
      </c>
      <c r="F215" s="6">
        <f>IF(ROW()=2,E215,OFFSET(F1,ROW()-3,0)+E215)</f>
        <v>0</v>
      </c>
    </row>
    <row r="216" spans="1:6">
      <c r="A216" s="8">
        <v>215</v>
      </c>
      <c r="B216" s="6">
        <f>IS_Monthly!K216 + IF(IS_Monthly!$B216&gt;0, INDEX(City_Receivable!$E$2:$E$241, IS_Monthly!$B216), 0)</f>
        <v>0</v>
      </c>
      <c r="C216" s="6">
        <f>IF(A216=BuildMonths,-EPC,0)</f>
        <v>0</v>
      </c>
      <c r="D216" s="6">
        <f>IF(A216=BuildMonths,EPC*DebtFrac+EPC*EquityFrac,0) - IF(IS_Monthly!$B216&gt;0, INDEX(Debt_Schedule!$E$2:$E$241, IS_Monthly!$B216), 0)</f>
        <v>0</v>
      </c>
      <c r="E216" s="6">
        <f>B216+C216+D216</f>
        <v>0</v>
      </c>
      <c r="F216" s="6">
        <f>IF(ROW()=2,E216,OFFSET(F1,ROW()-3,0)+E216)</f>
        <v>0</v>
      </c>
    </row>
    <row r="217" spans="1:6">
      <c r="A217" s="8">
        <v>216</v>
      </c>
      <c r="B217" s="6">
        <f>IS_Monthly!K217 + IF(IS_Monthly!$B217&gt;0, INDEX(City_Receivable!$E$2:$E$241, IS_Monthly!$B217), 0)</f>
        <v>0</v>
      </c>
      <c r="C217" s="6">
        <f>IF(A217=BuildMonths,-EPC,0)</f>
        <v>0</v>
      </c>
      <c r="D217" s="6">
        <f>IF(A217=BuildMonths,EPC*DebtFrac+EPC*EquityFrac,0) - IF(IS_Monthly!$B217&gt;0, INDEX(Debt_Schedule!$E$2:$E$241, IS_Monthly!$B217), 0)</f>
        <v>0</v>
      </c>
      <c r="E217" s="6">
        <f>B217+C217+D217</f>
        <v>0</v>
      </c>
      <c r="F217" s="6">
        <f>IF(ROW()=2,E217,OFFSET(F1,ROW()-3,0)+E217)</f>
        <v>0</v>
      </c>
    </row>
    <row r="218" spans="1:6">
      <c r="A218" s="8">
        <v>217</v>
      </c>
      <c r="B218" s="6">
        <f>IS_Monthly!K218 + IF(IS_Monthly!$B218&gt;0, INDEX(City_Receivable!$E$2:$E$241, IS_Monthly!$B218), 0)</f>
        <v>0</v>
      </c>
      <c r="C218" s="6">
        <f>IF(A218=BuildMonths,-EPC,0)</f>
        <v>0</v>
      </c>
      <c r="D218" s="6">
        <f>IF(A218=BuildMonths,EPC*DebtFrac+EPC*EquityFrac,0) - IF(IS_Monthly!$B218&gt;0, INDEX(Debt_Schedule!$E$2:$E$241, IS_Monthly!$B218), 0)</f>
        <v>0</v>
      </c>
      <c r="E218" s="6">
        <f>B218+C218+D218</f>
        <v>0</v>
      </c>
      <c r="F218" s="6">
        <f>IF(ROW()=2,E218,OFFSET(F1,ROW()-3,0)+E218)</f>
        <v>0</v>
      </c>
    </row>
    <row r="219" spans="1:6">
      <c r="A219" s="8">
        <v>218</v>
      </c>
      <c r="B219" s="6">
        <f>IS_Monthly!K219 + IF(IS_Monthly!$B219&gt;0, INDEX(City_Receivable!$E$2:$E$241, IS_Monthly!$B219), 0)</f>
        <v>0</v>
      </c>
      <c r="C219" s="6">
        <f>IF(A219=BuildMonths,-EPC,0)</f>
        <v>0</v>
      </c>
      <c r="D219" s="6">
        <f>IF(A219=BuildMonths,EPC*DebtFrac+EPC*EquityFrac,0) - IF(IS_Monthly!$B219&gt;0, INDEX(Debt_Schedule!$E$2:$E$241, IS_Monthly!$B219), 0)</f>
        <v>0</v>
      </c>
      <c r="E219" s="6">
        <f>B219+C219+D219</f>
        <v>0</v>
      </c>
      <c r="F219" s="6">
        <f>IF(ROW()=2,E219,OFFSET(F1,ROW()-3,0)+E219)</f>
        <v>0</v>
      </c>
    </row>
    <row r="220" spans="1:6">
      <c r="A220" s="8">
        <v>219</v>
      </c>
      <c r="B220" s="6">
        <f>IS_Monthly!K220 + IF(IS_Monthly!$B220&gt;0, INDEX(City_Receivable!$E$2:$E$241, IS_Monthly!$B220), 0)</f>
        <v>0</v>
      </c>
      <c r="C220" s="6">
        <f>IF(A220=BuildMonths,-EPC,0)</f>
        <v>0</v>
      </c>
      <c r="D220" s="6">
        <f>IF(A220=BuildMonths,EPC*DebtFrac+EPC*EquityFrac,0) - IF(IS_Monthly!$B220&gt;0, INDEX(Debt_Schedule!$E$2:$E$241, IS_Monthly!$B220), 0)</f>
        <v>0</v>
      </c>
      <c r="E220" s="6">
        <f>B220+C220+D220</f>
        <v>0</v>
      </c>
      <c r="F220" s="6">
        <f>IF(ROW()=2,E220,OFFSET(F1,ROW()-3,0)+E220)</f>
        <v>0</v>
      </c>
    </row>
    <row r="221" spans="1:6">
      <c r="A221" s="8">
        <v>220</v>
      </c>
      <c r="B221" s="6">
        <f>IS_Monthly!K221 + IF(IS_Monthly!$B221&gt;0, INDEX(City_Receivable!$E$2:$E$241, IS_Monthly!$B221), 0)</f>
        <v>0</v>
      </c>
      <c r="C221" s="6">
        <f>IF(A221=BuildMonths,-EPC,0)</f>
        <v>0</v>
      </c>
      <c r="D221" s="6">
        <f>IF(A221=BuildMonths,EPC*DebtFrac+EPC*EquityFrac,0) - IF(IS_Monthly!$B221&gt;0, INDEX(Debt_Schedule!$E$2:$E$241, IS_Monthly!$B221), 0)</f>
        <v>0</v>
      </c>
      <c r="E221" s="6">
        <f>B221+C221+D221</f>
        <v>0</v>
      </c>
      <c r="F221" s="6">
        <f>IF(ROW()=2,E221,OFFSET(F1,ROW()-3,0)+E221)</f>
        <v>0</v>
      </c>
    </row>
    <row r="222" spans="1:6">
      <c r="A222" s="8">
        <v>221</v>
      </c>
      <c r="B222" s="6">
        <f>IS_Monthly!K222 + IF(IS_Monthly!$B222&gt;0, INDEX(City_Receivable!$E$2:$E$241, IS_Monthly!$B222), 0)</f>
        <v>0</v>
      </c>
      <c r="C222" s="6">
        <f>IF(A222=BuildMonths,-EPC,0)</f>
        <v>0</v>
      </c>
      <c r="D222" s="6">
        <f>IF(A222=BuildMonths,EPC*DebtFrac+EPC*EquityFrac,0) - IF(IS_Monthly!$B222&gt;0, INDEX(Debt_Schedule!$E$2:$E$241, IS_Monthly!$B222), 0)</f>
        <v>0</v>
      </c>
      <c r="E222" s="6">
        <f>B222+C222+D222</f>
        <v>0</v>
      </c>
      <c r="F222" s="6">
        <f>IF(ROW()=2,E222,OFFSET(F1,ROW()-3,0)+E222)</f>
        <v>0</v>
      </c>
    </row>
    <row r="223" spans="1:6">
      <c r="A223" s="8">
        <v>222</v>
      </c>
      <c r="B223" s="6">
        <f>IS_Monthly!K223 + IF(IS_Monthly!$B223&gt;0, INDEX(City_Receivable!$E$2:$E$241, IS_Monthly!$B223), 0)</f>
        <v>0</v>
      </c>
      <c r="C223" s="6">
        <f>IF(A223=BuildMonths,-EPC,0)</f>
        <v>0</v>
      </c>
      <c r="D223" s="6">
        <f>IF(A223=BuildMonths,EPC*DebtFrac+EPC*EquityFrac,0) - IF(IS_Monthly!$B223&gt;0, INDEX(Debt_Schedule!$E$2:$E$241, IS_Monthly!$B223), 0)</f>
        <v>0</v>
      </c>
      <c r="E223" s="6">
        <f>B223+C223+D223</f>
        <v>0</v>
      </c>
      <c r="F223" s="6">
        <f>IF(ROW()=2,E223,OFFSET(F1,ROW()-3,0)+E223)</f>
        <v>0</v>
      </c>
    </row>
    <row r="224" spans="1:6">
      <c r="A224" s="8">
        <v>223</v>
      </c>
      <c r="B224" s="6">
        <f>IS_Monthly!K224 + IF(IS_Monthly!$B224&gt;0, INDEX(City_Receivable!$E$2:$E$241, IS_Monthly!$B224), 0)</f>
        <v>0</v>
      </c>
      <c r="C224" s="6">
        <f>IF(A224=BuildMonths,-EPC,0)</f>
        <v>0</v>
      </c>
      <c r="D224" s="6">
        <f>IF(A224=BuildMonths,EPC*DebtFrac+EPC*EquityFrac,0) - IF(IS_Monthly!$B224&gt;0, INDEX(Debt_Schedule!$E$2:$E$241, IS_Monthly!$B224), 0)</f>
        <v>0</v>
      </c>
      <c r="E224" s="6">
        <f>B224+C224+D224</f>
        <v>0</v>
      </c>
      <c r="F224" s="6">
        <f>IF(ROW()=2,E224,OFFSET(F1,ROW()-3,0)+E224)</f>
        <v>0</v>
      </c>
    </row>
    <row r="225" spans="1:6">
      <c r="A225" s="8">
        <v>224</v>
      </c>
      <c r="B225" s="6">
        <f>IS_Monthly!K225 + IF(IS_Monthly!$B225&gt;0, INDEX(City_Receivable!$E$2:$E$241, IS_Monthly!$B225), 0)</f>
        <v>0</v>
      </c>
      <c r="C225" s="6">
        <f>IF(A225=BuildMonths,-EPC,0)</f>
        <v>0</v>
      </c>
      <c r="D225" s="6">
        <f>IF(A225=BuildMonths,EPC*DebtFrac+EPC*EquityFrac,0) - IF(IS_Monthly!$B225&gt;0, INDEX(Debt_Schedule!$E$2:$E$241, IS_Monthly!$B225), 0)</f>
        <v>0</v>
      </c>
      <c r="E225" s="6">
        <f>B225+C225+D225</f>
        <v>0</v>
      </c>
      <c r="F225" s="6">
        <f>IF(ROW()=2,E225,OFFSET(F1,ROW()-3,0)+E225)</f>
        <v>0</v>
      </c>
    </row>
    <row r="226" spans="1:6">
      <c r="A226" s="8">
        <v>225</v>
      </c>
      <c r="B226" s="6">
        <f>IS_Monthly!K226 + IF(IS_Monthly!$B226&gt;0, INDEX(City_Receivable!$E$2:$E$241, IS_Monthly!$B226), 0)</f>
        <v>0</v>
      </c>
      <c r="C226" s="6">
        <f>IF(A226=BuildMonths,-EPC,0)</f>
        <v>0</v>
      </c>
      <c r="D226" s="6">
        <f>IF(A226=BuildMonths,EPC*DebtFrac+EPC*EquityFrac,0) - IF(IS_Monthly!$B226&gt;0, INDEX(Debt_Schedule!$E$2:$E$241, IS_Monthly!$B226), 0)</f>
        <v>0</v>
      </c>
      <c r="E226" s="6">
        <f>B226+C226+D226</f>
        <v>0</v>
      </c>
      <c r="F226" s="6">
        <f>IF(ROW()=2,E226,OFFSET(F1,ROW()-3,0)+E226)</f>
        <v>0</v>
      </c>
    </row>
    <row r="227" spans="1:6">
      <c r="A227" s="8">
        <v>226</v>
      </c>
      <c r="B227" s="6">
        <f>IS_Monthly!K227 + IF(IS_Monthly!$B227&gt;0, INDEX(City_Receivable!$E$2:$E$241, IS_Monthly!$B227), 0)</f>
        <v>0</v>
      </c>
      <c r="C227" s="6">
        <f>IF(A227=BuildMonths,-EPC,0)</f>
        <v>0</v>
      </c>
      <c r="D227" s="6">
        <f>IF(A227=BuildMonths,EPC*DebtFrac+EPC*EquityFrac,0) - IF(IS_Monthly!$B227&gt;0, INDEX(Debt_Schedule!$E$2:$E$241, IS_Monthly!$B227), 0)</f>
        <v>0</v>
      </c>
      <c r="E227" s="6">
        <f>B227+C227+D227</f>
        <v>0</v>
      </c>
      <c r="F227" s="6">
        <f>IF(ROW()=2,E227,OFFSET(F1,ROW()-3,0)+E227)</f>
        <v>0</v>
      </c>
    </row>
    <row r="228" spans="1:6">
      <c r="A228" s="8">
        <v>227</v>
      </c>
      <c r="B228" s="6">
        <f>IS_Monthly!K228 + IF(IS_Monthly!$B228&gt;0, INDEX(City_Receivable!$E$2:$E$241, IS_Monthly!$B228), 0)</f>
        <v>0</v>
      </c>
      <c r="C228" s="6">
        <f>IF(A228=BuildMonths,-EPC,0)</f>
        <v>0</v>
      </c>
      <c r="D228" s="6">
        <f>IF(A228=BuildMonths,EPC*DebtFrac+EPC*EquityFrac,0) - IF(IS_Monthly!$B228&gt;0, INDEX(Debt_Schedule!$E$2:$E$241, IS_Monthly!$B228), 0)</f>
        <v>0</v>
      </c>
      <c r="E228" s="6">
        <f>B228+C228+D228</f>
        <v>0</v>
      </c>
      <c r="F228" s="6">
        <f>IF(ROW()=2,E228,OFFSET(F1,ROW()-3,0)+E228)</f>
        <v>0</v>
      </c>
    </row>
    <row r="229" spans="1:6">
      <c r="A229" s="8">
        <v>228</v>
      </c>
      <c r="B229" s="6">
        <f>IS_Monthly!K229 + IF(IS_Monthly!$B229&gt;0, INDEX(City_Receivable!$E$2:$E$241, IS_Monthly!$B229), 0)</f>
        <v>0</v>
      </c>
      <c r="C229" s="6">
        <f>IF(A229=BuildMonths,-EPC,0)</f>
        <v>0</v>
      </c>
      <c r="D229" s="6">
        <f>IF(A229=BuildMonths,EPC*DebtFrac+EPC*EquityFrac,0) - IF(IS_Monthly!$B229&gt;0, INDEX(Debt_Schedule!$E$2:$E$241, IS_Monthly!$B229), 0)</f>
        <v>0</v>
      </c>
      <c r="E229" s="6">
        <f>B229+C229+D229</f>
        <v>0</v>
      </c>
      <c r="F229" s="6">
        <f>IF(ROW()=2,E229,OFFSET(F1,ROW()-3,0)+E229)</f>
        <v>0</v>
      </c>
    </row>
    <row r="230" spans="1:6">
      <c r="A230" s="8">
        <v>229</v>
      </c>
      <c r="B230" s="6">
        <f>IS_Monthly!K230 + IF(IS_Monthly!$B230&gt;0, INDEX(City_Receivable!$E$2:$E$241, IS_Monthly!$B230), 0)</f>
        <v>0</v>
      </c>
      <c r="C230" s="6">
        <f>IF(A230=BuildMonths,-EPC,0)</f>
        <v>0</v>
      </c>
      <c r="D230" s="6">
        <f>IF(A230=BuildMonths,EPC*DebtFrac+EPC*EquityFrac,0) - IF(IS_Monthly!$B230&gt;0, INDEX(Debt_Schedule!$E$2:$E$241, IS_Monthly!$B230), 0)</f>
        <v>0</v>
      </c>
      <c r="E230" s="6">
        <f>B230+C230+D230</f>
        <v>0</v>
      </c>
      <c r="F230" s="6">
        <f>IF(ROW()=2,E230,OFFSET(F1,ROW()-3,0)+E230)</f>
        <v>0</v>
      </c>
    </row>
    <row r="231" spans="1:6">
      <c r="A231" s="8">
        <v>230</v>
      </c>
      <c r="B231" s="6">
        <f>IS_Monthly!K231 + IF(IS_Monthly!$B231&gt;0, INDEX(City_Receivable!$E$2:$E$241, IS_Monthly!$B231), 0)</f>
        <v>0</v>
      </c>
      <c r="C231" s="6">
        <f>IF(A231=BuildMonths,-EPC,0)</f>
        <v>0</v>
      </c>
      <c r="D231" s="6">
        <f>IF(A231=BuildMonths,EPC*DebtFrac+EPC*EquityFrac,0) - IF(IS_Monthly!$B231&gt;0, INDEX(Debt_Schedule!$E$2:$E$241, IS_Monthly!$B231), 0)</f>
        <v>0</v>
      </c>
      <c r="E231" s="6">
        <f>B231+C231+D231</f>
        <v>0</v>
      </c>
      <c r="F231" s="6">
        <f>IF(ROW()=2,E231,OFFSET(F1,ROW()-3,0)+E231)</f>
        <v>0</v>
      </c>
    </row>
    <row r="232" spans="1:6">
      <c r="A232" s="8">
        <v>231</v>
      </c>
      <c r="B232" s="6">
        <f>IS_Monthly!K232 + IF(IS_Monthly!$B232&gt;0, INDEX(City_Receivable!$E$2:$E$241, IS_Monthly!$B232), 0)</f>
        <v>0</v>
      </c>
      <c r="C232" s="6">
        <f>IF(A232=BuildMonths,-EPC,0)</f>
        <v>0</v>
      </c>
      <c r="D232" s="6">
        <f>IF(A232=BuildMonths,EPC*DebtFrac+EPC*EquityFrac,0) - IF(IS_Monthly!$B232&gt;0, INDEX(Debt_Schedule!$E$2:$E$241, IS_Monthly!$B232), 0)</f>
        <v>0</v>
      </c>
      <c r="E232" s="6">
        <f>B232+C232+D232</f>
        <v>0</v>
      </c>
      <c r="F232" s="6">
        <f>IF(ROW()=2,E232,OFFSET(F1,ROW()-3,0)+E232)</f>
        <v>0</v>
      </c>
    </row>
    <row r="233" spans="1:6">
      <c r="A233" s="8">
        <v>232</v>
      </c>
      <c r="B233" s="6">
        <f>IS_Monthly!K233 + IF(IS_Monthly!$B233&gt;0, INDEX(City_Receivable!$E$2:$E$241, IS_Monthly!$B233), 0)</f>
        <v>0</v>
      </c>
      <c r="C233" s="6">
        <f>IF(A233=BuildMonths,-EPC,0)</f>
        <v>0</v>
      </c>
      <c r="D233" s="6">
        <f>IF(A233=BuildMonths,EPC*DebtFrac+EPC*EquityFrac,0) - IF(IS_Monthly!$B233&gt;0, INDEX(Debt_Schedule!$E$2:$E$241, IS_Monthly!$B233), 0)</f>
        <v>0</v>
      </c>
      <c r="E233" s="6">
        <f>B233+C233+D233</f>
        <v>0</v>
      </c>
      <c r="F233" s="6">
        <f>IF(ROW()=2,E233,OFFSET(F1,ROW()-3,0)+E233)</f>
        <v>0</v>
      </c>
    </row>
    <row r="234" spans="1:6">
      <c r="A234" s="8">
        <v>233</v>
      </c>
      <c r="B234" s="6">
        <f>IS_Monthly!K234 + IF(IS_Monthly!$B234&gt;0, INDEX(City_Receivable!$E$2:$E$241, IS_Monthly!$B234), 0)</f>
        <v>0</v>
      </c>
      <c r="C234" s="6">
        <f>IF(A234=BuildMonths,-EPC,0)</f>
        <v>0</v>
      </c>
      <c r="D234" s="6">
        <f>IF(A234=BuildMonths,EPC*DebtFrac+EPC*EquityFrac,0) - IF(IS_Monthly!$B234&gt;0, INDEX(Debt_Schedule!$E$2:$E$241, IS_Monthly!$B234), 0)</f>
        <v>0</v>
      </c>
      <c r="E234" s="6">
        <f>B234+C234+D234</f>
        <v>0</v>
      </c>
      <c r="F234" s="6">
        <f>IF(ROW()=2,E234,OFFSET(F1,ROW()-3,0)+E234)</f>
        <v>0</v>
      </c>
    </row>
    <row r="235" spans="1:6">
      <c r="A235" s="8">
        <v>234</v>
      </c>
      <c r="B235" s="6">
        <f>IS_Monthly!K235 + IF(IS_Monthly!$B235&gt;0, INDEX(City_Receivable!$E$2:$E$241, IS_Monthly!$B235), 0)</f>
        <v>0</v>
      </c>
      <c r="C235" s="6">
        <f>IF(A235=BuildMonths,-EPC,0)</f>
        <v>0</v>
      </c>
      <c r="D235" s="6">
        <f>IF(A235=BuildMonths,EPC*DebtFrac+EPC*EquityFrac,0) - IF(IS_Monthly!$B235&gt;0, INDEX(Debt_Schedule!$E$2:$E$241, IS_Monthly!$B235), 0)</f>
        <v>0</v>
      </c>
      <c r="E235" s="6">
        <f>B235+C235+D235</f>
        <v>0</v>
      </c>
      <c r="F235" s="6">
        <f>IF(ROW()=2,E235,OFFSET(F1,ROW()-3,0)+E235)</f>
        <v>0</v>
      </c>
    </row>
    <row r="236" spans="1:6">
      <c r="A236" s="8">
        <v>235</v>
      </c>
      <c r="B236" s="6">
        <f>IS_Monthly!K236 + IF(IS_Monthly!$B236&gt;0, INDEX(City_Receivable!$E$2:$E$241, IS_Monthly!$B236), 0)</f>
        <v>0</v>
      </c>
      <c r="C236" s="6">
        <f>IF(A236=BuildMonths,-EPC,0)</f>
        <v>0</v>
      </c>
      <c r="D236" s="6">
        <f>IF(A236=BuildMonths,EPC*DebtFrac+EPC*EquityFrac,0) - IF(IS_Monthly!$B236&gt;0, INDEX(Debt_Schedule!$E$2:$E$241, IS_Monthly!$B236), 0)</f>
        <v>0</v>
      </c>
      <c r="E236" s="6">
        <f>B236+C236+D236</f>
        <v>0</v>
      </c>
      <c r="F236" s="6">
        <f>IF(ROW()=2,E236,OFFSET(F1,ROW()-3,0)+E236)</f>
        <v>0</v>
      </c>
    </row>
    <row r="237" spans="1:6">
      <c r="A237" s="8">
        <v>236</v>
      </c>
      <c r="B237" s="6">
        <f>IS_Monthly!K237 + IF(IS_Monthly!$B237&gt;0, INDEX(City_Receivable!$E$2:$E$241, IS_Monthly!$B237), 0)</f>
        <v>0</v>
      </c>
      <c r="C237" s="6">
        <f>IF(A237=BuildMonths,-EPC,0)</f>
        <v>0</v>
      </c>
      <c r="D237" s="6">
        <f>IF(A237=BuildMonths,EPC*DebtFrac+EPC*EquityFrac,0) - IF(IS_Monthly!$B237&gt;0, INDEX(Debt_Schedule!$E$2:$E$241, IS_Monthly!$B237), 0)</f>
        <v>0</v>
      </c>
      <c r="E237" s="6">
        <f>B237+C237+D237</f>
        <v>0</v>
      </c>
      <c r="F237" s="6">
        <f>IF(ROW()=2,E237,OFFSET(F1,ROW()-3,0)+E237)</f>
        <v>0</v>
      </c>
    </row>
    <row r="238" spans="1:6">
      <c r="A238" s="8">
        <v>237</v>
      </c>
      <c r="B238" s="6">
        <f>IS_Monthly!K238 + IF(IS_Monthly!$B238&gt;0, INDEX(City_Receivable!$E$2:$E$241, IS_Monthly!$B238), 0)</f>
        <v>0</v>
      </c>
      <c r="C238" s="6">
        <f>IF(A238=BuildMonths,-EPC,0)</f>
        <v>0</v>
      </c>
      <c r="D238" s="6">
        <f>IF(A238=BuildMonths,EPC*DebtFrac+EPC*EquityFrac,0) - IF(IS_Monthly!$B238&gt;0, INDEX(Debt_Schedule!$E$2:$E$241, IS_Monthly!$B238), 0)</f>
        <v>0</v>
      </c>
      <c r="E238" s="6">
        <f>B238+C238+D238</f>
        <v>0</v>
      </c>
      <c r="F238" s="6">
        <f>IF(ROW()=2,E238,OFFSET(F1,ROW()-3,0)+E238)</f>
        <v>0</v>
      </c>
    </row>
    <row r="239" spans="1:6">
      <c r="A239" s="8">
        <v>238</v>
      </c>
      <c r="B239" s="6">
        <f>IS_Monthly!K239 + IF(IS_Monthly!$B239&gt;0, INDEX(City_Receivable!$E$2:$E$241, IS_Monthly!$B239), 0)</f>
        <v>0</v>
      </c>
      <c r="C239" s="6">
        <f>IF(A239=BuildMonths,-EPC,0)</f>
        <v>0</v>
      </c>
      <c r="D239" s="6">
        <f>IF(A239=BuildMonths,EPC*DebtFrac+EPC*EquityFrac,0) - IF(IS_Monthly!$B239&gt;0, INDEX(Debt_Schedule!$E$2:$E$241, IS_Monthly!$B239), 0)</f>
        <v>0</v>
      </c>
      <c r="E239" s="6">
        <f>B239+C239+D239</f>
        <v>0</v>
      </c>
      <c r="F239" s="6">
        <f>IF(ROW()=2,E239,OFFSET(F1,ROW()-3,0)+E239)</f>
        <v>0</v>
      </c>
    </row>
    <row r="240" spans="1:6">
      <c r="A240" s="8">
        <v>239</v>
      </c>
      <c r="B240" s="6">
        <f>IS_Monthly!K240 + IF(IS_Monthly!$B240&gt;0, INDEX(City_Receivable!$E$2:$E$241, IS_Monthly!$B240), 0)</f>
        <v>0</v>
      </c>
      <c r="C240" s="6">
        <f>IF(A240=BuildMonths,-EPC,0)</f>
        <v>0</v>
      </c>
      <c r="D240" s="6">
        <f>IF(A240=BuildMonths,EPC*DebtFrac+EPC*EquityFrac,0) - IF(IS_Monthly!$B240&gt;0, INDEX(Debt_Schedule!$E$2:$E$241, IS_Monthly!$B240), 0)</f>
        <v>0</v>
      </c>
      <c r="E240" s="6">
        <f>B240+C240+D240</f>
        <v>0</v>
      </c>
      <c r="F240" s="6">
        <f>IF(ROW()=2,E240,OFFSET(F1,ROW()-3,0)+E240)</f>
        <v>0</v>
      </c>
    </row>
    <row r="241" spans="1:6">
      <c r="A241" s="8">
        <v>240</v>
      </c>
      <c r="B241" s="6">
        <f>IS_Monthly!K241 + IF(IS_Monthly!$B241&gt;0, INDEX(City_Receivable!$E$2:$E$241, IS_Monthly!$B241), 0)</f>
        <v>0</v>
      </c>
      <c r="C241" s="6">
        <f>IF(A241=BuildMonths,-EPC,0)</f>
        <v>0</v>
      </c>
      <c r="D241" s="6">
        <f>IF(A241=BuildMonths,EPC*DebtFrac+EPC*EquityFrac,0) - IF(IS_Monthly!$B241&gt;0, INDEX(Debt_Schedule!$E$2:$E$241, IS_Monthly!$B241), 0)</f>
        <v>0</v>
      </c>
      <c r="E241" s="6">
        <f>B241+C241+D241</f>
        <v>0</v>
      </c>
      <c r="F241" s="6">
        <f>IF(ROW()=2,E241,OFFSET(F1,ROW()-3,0)+E241)</f>
        <v>0</v>
      </c>
    </row>
    <row r="242" spans="1:6">
      <c r="A242" s="8">
        <v>241</v>
      </c>
      <c r="B242" s="6">
        <f>IS_Monthly!K242 + IF(IS_Monthly!$B242&gt;0, INDEX(City_Receivable!$E$2:$E$241, IS_Monthly!$B242), 0)</f>
        <v>0</v>
      </c>
      <c r="C242" s="6">
        <f>IF(A242=BuildMonths,-EPC,0)</f>
        <v>0</v>
      </c>
      <c r="D242" s="6">
        <f>IF(A242=BuildMonths,EPC*DebtFrac+EPC*EquityFrac,0) - IF(IS_Monthly!$B242&gt;0, INDEX(Debt_Schedule!$E$2:$E$241, IS_Monthly!$B242), 0)</f>
        <v>0</v>
      </c>
      <c r="E242" s="6">
        <f>B242+C242+D242</f>
        <v>0</v>
      </c>
      <c r="F242" s="6">
        <f>IF(ROW()=2,E242,OFFSET(F1,ROW()-3,0)+E242)</f>
        <v>0</v>
      </c>
    </row>
    <row r="243" spans="1:6">
      <c r="A243" s="8">
        <v>242</v>
      </c>
      <c r="B243" s="6">
        <f>IS_Monthly!K243 + IF(IS_Monthly!$B243&gt;0, INDEX(City_Receivable!$E$2:$E$241, IS_Monthly!$B243), 0)</f>
        <v>0</v>
      </c>
      <c r="C243" s="6">
        <f>IF(A243=BuildMonths,-EPC,0)</f>
        <v>0</v>
      </c>
      <c r="D243" s="6">
        <f>IF(A243=BuildMonths,EPC*DebtFrac+EPC*EquityFrac,0) - IF(IS_Monthly!$B243&gt;0, INDEX(Debt_Schedule!$E$2:$E$241, IS_Monthly!$B243), 0)</f>
        <v>0</v>
      </c>
      <c r="E243" s="6">
        <f>B243+C243+D243</f>
        <v>0</v>
      </c>
      <c r="F243" s="6">
        <f>IF(ROW()=2,E243,OFFSET(F1,ROW()-3,0)+E243)</f>
        <v>0</v>
      </c>
    </row>
    <row r="244" spans="1:6">
      <c r="A244" s="8">
        <v>243</v>
      </c>
      <c r="B244" s="6">
        <f>IS_Monthly!K244 + IF(IS_Monthly!$B244&gt;0, INDEX(City_Receivable!$E$2:$E$241, IS_Monthly!$B244), 0)</f>
        <v>0</v>
      </c>
      <c r="C244" s="6">
        <f>IF(A244=BuildMonths,-EPC,0)</f>
        <v>0</v>
      </c>
      <c r="D244" s="6">
        <f>IF(A244=BuildMonths,EPC*DebtFrac+EPC*EquityFrac,0) - IF(IS_Monthly!$B244&gt;0, INDEX(Debt_Schedule!$E$2:$E$241, IS_Monthly!$B244), 0)</f>
        <v>0</v>
      </c>
      <c r="E244" s="6">
        <f>B244+C244+D244</f>
        <v>0</v>
      </c>
      <c r="F244" s="6">
        <f>IF(ROW()=2,E244,OFFSET(F1,ROW()-3,0)+E244)</f>
        <v>0</v>
      </c>
    </row>
    <row r="245" spans="1:6">
      <c r="A245" s="8">
        <v>244</v>
      </c>
      <c r="B245" s="6">
        <f>IS_Monthly!K245 + IF(IS_Monthly!$B245&gt;0, INDEX(City_Receivable!$E$2:$E$241, IS_Monthly!$B245), 0)</f>
        <v>0</v>
      </c>
      <c r="C245" s="6">
        <f>IF(A245=BuildMonths,-EPC,0)</f>
        <v>0</v>
      </c>
      <c r="D245" s="6">
        <f>IF(A245=BuildMonths,EPC*DebtFrac+EPC*EquityFrac,0) - IF(IS_Monthly!$B245&gt;0, INDEX(Debt_Schedule!$E$2:$E$241, IS_Monthly!$B245), 0)</f>
        <v>0</v>
      </c>
      <c r="E245" s="6">
        <f>B245+C245+D245</f>
        <v>0</v>
      </c>
      <c r="F245" s="6">
        <f>IF(ROW()=2,E245,OFFSET(F1,ROW()-3,0)+E245)</f>
        <v>0</v>
      </c>
    </row>
    <row r="246" spans="1:6">
      <c r="A246" s="8">
        <v>245</v>
      </c>
      <c r="B246" s="6">
        <f>IS_Monthly!K246 + IF(IS_Monthly!$B246&gt;0, INDEX(City_Receivable!$E$2:$E$241, IS_Monthly!$B246), 0)</f>
        <v>0</v>
      </c>
      <c r="C246" s="6">
        <f>IF(A246=BuildMonths,-EPC,0)</f>
        <v>0</v>
      </c>
      <c r="D246" s="6">
        <f>IF(A246=BuildMonths,EPC*DebtFrac+EPC*EquityFrac,0) - IF(IS_Monthly!$B246&gt;0, INDEX(Debt_Schedule!$E$2:$E$241, IS_Monthly!$B246), 0)</f>
        <v>0</v>
      </c>
      <c r="E246" s="6">
        <f>B246+C246+D246</f>
        <v>0</v>
      </c>
      <c r="F246" s="6">
        <f>IF(ROW()=2,E246,OFFSET(F1,ROW()-3,0)+E246)</f>
        <v>0</v>
      </c>
    </row>
    <row r="247" spans="1:6">
      <c r="A247" s="8">
        <v>246</v>
      </c>
      <c r="B247" s="6">
        <f>IS_Monthly!K247 + IF(IS_Monthly!$B247&gt;0, INDEX(City_Receivable!$E$2:$E$241, IS_Monthly!$B247), 0)</f>
        <v>0</v>
      </c>
      <c r="C247" s="6">
        <f>IF(A247=BuildMonths,-EPC,0)</f>
        <v>0</v>
      </c>
      <c r="D247" s="6">
        <f>IF(A247=BuildMonths,EPC*DebtFrac+EPC*EquityFrac,0) - IF(IS_Monthly!$B247&gt;0, INDEX(Debt_Schedule!$E$2:$E$241, IS_Monthly!$B247), 0)</f>
        <v>0</v>
      </c>
      <c r="E247" s="6">
        <f>B247+C247+D247</f>
        <v>0</v>
      </c>
      <c r="F247" s="6">
        <f>IF(ROW()=2,E247,OFFSET(F1,ROW()-3,0)+E247)</f>
        <v>0</v>
      </c>
    </row>
    <row r="248" spans="1:6">
      <c r="A248" s="8">
        <v>247</v>
      </c>
      <c r="B248" s="6">
        <f>IS_Monthly!K248 + IF(IS_Monthly!$B248&gt;0, INDEX(City_Receivable!$E$2:$E$241, IS_Monthly!$B248), 0)</f>
        <v>0</v>
      </c>
      <c r="C248" s="6">
        <f>IF(A248=BuildMonths,-EPC,0)</f>
        <v>0</v>
      </c>
      <c r="D248" s="6">
        <f>IF(A248=BuildMonths,EPC*DebtFrac+EPC*EquityFrac,0) - IF(IS_Monthly!$B248&gt;0, INDEX(Debt_Schedule!$E$2:$E$241, IS_Monthly!$B248), 0)</f>
        <v>0</v>
      </c>
      <c r="E248" s="6">
        <f>B248+C248+D248</f>
        <v>0</v>
      </c>
      <c r="F248" s="6">
        <f>IF(ROW()=2,E248,OFFSET(F1,ROW()-3,0)+E248)</f>
        <v>0</v>
      </c>
    </row>
    <row r="249" spans="1:6">
      <c r="A249" s="8">
        <v>248</v>
      </c>
      <c r="B249" s="6">
        <f>IS_Monthly!K249 + IF(IS_Monthly!$B249&gt;0, INDEX(City_Receivable!$E$2:$E$241, IS_Monthly!$B249), 0)</f>
        <v>0</v>
      </c>
      <c r="C249" s="6">
        <f>IF(A249=BuildMonths,-EPC,0)</f>
        <v>0</v>
      </c>
      <c r="D249" s="6">
        <f>IF(A249=BuildMonths,EPC*DebtFrac+EPC*EquityFrac,0) - IF(IS_Monthly!$B249&gt;0, INDEX(Debt_Schedule!$E$2:$E$241, IS_Monthly!$B249), 0)</f>
        <v>0</v>
      </c>
      <c r="E249" s="6">
        <f>B249+C249+D249</f>
        <v>0</v>
      </c>
      <c r="F249" s="6">
        <f>IF(ROW()=2,E249,OFFSET(F1,ROW()-3,0)+E249)</f>
        <v>0</v>
      </c>
    </row>
    <row r="250" spans="1:6">
      <c r="A250" s="8">
        <v>249</v>
      </c>
      <c r="B250" s="6">
        <f>IS_Monthly!K250 + IF(IS_Monthly!$B250&gt;0, INDEX(City_Receivable!$E$2:$E$241, IS_Monthly!$B250), 0)</f>
        <v>0</v>
      </c>
      <c r="C250" s="6">
        <f>IF(A250=BuildMonths,-EPC,0)</f>
        <v>0</v>
      </c>
      <c r="D250" s="6">
        <f>IF(A250=BuildMonths,EPC*DebtFrac+EPC*EquityFrac,0) - IF(IS_Monthly!$B250&gt;0, INDEX(Debt_Schedule!$E$2:$E$241, IS_Monthly!$B250), 0)</f>
        <v>0</v>
      </c>
      <c r="E250" s="6">
        <f>B250+C250+D250</f>
        <v>0</v>
      </c>
      <c r="F250" s="6">
        <f>IF(ROW()=2,E250,OFFSET(F1,ROW()-3,0)+E250)</f>
        <v>0</v>
      </c>
    </row>
    <row r="251" spans="1:6">
      <c r="A251" s="8">
        <v>250</v>
      </c>
      <c r="B251" s="6">
        <f>IS_Monthly!K251 + IF(IS_Monthly!$B251&gt;0, INDEX(City_Receivable!$E$2:$E$241, IS_Monthly!$B251), 0)</f>
        <v>0</v>
      </c>
      <c r="C251" s="6">
        <f>IF(A251=BuildMonths,-EPC,0)</f>
        <v>0</v>
      </c>
      <c r="D251" s="6">
        <f>IF(A251=BuildMonths,EPC*DebtFrac+EPC*EquityFrac,0) - IF(IS_Monthly!$B251&gt;0, INDEX(Debt_Schedule!$E$2:$E$241, IS_Monthly!$B251), 0)</f>
        <v>0</v>
      </c>
      <c r="E251" s="6">
        <f>B251+C251+D251</f>
        <v>0</v>
      </c>
      <c r="F251" s="6">
        <f>IF(ROW()=2,E251,OFFSET(F1,ROW()-3,0)+E251)</f>
        <v>0</v>
      </c>
    </row>
    <row r="252" spans="1:6">
      <c r="A252" s="8">
        <v>251</v>
      </c>
      <c r="B252" s="6">
        <f>IS_Monthly!K252 + IF(IS_Monthly!$B252&gt;0, INDEX(City_Receivable!$E$2:$E$241, IS_Monthly!$B252), 0)</f>
        <v>0</v>
      </c>
      <c r="C252" s="6">
        <f>IF(A252=BuildMonths,-EPC,0)</f>
        <v>0</v>
      </c>
      <c r="D252" s="6">
        <f>IF(A252=BuildMonths,EPC*DebtFrac+EPC*EquityFrac,0) - IF(IS_Monthly!$B252&gt;0, INDEX(Debt_Schedule!$E$2:$E$241, IS_Monthly!$B252), 0)</f>
        <v>0</v>
      </c>
      <c r="E252" s="6">
        <f>B252+C252+D252</f>
        <v>0</v>
      </c>
      <c r="F252" s="6">
        <f>IF(ROW()=2,E252,OFFSET(F1,ROW()-3,0)+E252)</f>
        <v>0</v>
      </c>
    </row>
    <row r="253" spans="1:6">
      <c r="A253" s="8">
        <v>252</v>
      </c>
      <c r="B253" s="6">
        <f>IS_Monthly!K253 + IF(IS_Monthly!$B253&gt;0, INDEX(City_Receivable!$E$2:$E$241, IS_Monthly!$B253), 0)</f>
        <v>0</v>
      </c>
      <c r="C253" s="6">
        <f>IF(A253=BuildMonths,-EPC,0)</f>
        <v>0</v>
      </c>
      <c r="D253" s="6">
        <f>IF(A253=BuildMonths,EPC*DebtFrac+EPC*EquityFrac,0) - IF(IS_Monthly!$B253&gt;0, INDEX(Debt_Schedule!$E$2:$E$241, IS_Monthly!$B253), 0)</f>
        <v>0</v>
      </c>
      <c r="E253" s="6">
        <f>B253+C253+D253</f>
        <v>0</v>
      </c>
      <c r="F253" s="6">
        <f>IF(ROW()=2,E253,OFFSET(F1,ROW()-3,0)+E253)</f>
        <v>0</v>
      </c>
    </row>
    <row r="254" spans="1:6">
      <c r="A254" s="8">
        <v>253</v>
      </c>
      <c r="B254" s="6">
        <f>IS_Monthly!K254 + IF(IS_Monthly!$B254&gt;0, INDEX(City_Receivable!$E$2:$E$241, IS_Monthly!$B254), 0)</f>
        <v>0</v>
      </c>
      <c r="C254" s="6">
        <f>IF(A254=BuildMonths,-EPC,0)</f>
        <v>0</v>
      </c>
      <c r="D254" s="6">
        <f>IF(A254=BuildMonths,EPC*DebtFrac+EPC*EquityFrac,0) - IF(IS_Monthly!$B254&gt;0, INDEX(Debt_Schedule!$E$2:$E$241, IS_Monthly!$B254), 0)</f>
        <v>0</v>
      </c>
      <c r="E254" s="6">
        <f>B254+C254+D254</f>
        <v>0</v>
      </c>
      <c r="F254" s="6">
        <f>IF(ROW()=2,E254,OFFSET(F1,ROW()-3,0)+E254)</f>
        <v>0</v>
      </c>
    </row>
    <row r="255" spans="1:6">
      <c r="A255" s="8">
        <v>254</v>
      </c>
      <c r="B255" s="6">
        <f>IS_Monthly!K255 + IF(IS_Monthly!$B255&gt;0, INDEX(City_Receivable!$E$2:$E$241, IS_Monthly!$B255), 0)</f>
        <v>0</v>
      </c>
      <c r="C255" s="6">
        <f>IF(A255=BuildMonths,-EPC,0)</f>
        <v>0</v>
      </c>
      <c r="D255" s="6">
        <f>IF(A255=BuildMonths,EPC*DebtFrac+EPC*EquityFrac,0) - IF(IS_Monthly!$B255&gt;0, INDEX(Debt_Schedule!$E$2:$E$241, IS_Monthly!$B255), 0)</f>
        <v>0</v>
      </c>
      <c r="E255" s="6">
        <f>B255+C255+D255</f>
        <v>0</v>
      </c>
      <c r="F255" s="6">
        <f>IF(ROW()=2,E255,OFFSET(F1,ROW()-3,0)+E255)</f>
        <v>0</v>
      </c>
    </row>
    <row r="256" spans="1:6">
      <c r="A256" s="8">
        <v>255</v>
      </c>
      <c r="B256" s="6">
        <f>IS_Monthly!K256 + IF(IS_Monthly!$B256&gt;0, INDEX(City_Receivable!$E$2:$E$241, IS_Monthly!$B256), 0)</f>
        <v>0</v>
      </c>
      <c r="C256" s="6">
        <f>IF(A256=BuildMonths,-EPC,0)</f>
        <v>0</v>
      </c>
      <c r="D256" s="6">
        <f>IF(A256=BuildMonths,EPC*DebtFrac+EPC*EquityFrac,0) - IF(IS_Monthly!$B256&gt;0, INDEX(Debt_Schedule!$E$2:$E$241, IS_Monthly!$B256), 0)</f>
        <v>0</v>
      </c>
      <c r="E256" s="6">
        <f>B256+C256+D256</f>
        <v>0</v>
      </c>
      <c r="F256" s="6">
        <f>IF(ROW()=2,E256,OFFSET(F1,ROW()-3,0)+E256)</f>
        <v>0</v>
      </c>
    </row>
    <row r="257" spans="1:6">
      <c r="A257" s="8">
        <v>256</v>
      </c>
      <c r="B257" s="6">
        <f>IS_Monthly!K257 + IF(IS_Monthly!$B257&gt;0, INDEX(City_Receivable!$E$2:$E$241, IS_Monthly!$B257), 0)</f>
        <v>0</v>
      </c>
      <c r="C257" s="6">
        <f>IF(A257=BuildMonths,-EPC,0)</f>
        <v>0</v>
      </c>
      <c r="D257" s="6">
        <f>IF(A257=BuildMonths,EPC*DebtFrac+EPC*EquityFrac,0) - IF(IS_Monthly!$B257&gt;0, INDEX(Debt_Schedule!$E$2:$E$241, IS_Monthly!$B257), 0)</f>
        <v>0</v>
      </c>
      <c r="E257" s="6">
        <f>B257+C257+D257</f>
        <v>0</v>
      </c>
      <c r="F257" s="6">
        <f>IF(ROW()=2,E257,OFFSET(F1,ROW()-3,0)+E257)</f>
        <v>0</v>
      </c>
    </row>
    <row r="258" spans="1:6">
      <c r="A258" s="8">
        <v>257</v>
      </c>
      <c r="B258" s="6">
        <f>IS_Monthly!K258 + IF(IS_Monthly!$B258&gt;0, INDEX(City_Receivable!$E$2:$E$241, IS_Monthly!$B258), 0)</f>
        <v>0</v>
      </c>
      <c r="C258" s="6">
        <f>IF(A258=BuildMonths,-EPC,0)</f>
        <v>0</v>
      </c>
      <c r="D258" s="6">
        <f>IF(A258=BuildMonths,EPC*DebtFrac+EPC*EquityFrac,0) - IF(IS_Monthly!$B258&gt;0, INDEX(Debt_Schedule!$E$2:$E$241, IS_Monthly!$B258), 0)</f>
        <v>0</v>
      </c>
      <c r="E258" s="6">
        <f>B258+C258+D258</f>
        <v>0</v>
      </c>
      <c r="F258" s="6">
        <f>IF(ROW()=2,E258,OFFSET(F1,ROW()-3,0)+E258)</f>
        <v>0</v>
      </c>
    </row>
    <row r="259" spans="1:6">
      <c r="A259" s="8">
        <v>258</v>
      </c>
      <c r="B259" s="6">
        <f>IS_Monthly!K259 + IF(IS_Monthly!$B259&gt;0, INDEX(City_Receivable!$E$2:$E$241, IS_Monthly!$B259), 0)</f>
        <v>0</v>
      </c>
      <c r="C259" s="6">
        <f>IF(A259=BuildMonths,-EPC,0)</f>
        <v>0</v>
      </c>
      <c r="D259" s="6">
        <f>IF(A259=BuildMonths,EPC*DebtFrac+EPC*EquityFrac,0) - IF(IS_Monthly!$B259&gt;0, INDEX(Debt_Schedule!$E$2:$E$241, IS_Monthly!$B259), 0)</f>
        <v>0</v>
      </c>
      <c r="E259" s="6">
        <f>B259+C259+D259</f>
        <v>0</v>
      </c>
      <c r="F259" s="6">
        <f>IF(ROW()=2,E259,OFFSET(F1,ROW()-3,0)+E259)</f>
        <v>0</v>
      </c>
    </row>
    <row r="260" spans="1:6">
      <c r="A260" s="8">
        <v>259</v>
      </c>
      <c r="B260" s="6">
        <f>IS_Monthly!K260 + IF(IS_Monthly!$B260&gt;0, INDEX(City_Receivable!$E$2:$E$241, IS_Monthly!$B260), 0)</f>
        <v>0</v>
      </c>
      <c r="C260" s="6">
        <f>IF(A260=BuildMonths,-EPC,0)</f>
        <v>0</v>
      </c>
      <c r="D260" s="6">
        <f>IF(A260=BuildMonths,EPC*DebtFrac+EPC*EquityFrac,0) - IF(IS_Monthly!$B260&gt;0, INDEX(Debt_Schedule!$E$2:$E$241, IS_Monthly!$B260), 0)</f>
        <v>0</v>
      </c>
      <c r="E260" s="6">
        <f>B260+C260+D260</f>
        <v>0</v>
      </c>
      <c r="F260" s="6">
        <f>IF(ROW()=2,E260,OFFSET(F1,ROW()-3,0)+E260)</f>
        <v>0</v>
      </c>
    </row>
    <row r="261" spans="1:6">
      <c r="A261" s="8">
        <v>260</v>
      </c>
      <c r="B261" s="6">
        <f>IS_Monthly!K261 + IF(IS_Monthly!$B261&gt;0, INDEX(City_Receivable!$E$2:$E$241, IS_Monthly!$B261), 0)</f>
        <v>0</v>
      </c>
      <c r="C261" s="6">
        <f>IF(A261=BuildMonths,-EPC,0)</f>
        <v>0</v>
      </c>
      <c r="D261" s="6">
        <f>IF(A261=BuildMonths,EPC*DebtFrac+EPC*EquityFrac,0) - IF(IS_Monthly!$B261&gt;0, INDEX(Debt_Schedule!$E$2:$E$241, IS_Monthly!$B261), 0)</f>
        <v>0</v>
      </c>
      <c r="E261" s="6">
        <f>B261+C261+D261</f>
        <v>0</v>
      </c>
      <c r="F261" s="6">
        <f>IF(ROW()=2,E261,OFFSET(F1,ROW()-3,0)+E261)</f>
        <v>0</v>
      </c>
    </row>
    <row r="262" spans="1:6">
      <c r="A262" s="8">
        <v>261</v>
      </c>
      <c r="B262" s="6">
        <f>IS_Monthly!K262 + IF(IS_Monthly!$B262&gt;0, INDEX(City_Receivable!$E$2:$E$241, IS_Monthly!$B262), 0)</f>
        <v>0</v>
      </c>
      <c r="C262" s="6">
        <f>IF(A262=BuildMonths,-EPC,0)</f>
        <v>0</v>
      </c>
      <c r="D262" s="6">
        <f>IF(A262=BuildMonths,EPC*DebtFrac+EPC*EquityFrac,0) - IF(IS_Monthly!$B262&gt;0, INDEX(Debt_Schedule!$E$2:$E$241, IS_Monthly!$B262), 0)</f>
        <v>0</v>
      </c>
      <c r="E262" s="6">
        <f>B262+C262+D262</f>
        <v>0</v>
      </c>
      <c r="F262" s="6">
        <f>IF(ROW()=2,E262,OFFSET(F1,ROW()-3,0)+E262)</f>
        <v>0</v>
      </c>
    </row>
    <row r="263" spans="1:6">
      <c r="A263" s="8">
        <v>262</v>
      </c>
      <c r="B263" s="6">
        <f>IS_Monthly!K263 + IF(IS_Monthly!$B263&gt;0, INDEX(City_Receivable!$E$2:$E$241, IS_Monthly!$B263), 0)</f>
        <v>0</v>
      </c>
      <c r="C263" s="6">
        <f>IF(A263=BuildMonths,-EPC,0)</f>
        <v>0</v>
      </c>
      <c r="D263" s="6">
        <f>IF(A263=BuildMonths,EPC*DebtFrac+EPC*EquityFrac,0) - IF(IS_Monthly!$B263&gt;0, INDEX(Debt_Schedule!$E$2:$E$241, IS_Monthly!$B263), 0)</f>
        <v>0</v>
      </c>
      <c r="E263" s="6">
        <f>B263+C263+D263</f>
        <v>0</v>
      </c>
      <c r="F263" s="6">
        <f>IF(ROW()=2,E263,OFFSET(F1,ROW()-3,0)+E263)</f>
        <v>0</v>
      </c>
    </row>
    <row r="264" spans="1:6">
      <c r="A264" s="8">
        <v>263</v>
      </c>
      <c r="B264" s="6">
        <f>IS_Monthly!K264 + IF(IS_Monthly!$B264&gt;0, INDEX(City_Receivable!$E$2:$E$241, IS_Monthly!$B264), 0)</f>
        <v>0</v>
      </c>
      <c r="C264" s="6">
        <f>IF(A264=BuildMonths,-EPC,0)</f>
        <v>0</v>
      </c>
      <c r="D264" s="6">
        <f>IF(A264=BuildMonths,EPC*DebtFrac+EPC*EquityFrac,0) - IF(IS_Monthly!$B264&gt;0, INDEX(Debt_Schedule!$E$2:$E$241, IS_Monthly!$B264), 0)</f>
        <v>0</v>
      </c>
      <c r="E264" s="6">
        <f>B264+C264+D264</f>
        <v>0</v>
      </c>
      <c r="F264" s="6">
        <f>IF(ROW()=2,E264,OFFSET(F1,ROW()-3,0)+E264)</f>
        <v>0</v>
      </c>
    </row>
    <row r="265" spans="1:6">
      <c r="A265" s="8">
        <v>264</v>
      </c>
      <c r="B265" s="6">
        <f>IS_Monthly!K265 + IF(IS_Monthly!$B265&gt;0, INDEX(City_Receivable!$E$2:$E$241, IS_Monthly!$B265), 0)</f>
        <v>0</v>
      </c>
      <c r="C265" s="6">
        <f>IF(A265=BuildMonths,-EPC,0)</f>
        <v>0</v>
      </c>
      <c r="D265" s="6">
        <f>IF(A265=BuildMonths,EPC*DebtFrac+EPC*EquityFrac,0) - IF(IS_Monthly!$B265&gt;0, INDEX(Debt_Schedule!$E$2:$E$241, IS_Monthly!$B265), 0)</f>
        <v>0</v>
      </c>
      <c r="E265" s="6">
        <f>B265+C265+D265</f>
        <v>0</v>
      </c>
      <c r="F265" s="6">
        <f>IF(ROW()=2,E265,OFFSET(F1,ROW()-3,0)+E265)</f>
        <v>0</v>
      </c>
    </row>
  </sheetData>
  <pageMargins left="0.7" right="0.7" top="0.75" bottom="0.75" header="0.3" footer="0.3"/>
  <headerFooter>
    <oddFooter>&amp;LCreated by Alborz&amp;RPage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Project_Description</vt:lpstr>
      <vt:lpstr>Executive_Summary</vt:lpstr>
      <vt:lpstr>Inputs</vt:lpstr>
      <vt:lpstr>Sources&amp;Uses</vt:lpstr>
      <vt:lpstr>City_Receivable</vt:lpstr>
      <vt:lpstr>Debt_Schedule</vt:lpstr>
      <vt:lpstr>OM</vt:lpstr>
      <vt:lpstr>IS_Monthly</vt:lpstr>
      <vt:lpstr>CF_Monthly</vt:lpstr>
      <vt:lpstr>BS_Monthly</vt:lpstr>
      <vt:lpstr>Levered_DCF_IRR</vt:lpstr>
      <vt:lpstr>Sensitivity_3x3</vt:lpstr>
      <vt:lpstr>BuildMonths</vt:lpstr>
      <vt:lpstr>CODMonth</vt:lpstr>
      <vt:lpstr>Debt_m</vt:lpstr>
      <vt:lpstr>DebtEAR</vt:lpstr>
      <vt:lpstr>DebtFrac</vt:lpstr>
      <vt:lpstr>EPC</vt:lpstr>
      <vt:lpstr>EquityFrac</vt:lpstr>
      <vt:lpstr>Infl_m</vt:lpstr>
      <vt:lpstr>InflAnnual</vt:lpstr>
      <vt:lpstr>Markup</vt:lpstr>
      <vt:lpstr>OMBase</vt:lpstr>
      <vt:lpstr>OpsMonths</vt:lpstr>
      <vt:lpstr>PaymentMonths</vt:lpstr>
      <vt:lpstr>TaxRate</vt:lpstr>
      <vt:lpstr>Town_m</vt:lpstr>
      <vt:lpstr>TownEAR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2025-09-16T23:55:23Z</dcterms:created>
  <dcterms:modified xsi:type="dcterms:W3CDTF">2025-09-16T23:55:23Z</dcterms:modified>
</cp:coreProperties>
</file>