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341DB28B-ED3E-4B7F-9BDF-C9FAFF855B74}" xr6:coauthVersionLast="47" xr6:coauthVersionMax="47" xr10:uidLastSave="{00000000-0000-0000-0000-000000000000}"/>
  <bookViews>
    <workbookView xWindow="-108" yWindow="-108" windowWidth="23256" windowHeight="12456" xr2:uid="{94163C9C-2474-403C-9BC7-1D2AD48EBDA0}"/>
  </bookViews>
  <sheets>
    <sheet name="teams" sheetId="1" r:id="rId1"/>
    <sheet name="matches" sheetId="2" r:id="rId2"/>
    <sheet name="Hoja1" sheetId="3" r:id="rId3"/>
    <sheet name="Hoja2" sheetId="4" r:id="rId4"/>
  </sheets>
  <definedNames>
    <definedName name="_xlnm._FilterDatabase" localSheetId="1" hidden="1">matches!$A$1:$G$91</definedName>
    <definedName name="_xlnm._FilterDatabase" localSheetId="0" hidden="1">teams!$A$1:$F$20</definedName>
    <definedName name="T_Matches">matches!$A$1:$G$91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H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23" i="1" l="1"/>
  <c r="F24" i="1" s="1"/>
</calcChain>
</file>

<file path=xl/sharedStrings.xml><?xml version="1.0" encoding="utf-8"?>
<sst xmlns="http://schemas.openxmlformats.org/spreadsheetml/2006/main" count="646" uniqueCount="168">
  <si>
    <t>team</t>
  </si>
  <si>
    <t>team_id</t>
  </si>
  <si>
    <t>Deportivo Binacional</t>
  </si>
  <si>
    <t>Cienciano</t>
  </si>
  <si>
    <t>Universidad Técnica de Cajamarca</t>
  </si>
  <si>
    <t>Sport Boys</t>
  </si>
  <si>
    <t>Alianza Lima</t>
  </si>
  <si>
    <t>Club Atlético Grau</t>
  </si>
  <si>
    <t>Ayacucho</t>
  </si>
  <si>
    <t>Sport Huancayo</t>
  </si>
  <si>
    <t>Club Sporting Cristal</t>
  </si>
  <si>
    <t>Melgar</t>
  </si>
  <si>
    <t>Asociación Deportiva Tarma</t>
  </si>
  <si>
    <t>Universitario</t>
  </si>
  <si>
    <t>Alianza Atlético de Sullana</t>
  </si>
  <si>
    <t>Deportivo Garcilaso</t>
  </si>
  <si>
    <t>Cusco FC</t>
  </si>
  <si>
    <t>Comerciantes Unidos</t>
  </si>
  <si>
    <t>Los Chankas CYC</t>
  </si>
  <si>
    <t>ADC Juan Pablo II</t>
  </si>
  <si>
    <t>round_number</t>
  </si>
  <si>
    <t>home_id</t>
  </si>
  <si>
    <t>away_id</t>
  </si>
  <si>
    <t>home_team</t>
  </si>
  <si>
    <t>away_team</t>
  </si>
  <si>
    <t>Alianza Universidad</t>
  </si>
  <si>
    <t>draft_order</t>
  </si>
  <si>
    <t>pain_points</t>
  </si>
  <si>
    <t>altura</t>
  </si>
  <si>
    <t>rival_directo</t>
  </si>
  <si>
    <t>FALSE</t>
  </si>
  <si>
    <t>TRUE</t>
  </si>
  <si>
    <t>match_id</t>
  </si>
  <si>
    <t>m2025_1_1</t>
  </si>
  <si>
    <t>m2025_1_2</t>
  </si>
  <si>
    <t>m2025_1_3</t>
  </si>
  <si>
    <t>m2025_1_4</t>
  </si>
  <si>
    <t>m2025_1_5</t>
  </si>
  <si>
    <t>m2025_1_6</t>
  </si>
  <si>
    <t>m2025_1_7</t>
  </si>
  <si>
    <t>m2025_1_8</t>
  </si>
  <si>
    <t>m2025_1_9</t>
  </si>
  <si>
    <t>m2025_1_10</t>
  </si>
  <si>
    <t>m2025_1_11</t>
  </si>
  <si>
    <t>m2025_1_12</t>
  </si>
  <si>
    <t>m2025_1_13</t>
  </si>
  <si>
    <t>m2025_1_14</t>
  </si>
  <si>
    <t>m2025_1_15</t>
  </si>
  <si>
    <t>m2025_1_16</t>
  </si>
  <si>
    <t>m2025_1_17</t>
  </si>
  <si>
    <t>m2025_1_18</t>
  </si>
  <si>
    <t>m2025_1_19</t>
  </si>
  <si>
    <t>m2025_1_20</t>
  </si>
  <si>
    <t>m2025_1_21</t>
  </si>
  <si>
    <t>m2025_1_22</t>
  </si>
  <si>
    <t>m2025_1_23</t>
  </si>
  <si>
    <t>m2025_1_24</t>
  </si>
  <si>
    <t>m2025_1_25</t>
  </si>
  <si>
    <t>m2025_1_26</t>
  </si>
  <si>
    <t>m2025_1_27</t>
  </si>
  <si>
    <t>m2025_1_28</t>
  </si>
  <si>
    <t>m2025_1_29</t>
  </si>
  <si>
    <t>m2025_1_30</t>
  </si>
  <si>
    <t>m2025_1_31</t>
  </si>
  <si>
    <t>m2025_1_32</t>
  </si>
  <si>
    <t>m2025_1_33</t>
  </si>
  <si>
    <t>m2025_1_34</t>
  </si>
  <si>
    <t>m2025_1_35</t>
  </si>
  <si>
    <t>m2025_1_36</t>
  </si>
  <si>
    <t>m2025_1_37</t>
  </si>
  <si>
    <t>m2025_1_38</t>
  </si>
  <si>
    <t>m2025_1_39</t>
  </si>
  <si>
    <t>m2025_1_40</t>
  </si>
  <si>
    <t>m2025_1_41</t>
  </si>
  <si>
    <t>m2025_1_42</t>
  </si>
  <si>
    <t>m2025_1_43</t>
  </si>
  <si>
    <t>m2025_1_44</t>
  </si>
  <si>
    <t>m2025_1_45</t>
  </si>
  <si>
    <t>m2025_1_46</t>
  </si>
  <si>
    <t>m2025_1_47</t>
  </si>
  <si>
    <t>m2025_1_48</t>
  </si>
  <si>
    <t>m2025_1_49</t>
  </si>
  <si>
    <t>m2025_1_50</t>
  </si>
  <si>
    <t>m2025_1_51</t>
  </si>
  <si>
    <t>m2025_1_52</t>
  </si>
  <si>
    <t>m2025_1_53</t>
  </si>
  <si>
    <t>m2025_1_54</t>
  </si>
  <si>
    <t>m2025_1_55</t>
  </si>
  <si>
    <t>m2025_1_56</t>
  </si>
  <si>
    <t>m2025_1_57</t>
  </si>
  <si>
    <t>m2025_1_58</t>
  </si>
  <si>
    <t>m2025_1_59</t>
  </si>
  <si>
    <t>m2025_1_60</t>
  </si>
  <si>
    <t>m2025_1_61</t>
  </si>
  <si>
    <t>m2025_1_62</t>
  </si>
  <si>
    <t>m2025_1_63</t>
  </si>
  <si>
    <t>m2025_1_64</t>
  </si>
  <si>
    <t>m2025_1_65</t>
  </si>
  <si>
    <t>m2025_1_66</t>
  </si>
  <si>
    <t>m2025_1_67</t>
  </si>
  <si>
    <t>m2025_1_68</t>
  </si>
  <si>
    <t>m2025_1_69</t>
  </si>
  <si>
    <t>m2025_1_70</t>
  </si>
  <si>
    <t>m2025_1_71</t>
  </si>
  <si>
    <t>m2025_1_72</t>
  </si>
  <si>
    <t>m2025_1_73</t>
  </si>
  <si>
    <t>m2025_1_74</t>
  </si>
  <si>
    <t>m2025_1_75</t>
  </si>
  <si>
    <t>m2025_1_76</t>
  </si>
  <si>
    <t>m2025_1_77</t>
  </si>
  <si>
    <t>m2025_1_78</t>
  </si>
  <si>
    <t>m2025_1_79</t>
  </si>
  <si>
    <t>m2025_1_80</t>
  </si>
  <si>
    <t>m2025_1_81</t>
  </si>
  <si>
    <t>m2025_1_82</t>
  </si>
  <si>
    <t>m2025_1_83</t>
  </si>
  <si>
    <t>m2025_1_84</t>
  </si>
  <si>
    <t>m2025_1_85</t>
  </si>
  <si>
    <t>m2025_1_86</t>
  </si>
  <si>
    <t>m2025_1_87</t>
  </si>
  <si>
    <t>m2025_1_88</t>
  </si>
  <si>
    <t>m2025_1_89</t>
  </si>
  <si>
    <t>m2025_1_90</t>
  </si>
  <si>
    <t>pain_points Apertura</t>
  </si>
  <si>
    <t>pain_points_home</t>
  </si>
  <si>
    <t>pain_points_away</t>
  </si>
  <si>
    <t>Suma de pain_points</t>
  </si>
  <si>
    <t>Local</t>
  </si>
  <si>
    <t>Visita</t>
  </si>
  <si>
    <t>?</t>
  </si>
  <si>
    <t>rival directo</t>
  </si>
  <si>
    <t>vs</t>
  </si>
  <si>
    <t>llano</t>
  </si>
  <si>
    <t>AL vs Melgar / Cristal / U</t>
  </si>
  <si>
    <t>AL vs Ayacucho / UTC / Binacional</t>
  </si>
  <si>
    <t>AL vs AAS / Grau / Boys</t>
  </si>
  <si>
    <t>ADT vs AL / Cristal / U</t>
  </si>
  <si>
    <t>Chankas vs AAS / Grau / Boys</t>
  </si>
  <si>
    <t>Chankas / UTC / Binacional vs Ayacucho / ADT</t>
  </si>
  <si>
    <t>AAS vs Melgar / Cristal / AL</t>
  </si>
  <si>
    <t>Grau vs Ayacucho / Binacional / ADT</t>
  </si>
  <si>
    <t>Boys vs Grau / AAS / JPII</t>
  </si>
  <si>
    <t>L / V</t>
  </si>
  <si>
    <t>Alta intensidad / máxima presión</t>
  </si>
  <si>
    <t>Presión considerable por localía</t>
  </si>
  <si>
    <t>Presión moderada, partido competitivo</t>
  </si>
  <si>
    <t>Partido de presión baja a media</t>
  </si>
  <si>
    <t>Encuentro de mínima presión</t>
  </si>
  <si>
    <t>rest_order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</si>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</sst>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" refreshedDate="45674.636030787035" createdVersion="8" refreshedVersion="8" minRefreshableVersion="3" recordCount="90" xr:uid="{F348196E-CE01-4BA4-8DBE-5F5343F57124}">
  <cacheSource type="worksheet">
    <worksheetSource name="T_matches"/>
  </cacheSource>
  <cacheFields count="7">
    <cacheField name="match_id" numFmtId="0">
      <sharedItems/>
    </cacheField>
    <cacheField name="round_numbe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home_id" numFmtId="0">
      <sharedItems containsSemiMixedTypes="0" containsString="0" containsNumber="1" containsInteger="1" minValue="2301" maxValue="511206"/>
    </cacheField>
    <cacheField name="away_id" numFmtId="0">
      <sharedItems containsSemiMixedTypes="0" containsString="0" containsNumber="1" containsInteger="1" minValue="2301" maxValue="511206"/>
    </cacheField>
    <cacheField name="home_team" numFmtId="0">
      <sharedItems count="19">
        <s v="Alianza Lima"/>
        <s v="Comerciantes Unidos"/>
        <s v="Alianza Universidad"/>
        <s v="Melgar"/>
        <s v="Sport Boys"/>
        <s v="Club Atlético Grau"/>
        <s v="Sport Huancayo"/>
        <s v="Cienciano"/>
        <s v="Los Chankas CYC"/>
        <s v="Alianza Atlético de Sullana"/>
        <s v="Universitario"/>
        <s v="Club Sporting Cristal"/>
        <s v="Cusco FC"/>
        <s v="Asociación Deportiva Tarma"/>
        <s v="ADC Juan Pablo II"/>
        <s v="Universidad Técnica de Cajamarca"/>
        <s v="Ayacucho"/>
        <s v="Deportivo Garcilaso"/>
        <s v="Deportivo Binacional"/>
      </sharedItems>
    </cacheField>
    <cacheField name="away_team" numFmtId="0">
      <sharedItems count="19">
        <s v="Cusco FC"/>
        <s v="Universitario"/>
        <s v="Club Sporting Cristal"/>
        <s v="Universidad Técnica de Cajamarca"/>
        <s v="ADC Juan Pablo II"/>
        <s v="Ayacucho"/>
        <s v="Alianza Atlético de Sullana"/>
        <s v="Asociación Deportiva Tarma"/>
        <s v="Deportivo Garcilaso"/>
        <s v="Alianza Lima"/>
        <s v="Cienciano"/>
        <s v="Sport Boys"/>
        <s v="Melgar"/>
        <s v="Club Atlético Grau"/>
        <s v="Sport Huancayo"/>
        <s v="Deportivo Binacional"/>
        <s v="Alianza Universidad"/>
        <s v="Comerciantes Unidos"/>
        <s v="Los Chankas CYC"/>
      </sharedItems>
    </cacheField>
    <cacheField name="pain_point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m2025_1_1"/>
    <x v="0"/>
    <n v="2311"/>
    <n v="63760"/>
    <x v="0"/>
    <x v="0"/>
    <n v="2"/>
  </r>
  <r>
    <s v="m2025_1_2"/>
    <x v="0"/>
    <n v="213609"/>
    <n v="2305"/>
    <x v="1"/>
    <x v="1"/>
    <n v="4"/>
  </r>
  <r>
    <s v="m2025_1_3"/>
    <x v="0"/>
    <n v="306660"/>
    <n v="2302"/>
    <x v="2"/>
    <x v="2"/>
    <n v="3"/>
  </r>
  <r>
    <s v="m2025_1_4"/>
    <x v="0"/>
    <n v="2308"/>
    <n v="87854"/>
    <x v="3"/>
    <x v="3"/>
    <n v="2"/>
  </r>
  <r>
    <s v="m2025_1_5"/>
    <x v="0"/>
    <n v="2312"/>
    <n v="511206"/>
    <x v="4"/>
    <x v="4"/>
    <n v="4"/>
  </r>
  <r>
    <s v="m2025_1_6"/>
    <x v="0"/>
    <n v="282538"/>
    <n v="33894"/>
    <x v="5"/>
    <x v="5"/>
    <n v="4"/>
  </r>
  <r>
    <s v="m2025_1_7"/>
    <x v="0"/>
    <n v="33895"/>
    <n v="2307"/>
    <x v="6"/>
    <x v="6"/>
    <n v="3"/>
  </r>
  <r>
    <s v="m2025_1_8"/>
    <x v="0"/>
    <n v="2301"/>
    <n v="335557"/>
    <x v="7"/>
    <x v="7"/>
    <n v="2"/>
  </r>
  <r>
    <s v="m2025_1_9"/>
    <x v="0"/>
    <n v="252254"/>
    <n v="458584"/>
    <x v="8"/>
    <x v="8"/>
    <n v="2"/>
  </r>
  <r>
    <s v="m2025_1_10"/>
    <x v="1"/>
    <n v="2307"/>
    <n v="2311"/>
    <x v="9"/>
    <x v="9"/>
    <n v="3"/>
  </r>
  <r>
    <s v="m2025_1_11"/>
    <x v="1"/>
    <n v="2305"/>
    <n v="2301"/>
    <x v="10"/>
    <x v="10"/>
    <n v="2"/>
  </r>
  <r>
    <s v="m2025_1_12"/>
    <x v="1"/>
    <n v="2302"/>
    <n v="2312"/>
    <x v="11"/>
    <x v="11"/>
    <n v="1"/>
  </r>
  <r>
    <s v="m2025_1_13"/>
    <x v="1"/>
    <n v="63760"/>
    <n v="2308"/>
    <x v="12"/>
    <x v="12"/>
    <n v="4"/>
  </r>
  <r>
    <s v="m2025_1_14"/>
    <x v="1"/>
    <n v="335557"/>
    <n v="282538"/>
    <x v="13"/>
    <x v="13"/>
    <n v="3"/>
  </r>
  <r>
    <s v="m2025_1_15"/>
    <x v="1"/>
    <n v="511206"/>
    <n v="33895"/>
    <x v="14"/>
    <x v="14"/>
    <n v="4"/>
  </r>
  <r>
    <s v="m2025_1_16"/>
    <x v="1"/>
    <n v="87854"/>
    <n v="275839"/>
    <x v="15"/>
    <x v="15"/>
    <n v="2"/>
  </r>
  <r>
    <s v="m2025_1_17"/>
    <x v="1"/>
    <n v="33894"/>
    <n v="306660"/>
    <x v="16"/>
    <x v="16"/>
    <n v="3"/>
  </r>
  <r>
    <s v="m2025_1_18"/>
    <x v="1"/>
    <n v="458584"/>
    <n v="213609"/>
    <x v="17"/>
    <x v="17"/>
    <n v="2"/>
  </r>
  <r>
    <s v="m2025_1_19"/>
    <x v="2"/>
    <n v="2311"/>
    <n v="511206"/>
    <x v="0"/>
    <x v="4"/>
    <n v="1"/>
  </r>
  <r>
    <s v="m2025_1_20"/>
    <x v="2"/>
    <n v="282538"/>
    <n v="2305"/>
    <x v="5"/>
    <x v="1"/>
    <n v="3"/>
  </r>
  <r>
    <s v="m2025_1_21"/>
    <x v="2"/>
    <n v="33895"/>
    <n v="2302"/>
    <x v="6"/>
    <x v="2"/>
    <n v="4"/>
  </r>
  <r>
    <s v="m2025_1_22"/>
    <x v="2"/>
    <n v="2308"/>
    <n v="2307"/>
    <x v="3"/>
    <x v="6"/>
    <n v="1"/>
  </r>
  <r>
    <s v="m2025_1_23"/>
    <x v="2"/>
    <n v="2312"/>
    <n v="33894"/>
    <x v="4"/>
    <x v="5"/>
    <n v="4"/>
  </r>
  <r>
    <s v="m2025_1_24"/>
    <x v="2"/>
    <n v="2301"/>
    <n v="458584"/>
    <x v="7"/>
    <x v="8"/>
    <n v="2"/>
  </r>
  <r>
    <s v="m2025_1_25"/>
    <x v="2"/>
    <n v="275839"/>
    <n v="63760"/>
    <x v="18"/>
    <x v="0"/>
    <n v="2"/>
  </r>
  <r>
    <s v="m2025_1_26"/>
    <x v="2"/>
    <n v="306660"/>
    <n v="335557"/>
    <x v="2"/>
    <x v="7"/>
    <n v="4"/>
  </r>
  <r>
    <s v="m2025_1_27"/>
    <x v="2"/>
    <n v="213609"/>
    <n v="252254"/>
    <x v="1"/>
    <x v="18"/>
    <n v="2"/>
  </r>
  <r>
    <s v="m2025_1_28"/>
    <x v="3"/>
    <n v="2302"/>
    <n v="2311"/>
    <x v="11"/>
    <x v="9"/>
    <n v="5"/>
  </r>
  <r>
    <s v="m2025_1_29"/>
    <x v="3"/>
    <n v="2305"/>
    <n v="306660"/>
    <x v="10"/>
    <x v="16"/>
    <n v="1"/>
  </r>
  <r>
    <s v="m2025_1_30"/>
    <x v="3"/>
    <n v="511206"/>
    <n v="2308"/>
    <x v="14"/>
    <x v="12"/>
    <n v="3"/>
  </r>
  <r>
    <s v="m2025_1_31"/>
    <x v="3"/>
    <n v="252254"/>
    <n v="2301"/>
    <x v="8"/>
    <x v="10"/>
    <n v="2"/>
  </r>
  <r>
    <s v="m2025_1_32"/>
    <x v="3"/>
    <n v="63760"/>
    <n v="87854"/>
    <x v="12"/>
    <x v="3"/>
    <n v="2"/>
  </r>
  <r>
    <s v="m2025_1_33"/>
    <x v="3"/>
    <n v="33894"/>
    <n v="33895"/>
    <x v="16"/>
    <x v="14"/>
    <n v="2"/>
  </r>
  <r>
    <s v="m2025_1_34"/>
    <x v="3"/>
    <n v="458584"/>
    <n v="282538"/>
    <x v="17"/>
    <x v="13"/>
    <n v="3"/>
  </r>
  <r>
    <s v="m2025_1_35"/>
    <x v="3"/>
    <n v="2307"/>
    <n v="275839"/>
    <x v="9"/>
    <x v="15"/>
    <n v="4"/>
  </r>
  <r>
    <s v="m2025_1_36"/>
    <x v="3"/>
    <n v="335557"/>
    <n v="2312"/>
    <x v="13"/>
    <x v="11"/>
    <n v="3"/>
  </r>
  <r>
    <s v="m2025_1_37"/>
    <x v="4"/>
    <n v="2311"/>
    <n v="33894"/>
    <x v="0"/>
    <x v="5"/>
    <n v="2"/>
  </r>
  <r>
    <s v="m2025_1_38"/>
    <x v="4"/>
    <n v="2312"/>
    <n v="2305"/>
    <x v="4"/>
    <x v="1"/>
    <n v="3"/>
  </r>
  <r>
    <s v="m2025_1_39"/>
    <x v="4"/>
    <n v="2308"/>
    <n v="2302"/>
    <x v="3"/>
    <x v="2"/>
    <n v="5"/>
  </r>
  <r>
    <s v="m2025_1_40"/>
    <x v="4"/>
    <n v="2301"/>
    <n v="213609"/>
    <x v="7"/>
    <x v="17"/>
    <n v="2"/>
  </r>
  <r>
    <s v="m2025_1_41"/>
    <x v="4"/>
    <n v="275839"/>
    <n v="511206"/>
    <x v="18"/>
    <x v="4"/>
    <n v="3"/>
  </r>
  <r>
    <s v="m2025_1_42"/>
    <x v="4"/>
    <n v="282538"/>
    <n v="252254"/>
    <x v="5"/>
    <x v="18"/>
    <n v="4"/>
  </r>
  <r>
    <s v="m2025_1_43"/>
    <x v="4"/>
    <n v="87854"/>
    <n v="2307"/>
    <x v="15"/>
    <x v="6"/>
    <n v="3"/>
  </r>
  <r>
    <s v="m2025_1_44"/>
    <x v="4"/>
    <n v="33895"/>
    <n v="335557"/>
    <x v="6"/>
    <x v="7"/>
    <n v="2"/>
  </r>
  <r>
    <s v="m2025_1_45"/>
    <x v="4"/>
    <n v="306660"/>
    <n v="458584"/>
    <x v="2"/>
    <x v="8"/>
    <n v="4"/>
  </r>
  <r>
    <s v="m2025_1_46"/>
    <x v="5"/>
    <n v="335557"/>
    <n v="2311"/>
    <x v="13"/>
    <x v="9"/>
    <n v="4"/>
  </r>
  <r>
    <s v="m2025_1_47"/>
    <x v="5"/>
    <n v="2305"/>
    <n v="33895"/>
    <x v="10"/>
    <x v="14"/>
    <n v="2"/>
  </r>
  <r>
    <s v="m2025_1_48"/>
    <x v="5"/>
    <n v="2302"/>
    <n v="275839"/>
    <x v="11"/>
    <x v="15"/>
    <n v="2"/>
  </r>
  <r>
    <s v="m2025_1_49"/>
    <x v="5"/>
    <n v="33894"/>
    <n v="2308"/>
    <x v="16"/>
    <x v="12"/>
    <n v="4"/>
  </r>
  <r>
    <s v="m2025_1_50"/>
    <x v="5"/>
    <n v="213609"/>
    <n v="282538"/>
    <x v="1"/>
    <x v="13"/>
    <n v="3"/>
  </r>
  <r>
    <s v="m2025_1_51"/>
    <x v="5"/>
    <n v="458584"/>
    <n v="2312"/>
    <x v="17"/>
    <x v="11"/>
    <n v="3"/>
  </r>
  <r>
    <s v="m2025_1_52"/>
    <x v="5"/>
    <n v="511206"/>
    <n v="87854"/>
    <x v="14"/>
    <x v="3"/>
    <n v="4"/>
  </r>
  <r>
    <s v="m2025_1_53"/>
    <x v="5"/>
    <n v="2307"/>
    <n v="63760"/>
    <x v="9"/>
    <x v="0"/>
    <n v="4"/>
  </r>
  <r>
    <s v="m2025_1_54"/>
    <x v="5"/>
    <n v="252254"/>
    <n v="306660"/>
    <x v="8"/>
    <x v="16"/>
    <n v="3"/>
  </r>
  <r>
    <s v="m2025_1_55"/>
    <x v="6"/>
    <n v="2311"/>
    <n v="2305"/>
    <x v="0"/>
    <x v="1"/>
    <n v="5"/>
  </r>
  <r>
    <s v="m2025_1_56"/>
    <x v="6"/>
    <n v="87854"/>
    <n v="2302"/>
    <x v="15"/>
    <x v="2"/>
    <n v="4"/>
  </r>
  <r>
    <s v="m2025_1_57"/>
    <x v="6"/>
    <n v="2308"/>
    <n v="335557"/>
    <x v="3"/>
    <x v="7"/>
    <n v="2"/>
  </r>
  <r>
    <s v="m2025_1_58"/>
    <x v="6"/>
    <n v="275839"/>
    <n v="33894"/>
    <x v="18"/>
    <x v="5"/>
    <n v="2"/>
  </r>
  <r>
    <s v="m2025_1_59"/>
    <x v="6"/>
    <n v="33895"/>
    <n v="458584"/>
    <x v="6"/>
    <x v="8"/>
    <n v="2"/>
  </r>
  <r>
    <s v="m2025_1_60"/>
    <x v="6"/>
    <n v="282538"/>
    <n v="2301"/>
    <x v="5"/>
    <x v="10"/>
    <n v="4"/>
  </r>
  <r>
    <s v="m2025_1_61"/>
    <x v="6"/>
    <n v="63760"/>
    <n v="511206"/>
    <x v="12"/>
    <x v="4"/>
    <n v="3"/>
  </r>
  <r>
    <s v="m2025_1_62"/>
    <x v="6"/>
    <n v="306660"/>
    <n v="213609"/>
    <x v="2"/>
    <x v="17"/>
    <n v="4"/>
  </r>
  <r>
    <s v="m2025_1_63"/>
    <x v="6"/>
    <n v="2312"/>
    <n v="252254"/>
    <x v="4"/>
    <x v="18"/>
    <n v="4"/>
  </r>
  <r>
    <s v="m2025_1_64"/>
    <x v="7"/>
    <n v="458584"/>
    <n v="2311"/>
    <x v="17"/>
    <x v="9"/>
    <n v="4"/>
  </r>
  <r>
    <s v="m2025_1_65"/>
    <x v="7"/>
    <n v="2305"/>
    <n v="2308"/>
    <x v="10"/>
    <x v="12"/>
    <n v="5"/>
  </r>
  <r>
    <s v="m2025_1_66"/>
    <x v="7"/>
    <n v="2302"/>
    <n v="63760"/>
    <x v="11"/>
    <x v="0"/>
    <n v="2"/>
  </r>
  <r>
    <s v="m2025_1_67"/>
    <x v="7"/>
    <n v="2301"/>
    <n v="306660"/>
    <x v="7"/>
    <x v="16"/>
    <n v="3"/>
  </r>
  <r>
    <s v="m2025_1_68"/>
    <x v="7"/>
    <n v="511206"/>
    <n v="2307"/>
    <x v="14"/>
    <x v="6"/>
    <n v="4"/>
  </r>
  <r>
    <s v="m2025_1_69"/>
    <x v="7"/>
    <n v="252254"/>
    <n v="33895"/>
    <x v="8"/>
    <x v="14"/>
    <n v="2"/>
  </r>
  <r>
    <s v="m2025_1_70"/>
    <x v="7"/>
    <n v="213609"/>
    <n v="2312"/>
    <x v="1"/>
    <x v="11"/>
    <n v="3"/>
  </r>
  <r>
    <s v="m2025_1_71"/>
    <x v="7"/>
    <n v="335557"/>
    <n v="275839"/>
    <x v="13"/>
    <x v="15"/>
    <n v="2"/>
  </r>
  <r>
    <s v="m2025_1_72"/>
    <x v="7"/>
    <n v="33894"/>
    <n v="87854"/>
    <x v="16"/>
    <x v="3"/>
    <n v="2"/>
  </r>
  <r>
    <s v="m2025_1_73"/>
    <x v="8"/>
    <n v="2311"/>
    <n v="252254"/>
    <x v="0"/>
    <x v="18"/>
    <n v="2"/>
  </r>
  <r>
    <s v="m2025_1_74"/>
    <x v="8"/>
    <n v="275839"/>
    <n v="2305"/>
    <x v="18"/>
    <x v="1"/>
    <n v="4"/>
  </r>
  <r>
    <s v="m2025_1_75"/>
    <x v="8"/>
    <n v="2307"/>
    <n v="2302"/>
    <x v="9"/>
    <x v="2"/>
    <n v="3"/>
  </r>
  <r>
    <s v="m2025_1_76"/>
    <x v="8"/>
    <n v="2308"/>
    <n v="458584"/>
    <x v="3"/>
    <x v="8"/>
    <n v="2"/>
  </r>
  <r>
    <s v="m2025_1_77"/>
    <x v="8"/>
    <n v="87854"/>
    <n v="335557"/>
    <x v="15"/>
    <x v="7"/>
    <n v="2"/>
  </r>
  <r>
    <s v="m2025_1_78"/>
    <x v="8"/>
    <n v="63760"/>
    <n v="33894"/>
    <x v="12"/>
    <x v="5"/>
    <n v="2"/>
  </r>
  <r>
    <s v="m2025_1_79"/>
    <x v="8"/>
    <n v="33895"/>
    <n v="213609"/>
    <x v="6"/>
    <x v="17"/>
    <n v="2"/>
  </r>
  <r>
    <s v="m2025_1_80"/>
    <x v="8"/>
    <n v="306660"/>
    <n v="282538"/>
    <x v="2"/>
    <x v="13"/>
    <n v="4"/>
  </r>
  <r>
    <s v="m2025_1_81"/>
    <x v="8"/>
    <n v="2312"/>
    <n v="2301"/>
    <x v="4"/>
    <x v="10"/>
    <n v="4"/>
  </r>
  <r>
    <s v="m2025_1_82"/>
    <x v="9"/>
    <n v="213609"/>
    <n v="2311"/>
    <x v="1"/>
    <x v="9"/>
    <n v="4"/>
  </r>
  <r>
    <s v="m2025_1_83"/>
    <x v="9"/>
    <n v="2305"/>
    <n v="87854"/>
    <x v="10"/>
    <x v="3"/>
    <n v="2"/>
  </r>
  <r>
    <s v="m2025_1_84"/>
    <x v="9"/>
    <n v="2302"/>
    <n v="511206"/>
    <x v="11"/>
    <x v="4"/>
    <n v="1"/>
  </r>
  <r>
    <s v="m2025_1_85"/>
    <x v="9"/>
    <n v="252254"/>
    <n v="2308"/>
    <x v="8"/>
    <x v="12"/>
    <n v="4"/>
  </r>
  <r>
    <s v="m2025_1_86"/>
    <x v="9"/>
    <n v="335557"/>
    <n v="63760"/>
    <x v="13"/>
    <x v="0"/>
    <n v="2"/>
  </r>
  <r>
    <s v="m2025_1_87"/>
    <x v="9"/>
    <n v="2301"/>
    <n v="33895"/>
    <x v="7"/>
    <x v="14"/>
    <n v="2"/>
  </r>
  <r>
    <s v="m2025_1_88"/>
    <x v="9"/>
    <n v="282538"/>
    <n v="2312"/>
    <x v="5"/>
    <x v="11"/>
    <n v="4"/>
  </r>
  <r>
    <s v="m2025_1_89"/>
    <x v="9"/>
    <n v="33894"/>
    <n v="2307"/>
    <x v="16"/>
    <x v="6"/>
    <n v="3"/>
  </r>
  <r>
    <s v="m2025_1_90"/>
    <x v="9"/>
    <n v="458584"/>
    <n v="275839"/>
    <x v="17"/>
    <x v="1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618F2-C294-448B-A5AB-05B8CF058282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3:E93" firstHeaderRow="1" firstDataRow="1" firstDataCol="3"/>
  <pivotFields count="7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9">
        <item x="14"/>
        <item x="9"/>
        <item x="0"/>
        <item x="2"/>
        <item x="13"/>
        <item x="16"/>
        <item x="7"/>
        <item x="5"/>
        <item x="11"/>
        <item x="1"/>
        <item x="12"/>
        <item x="18"/>
        <item x="17"/>
        <item x="8"/>
        <item x="3"/>
        <item x="4"/>
        <item x="6"/>
        <item x="15"/>
        <item x="10"/>
      </items>
    </pivotField>
    <pivotField axis="axisRow" compact="0" outline="0" showAll="0" defaultSubtotal="0">
      <items count="19">
        <item x="4"/>
        <item x="6"/>
        <item x="9"/>
        <item x="16"/>
        <item x="7"/>
        <item x="5"/>
        <item x="10"/>
        <item x="13"/>
        <item x="2"/>
        <item x="17"/>
        <item x="0"/>
        <item x="15"/>
        <item x="8"/>
        <item x="18"/>
        <item x="12"/>
        <item x="11"/>
        <item x="14"/>
        <item x="3"/>
        <item x="1"/>
      </items>
    </pivotField>
    <pivotField dataField="1" compact="0" outline="0" showAll="0" defaultSubtotal="0"/>
  </pivotFields>
  <rowFields count="3">
    <field x="1"/>
    <field x="4"/>
    <field x="5"/>
  </rowFields>
  <rowItems count="90">
    <i>
      <x/>
      <x v="2"/>
      <x v="10"/>
    </i>
    <i r="1">
      <x v="3"/>
      <x v="8"/>
    </i>
    <i r="1">
      <x v="6"/>
      <x v="4"/>
    </i>
    <i r="1">
      <x v="7"/>
      <x v="5"/>
    </i>
    <i r="1">
      <x v="9"/>
      <x v="18"/>
    </i>
    <i r="1">
      <x v="13"/>
      <x v="12"/>
    </i>
    <i r="1">
      <x v="14"/>
      <x v="17"/>
    </i>
    <i r="1">
      <x v="15"/>
      <x/>
    </i>
    <i r="1">
      <x v="16"/>
      <x v="1"/>
    </i>
    <i>
      <x v="1"/>
      <x/>
      <x v="16"/>
    </i>
    <i r="1">
      <x v="1"/>
      <x v="2"/>
    </i>
    <i r="1">
      <x v="4"/>
      <x v="7"/>
    </i>
    <i r="1">
      <x v="5"/>
      <x v="3"/>
    </i>
    <i r="1">
      <x v="8"/>
      <x v="15"/>
    </i>
    <i r="1">
      <x v="10"/>
      <x v="14"/>
    </i>
    <i r="1">
      <x v="12"/>
      <x v="9"/>
    </i>
    <i r="1">
      <x v="17"/>
      <x v="11"/>
    </i>
    <i r="1">
      <x v="18"/>
      <x v="6"/>
    </i>
    <i>
      <x v="2"/>
      <x v="2"/>
      <x/>
    </i>
    <i r="1">
      <x v="3"/>
      <x v="4"/>
    </i>
    <i r="1">
      <x v="6"/>
      <x v="12"/>
    </i>
    <i r="1">
      <x v="7"/>
      <x v="18"/>
    </i>
    <i r="1">
      <x v="9"/>
      <x v="13"/>
    </i>
    <i r="1">
      <x v="11"/>
      <x v="10"/>
    </i>
    <i r="1">
      <x v="14"/>
      <x v="1"/>
    </i>
    <i r="1">
      <x v="15"/>
      <x v="5"/>
    </i>
    <i r="1">
      <x v="16"/>
      <x v="8"/>
    </i>
    <i>
      <x v="3"/>
      <x/>
      <x v="14"/>
    </i>
    <i r="1">
      <x v="1"/>
      <x v="11"/>
    </i>
    <i r="1">
      <x v="4"/>
      <x v="15"/>
    </i>
    <i r="1">
      <x v="5"/>
      <x v="16"/>
    </i>
    <i r="1">
      <x v="8"/>
      <x v="2"/>
    </i>
    <i r="1">
      <x v="10"/>
      <x v="17"/>
    </i>
    <i r="1">
      <x v="12"/>
      <x v="7"/>
    </i>
    <i r="1">
      <x v="13"/>
      <x v="6"/>
    </i>
    <i r="1">
      <x v="18"/>
      <x v="3"/>
    </i>
    <i>
      <x v="4"/>
      <x v="2"/>
      <x v="5"/>
    </i>
    <i r="1">
      <x v="3"/>
      <x v="12"/>
    </i>
    <i r="1">
      <x v="6"/>
      <x v="9"/>
    </i>
    <i r="1">
      <x v="7"/>
      <x v="13"/>
    </i>
    <i r="1">
      <x v="11"/>
      <x/>
    </i>
    <i r="1">
      <x v="14"/>
      <x v="8"/>
    </i>
    <i r="1">
      <x v="15"/>
      <x v="18"/>
    </i>
    <i r="1">
      <x v="16"/>
      <x v="4"/>
    </i>
    <i r="1">
      <x v="17"/>
      <x v="1"/>
    </i>
    <i>
      <x v="5"/>
      <x/>
      <x v="17"/>
    </i>
    <i r="1">
      <x v="1"/>
      <x v="10"/>
    </i>
    <i r="1">
      <x v="4"/>
      <x v="2"/>
    </i>
    <i r="1">
      <x v="5"/>
      <x v="14"/>
    </i>
    <i r="1">
      <x v="8"/>
      <x v="11"/>
    </i>
    <i r="1">
      <x v="9"/>
      <x v="7"/>
    </i>
    <i r="1">
      <x v="12"/>
      <x v="15"/>
    </i>
    <i r="1">
      <x v="13"/>
      <x v="3"/>
    </i>
    <i r="1">
      <x v="18"/>
      <x v="16"/>
    </i>
    <i>
      <x v="6"/>
      <x v="2"/>
      <x v="18"/>
    </i>
    <i r="1">
      <x v="3"/>
      <x v="9"/>
    </i>
    <i r="1">
      <x v="7"/>
      <x v="6"/>
    </i>
    <i r="1">
      <x v="10"/>
      <x/>
    </i>
    <i r="1">
      <x v="11"/>
      <x v="5"/>
    </i>
    <i r="1">
      <x v="14"/>
      <x v="4"/>
    </i>
    <i r="1">
      <x v="15"/>
      <x v="13"/>
    </i>
    <i r="1">
      <x v="16"/>
      <x v="12"/>
    </i>
    <i r="1">
      <x v="17"/>
      <x v="8"/>
    </i>
    <i>
      <x v="7"/>
      <x/>
      <x v="1"/>
    </i>
    <i r="1">
      <x v="4"/>
      <x v="11"/>
    </i>
    <i r="1">
      <x v="5"/>
      <x v="17"/>
    </i>
    <i r="1">
      <x v="6"/>
      <x v="3"/>
    </i>
    <i r="1">
      <x v="8"/>
      <x v="10"/>
    </i>
    <i r="1">
      <x v="9"/>
      <x v="15"/>
    </i>
    <i r="1">
      <x v="12"/>
      <x v="2"/>
    </i>
    <i r="1">
      <x v="13"/>
      <x v="16"/>
    </i>
    <i r="1">
      <x v="18"/>
      <x v="14"/>
    </i>
    <i>
      <x v="8"/>
      <x v="1"/>
      <x v="8"/>
    </i>
    <i r="1">
      <x v="2"/>
      <x v="13"/>
    </i>
    <i r="1">
      <x v="3"/>
      <x v="7"/>
    </i>
    <i r="1">
      <x v="10"/>
      <x v="5"/>
    </i>
    <i r="1">
      <x v="11"/>
      <x v="18"/>
    </i>
    <i r="1">
      <x v="14"/>
      <x v="12"/>
    </i>
    <i r="1">
      <x v="15"/>
      <x v="6"/>
    </i>
    <i r="1">
      <x v="16"/>
      <x v="9"/>
    </i>
    <i r="1">
      <x v="17"/>
      <x v="4"/>
    </i>
    <i>
      <x v="9"/>
      <x v="4"/>
      <x v="10"/>
    </i>
    <i r="1">
      <x v="5"/>
      <x v="1"/>
    </i>
    <i r="1">
      <x v="6"/>
      <x v="16"/>
    </i>
    <i r="1">
      <x v="7"/>
      <x v="15"/>
    </i>
    <i r="1">
      <x v="8"/>
      <x/>
    </i>
    <i r="1">
      <x v="9"/>
      <x v="2"/>
    </i>
    <i r="1">
      <x v="12"/>
      <x v="11"/>
    </i>
    <i r="1">
      <x v="13"/>
      <x v="14"/>
    </i>
    <i r="1">
      <x v="18"/>
      <x v="17"/>
    </i>
  </rowItems>
  <colItems count="1">
    <i/>
  </colItems>
  <dataFields count="1">
    <dataField name="Suma de pain_points" fld="6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4C411-4286-43A9-A7CA-E0B66845B7E9}" name="Tabla1" displayName="Tabla1" ref="A1:I20" totalsRowShown="0">
  <autoFilter ref="A1:I20" xr:uid="{86C4C411-4286-43A9-A7CA-E0B66845B7E9}"/>
  <sortState xmlns:xlrd2="http://schemas.microsoft.com/office/spreadsheetml/2017/richdata2" ref="A2:I20">
    <sortCondition ref="A1:A20"/>
  </sortState>
  <tableColumns count="9">
    <tableColumn id="1" xr3:uid="{99A13D64-B8A8-41AE-9D7E-AFAD9B103C32}" name="draft_order"/>
    <tableColumn id="2" xr3:uid="{69401494-9F4A-46C0-AD7D-9F5F0D9C91DA}" name="team_id"/>
    <tableColumn id="3" xr3:uid="{63E46093-25C5-4922-AC63-CE273653209C}" name="team"/>
    <tableColumn id="4" xr3:uid="{BDD77219-1D2E-421B-9831-E4B23E285156}" name="altura"/>
    <tableColumn id="5" xr3:uid="{327AF630-22D4-45CB-96F0-786E3DD2C25A}" name="rival_directo"/>
    <tableColumn id="6" xr3:uid="{DC724C3E-9ECA-4E20-8D2F-710953585C89}" name="pain_points Apertura" dataDxfId="3">
      <calculatedColumnFormula>SUMIF(matches!$C$2:$C$91,Tabla1[[#This Row],[team_id]],matches!$G$2:$G$91) + SUMIF(matches!$D$2:$D$91,Tabla1[[#This Row],[team_id]],matches!$G$2:$G$91)</calculatedColumnFormula>
    </tableColumn>
    <tableColumn id="7" xr3:uid="{D1589F1B-DB75-468F-BC6B-2D393DAD91FF}" name="pain_points_home" dataDxfId="2">
      <calculatedColumnFormula>SUMIF(matches!$C$2:$C$91,Tabla1[[#This Row],[team_id]],matches!$G$2:$G$91)</calculatedColumnFormula>
    </tableColumn>
    <tableColumn id="8" xr3:uid="{22E0C5C2-CD9E-4AED-98D5-B03ECF8D6068}" name="pain_points_away" dataDxfId="1">
      <calculatedColumnFormula>SUMIF(matches!$D$2:$D$91,Tabla1[[#This Row],[team_id]],matches!$G$2:$G$91)</calculatedColumnFormula>
    </tableColumn>
    <tableColumn id="9" xr3:uid="{6875D952-09CA-4BA4-A53B-61A40376898A}" name="rest_orde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BAF8-AD72-4D64-9A89-14A10C2B85B0}">
  <dimension ref="A1:AE24"/>
  <sheetViews>
    <sheetView tabSelected="1" workbookViewId="0">
      <selection activeCell="K2" sqref="K2"/>
    </sheetView>
  </sheetViews>
  <sheetFormatPr baseColWidth="10" defaultRowHeight="14.4" x14ac:dyDescent="0.3"/>
  <cols>
    <col min="1" max="1" width="12.33203125" customWidth="1"/>
    <col min="2" max="2" width="9.5546875" customWidth="1"/>
    <col min="3" max="3" width="29.109375" bestFit="1" customWidth="1"/>
    <col min="4" max="4" width="7.6640625" customWidth="1"/>
    <col min="5" max="5" width="13.109375" customWidth="1"/>
    <col min="6" max="6" width="19.88671875" customWidth="1"/>
    <col min="7" max="7" width="19.109375" bestFit="1" customWidth="1"/>
    <col min="8" max="8" width="18.6640625" bestFit="1" customWidth="1"/>
    <col min="9" max="9" width="24.109375" bestFit="1" customWidth="1"/>
    <col min="10" max="10" width="29.109375" bestFit="1" customWidth="1"/>
    <col min="11" max="11" width="3" bestFit="1" customWidth="1"/>
    <col min="12" max="12" width="29.109375" customWidth="1"/>
  </cols>
  <sheetData>
    <row r="1" spans="1:31" x14ac:dyDescent="0.3">
      <c r="A1" t="s">
        <v>26</v>
      </c>
      <c r="B1" t="s">
        <v>1</v>
      </c>
      <c r="C1" t="s">
        <v>0</v>
      </c>
      <c r="D1" t="s">
        <v>28</v>
      </c>
      <c r="E1" t="s">
        <v>29</v>
      </c>
      <c r="F1" t="s">
        <v>123</v>
      </c>
      <c r="G1" t="s">
        <v>124</v>
      </c>
      <c r="H1" t="s">
        <v>125</v>
      </c>
      <c r="I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</row>
    <row r="2" spans="1:31" x14ac:dyDescent="0.3">
      <c r="A2">
        <v>1</v>
      </c>
      <c r="B2">
        <v>2311</v>
      </c>
      <c r="C2" t="s">
        <v>6</v>
      </c>
      <c r="D2" t="s">
        <v>30</v>
      </c>
      <c r="E2" t="s">
        <v>31</v>
      </c>
      <c r="F2">
        <f>SUMIF(matches!$C$2:$C$91,Tabla1[[#This Row],[team_id]],matches!$G$2:$G$91) + SUMIF(matches!$D$2:$D$91,Tabla1[[#This Row],[team_id]],matches!$G$2:$G$91)</f>
        <v>32</v>
      </c>
      <c r="G2">
        <f>SUMIF(matches!$C$2:$C$91,Tabla1[[#This Row],[team_id]],matches!$G$2:$G$91)</f>
        <v>12</v>
      </c>
      <c r="H2">
        <f>SUMIF(matches!$D$2:$D$91,Tabla1[[#This Row],[team_id]],matches!$G$2:$G$91)</f>
        <v>20</v>
      </c>
      <c r="I2" s="1">
        <v>16</v>
      </c>
      <c r="K2">
        <v>11</v>
      </c>
      <c r="L2" t="s">
        <v>2</v>
      </c>
      <c r="M2">
        <v>11</v>
      </c>
      <c r="N2">
        <v>14</v>
      </c>
      <c r="O2">
        <v>17</v>
      </c>
      <c r="P2">
        <v>7</v>
      </c>
      <c r="Q2">
        <v>6</v>
      </c>
      <c r="R2">
        <v>3</v>
      </c>
      <c r="S2">
        <v>10</v>
      </c>
      <c r="T2">
        <v>15</v>
      </c>
      <c r="U2">
        <v>2</v>
      </c>
      <c r="V2">
        <v>19</v>
      </c>
      <c r="W2">
        <v>12</v>
      </c>
      <c r="X2">
        <v>13</v>
      </c>
      <c r="Y2">
        <v>18</v>
      </c>
      <c r="Z2">
        <v>8</v>
      </c>
      <c r="AA2">
        <v>5</v>
      </c>
      <c r="AB2">
        <v>4</v>
      </c>
      <c r="AC2">
        <v>16</v>
      </c>
      <c r="AD2">
        <v>1</v>
      </c>
      <c r="AE2">
        <v>9</v>
      </c>
    </row>
    <row r="3" spans="1:31" x14ac:dyDescent="0.3">
      <c r="A3">
        <v>2</v>
      </c>
      <c r="B3">
        <v>2305</v>
      </c>
      <c r="C3" t="s">
        <v>13</v>
      </c>
      <c r="D3" t="s">
        <v>30</v>
      </c>
      <c r="E3" t="s">
        <v>31</v>
      </c>
      <c r="F3">
        <f>SUMIF(matches!$C$2:$C$91,Tabla1[[#This Row],[team_id]],matches!$G$2:$G$91) + SUMIF(matches!$D$2:$D$91,Tabla1[[#This Row],[team_id]],matches!$G$2:$G$91)</f>
        <v>31</v>
      </c>
      <c r="G3">
        <f>SUMIF(matches!$C$2:$C$91,Tabla1[[#This Row],[team_id]],matches!$G$2:$G$91)</f>
        <v>12</v>
      </c>
      <c r="H3">
        <f>SUMIF(matches!$D$2:$D$91,Tabla1[[#This Row],[team_id]],matches!$G$2:$G$91)</f>
        <v>19</v>
      </c>
      <c r="I3" s="1">
        <v>17</v>
      </c>
      <c r="K3">
        <v>12</v>
      </c>
      <c r="L3" t="s">
        <v>18</v>
      </c>
      <c r="M3">
        <v>19</v>
      </c>
      <c r="N3">
        <v>12</v>
      </c>
      <c r="O3">
        <v>13</v>
      </c>
      <c r="P3">
        <v>18</v>
      </c>
      <c r="Q3">
        <v>8</v>
      </c>
      <c r="R3">
        <v>5</v>
      </c>
      <c r="S3">
        <v>4</v>
      </c>
      <c r="T3">
        <v>16</v>
      </c>
      <c r="U3">
        <v>1</v>
      </c>
      <c r="V3">
        <v>9</v>
      </c>
      <c r="W3">
        <v>11</v>
      </c>
      <c r="X3">
        <v>14</v>
      </c>
      <c r="Y3">
        <v>17</v>
      </c>
      <c r="Z3">
        <v>7</v>
      </c>
      <c r="AA3">
        <v>6</v>
      </c>
      <c r="AB3">
        <v>3</v>
      </c>
      <c r="AC3">
        <v>10</v>
      </c>
      <c r="AD3">
        <v>15</v>
      </c>
      <c r="AE3">
        <v>2</v>
      </c>
    </row>
    <row r="4" spans="1:31" x14ac:dyDescent="0.3">
      <c r="A4">
        <v>3</v>
      </c>
      <c r="B4">
        <v>2302</v>
      </c>
      <c r="C4" t="s">
        <v>10</v>
      </c>
      <c r="D4" t="s">
        <v>30</v>
      </c>
      <c r="E4" t="s">
        <v>31</v>
      </c>
      <c r="F4">
        <f>SUMIF(matches!$C$2:$C$91,Tabla1[[#This Row],[team_id]],matches!$G$2:$G$91) + SUMIF(matches!$D$2:$D$91,Tabla1[[#This Row],[team_id]],matches!$G$2:$G$91)</f>
        <v>30</v>
      </c>
      <c r="G4">
        <f>SUMIF(matches!$C$2:$C$91,Tabla1[[#This Row],[team_id]],matches!$G$2:$G$91)</f>
        <v>11</v>
      </c>
      <c r="H4">
        <f>SUMIF(matches!$D$2:$D$91,Tabla1[[#This Row],[team_id]],matches!$G$2:$G$91)</f>
        <v>19</v>
      </c>
      <c r="I4" s="1">
        <v>11</v>
      </c>
      <c r="K4">
        <v>14</v>
      </c>
      <c r="L4" t="s">
        <v>4</v>
      </c>
      <c r="M4">
        <v>9</v>
      </c>
      <c r="N4">
        <v>11</v>
      </c>
      <c r="O4">
        <v>14</v>
      </c>
      <c r="P4">
        <v>17</v>
      </c>
      <c r="Q4">
        <v>7</v>
      </c>
      <c r="R4">
        <v>6</v>
      </c>
      <c r="S4">
        <v>3</v>
      </c>
      <c r="T4">
        <v>10</v>
      </c>
      <c r="U4">
        <v>15</v>
      </c>
      <c r="V4">
        <v>2</v>
      </c>
      <c r="W4">
        <v>19</v>
      </c>
      <c r="X4">
        <v>12</v>
      </c>
      <c r="Y4">
        <v>13</v>
      </c>
      <c r="Z4">
        <v>18</v>
      </c>
      <c r="AA4">
        <v>8</v>
      </c>
      <c r="AB4">
        <v>5</v>
      </c>
      <c r="AC4">
        <v>4</v>
      </c>
      <c r="AD4">
        <v>16</v>
      </c>
      <c r="AE4">
        <v>1</v>
      </c>
    </row>
    <row r="5" spans="1:31" x14ac:dyDescent="0.3">
      <c r="A5">
        <v>4</v>
      </c>
      <c r="B5">
        <v>2312</v>
      </c>
      <c r="C5" t="s">
        <v>5</v>
      </c>
      <c r="D5" t="s">
        <v>30</v>
      </c>
      <c r="E5" t="s">
        <v>30</v>
      </c>
      <c r="F5">
        <f>SUMIF(matches!$C$2:$C$91,Tabla1[[#This Row],[team_id]],matches!$G$2:$G$91) + SUMIF(matches!$D$2:$D$91,Tabla1[[#This Row],[team_id]],matches!$G$2:$G$91)</f>
        <v>33</v>
      </c>
      <c r="G5">
        <f>SUMIF(matches!$C$2:$C$91,Tabla1[[#This Row],[team_id]],matches!$G$2:$G$91)</f>
        <v>19</v>
      </c>
      <c r="H5">
        <f>SUMIF(matches!$D$2:$D$91,Tabla1[[#This Row],[team_id]],matches!$G$2:$G$91)</f>
        <v>14</v>
      </c>
      <c r="I5" s="1">
        <v>12</v>
      </c>
      <c r="K5">
        <v>13</v>
      </c>
      <c r="L5" t="s">
        <v>17</v>
      </c>
      <c r="M5">
        <v>2</v>
      </c>
      <c r="N5">
        <v>19</v>
      </c>
      <c r="O5">
        <v>12</v>
      </c>
      <c r="P5">
        <v>13</v>
      </c>
      <c r="Q5">
        <v>18</v>
      </c>
      <c r="R5">
        <v>8</v>
      </c>
      <c r="S5">
        <v>5</v>
      </c>
      <c r="T5">
        <v>4</v>
      </c>
      <c r="U5">
        <v>16</v>
      </c>
      <c r="V5">
        <v>1</v>
      </c>
      <c r="W5">
        <v>9</v>
      </c>
      <c r="X5">
        <v>11</v>
      </c>
      <c r="Y5">
        <v>14</v>
      </c>
      <c r="Z5">
        <v>17</v>
      </c>
      <c r="AA5">
        <v>7</v>
      </c>
      <c r="AB5">
        <v>6</v>
      </c>
      <c r="AC5">
        <v>3</v>
      </c>
      <c r="AD5">
        <v>10</v>
      </c>
      <c r="AE5">
        <v>15</v>
      </c>
    </row>
    <row r="6" spans="1:31" x14ac:dyDescent="0.3">
      <c r="A6">
        <v>5</v>
      </c>
      <c r="B6">
        <v>306660</v>
      </c>
      <c r="C6" t="s">
        <v>25</v>
      </c>
      <c r="D6" t="s">
        <v>30</v>
      </c>
      <c r="E6" t="s">
        <v>30</v>
      </c>
      <c r="F6">
        <f>SUMIF(matches!$C$2:$C$91,Tabla1[[#This Row],[team_id]],matches!$G$2:$G$91) + SUMIF(matches!$D$2:$D$91,Tabla1[[#This Row],[team_id]],matches!$G$2:$G$91)</f>
        <v>29</v>
      </c>
      <c r="G6">
        <f>SUMIF(matches!$C$2:$C$91,Tabla1[[#This Row],[team_id]],matches!$G$2:$G$91)</f>
        <v>19</v>
      </c>
      <c r="H6">
        <f>SUMIF(matches!$D$2:$D$91,Tabla1[[#This Row],[team_id]],matches!$G$2:$G$91)</f>
        <v>10</v>
      </c>
      <c r="I6" s="1">
        <v>10</v>
      </c>
      <c r="K6">
        <v>17</v>
      </c>
      <c r="L6" t="s">
        <v>16</v>
      </c>
      <c r="M6">
        <v>1</v>
      </c>
      <c r="N6">
        <v>9</v>
      </c>
      <c r="O6">
        <v>11</v>
      </c>
      <c r="P6">
        <v>14</v>
      </c>
      <c r="Q6">
        <v>17</v>
      </c>
      <c r="R6">
        <v>7</v>
      </c>
      <c r="S6">
        <v>6</v>
      </c>
      <c r="T6">
        <v>3</v>
      </c>
      <c r="U6">
        <v>10</v>
      </c>
      <c r="V6">
        <v>15</v>
      </c>
      <c r="W6">
        <v>2</v>
      </c>
      <c r="X6">
        <v>19</v>
      </c>
      <c r="Y6">
        <v>12</v>
      </c>
      <c r="Z6">
        <v>13</v>
      </c>
      <c r="AA6">
        <v>18</v>
      </c>
      <c r="AB6">
        <v>8</v>
      </c>
      <c r="AC6">
        <v>5</v>
      </c>
      <c r="AD6">
        <v>4</v>
      </c>
      <c r="AE6">
        <v>16</v>
      </c>
    </row>
    <row r="7" spans="1:31" x14ac:dyDescent="0.3">
      <c r="A7">
        <v>6</v>
      </c>
      <c r="B7">
        <v>511206</v>
      </c>
      <c r="C7" t="s">
        <v>19</v>
      </c>
      <c r="D7" t="s">
        <v>30</v>
      </c>
      <c r="E7" t="s">
        <v>30</v>
      </c>
      <c r="F7">
        <f>SUMIF(matches!$C$2:$C$91,Tabla1[[#This Row],[team_id]],matches!$G$2:$G$91) + SUMIF(matches!$D$2:$D$91,Tabla1[[#This Row],[team_id]],matches!$G$2:$G$91)</f>
        <v>27</v>
      </c>
      <c r="G7">
        <f>SUMIF(matches!$C$2:$C$91,Tabla1[[#This Row],[team_id]],matches!$G$2:$G$91)</f>
        <v>15</v>
      </c>
      <c r="H7">
        <f>SUMIF(matches!$D$2:$D$91,Tabla1[[#This Row],[team_id]],matches!$G$2:$G$91)</f>
        <v>12</v>
      </c>
      <c r="I7" s="1">
        <v>9</v>
      </c>
      <c r="K7">
        <v>18</v>
      </c>
      <c r="L7" t="s">
        <v>3</v>
      </c>
      <c r="M7">
        <v>15</v>
      </c>
      <c r="N7">
        <v>2</v>
      </c>
      <c r="O7">
        <v>19</v>
      </c>
      <c r="P7">
        <v>12</v>
      </c>
      <c r="Q7">
        <v>13</v>
      </c>
      <c r="R7">
        <v>18</v>
      </c>
      <c r="S7">
        <v>8</v>
      </c>
      <c r="T7">
        <v>5</v>
      </c>
      <c r="U7">
        <v>4</v>
      </c>
      <c r="V7">
        <v>16</v>
      </c>
      <c r="W7">
        <v>1</v>
      </c>
      <c r="X7">
        <v>9</v>
      </c>
      <c r="Y7">
        <v>11</v>
      </c>
      <c r="Z7">
        <v>14</v>
      </c>
      <c r="AA7">
        <v>17</v>
      </c>
      <c r="AB7">
        <v>7</v>
      </c>
      <c r="AC7">
        <v>6</v>
      </c>
      <c r="AD7">
        <v>3</v>
      </c>
      <c r="AE7">
        <v>10</v>
      </c>
    </row>
    <row r="8" spans="1:31" x14ac:dyDescent="0.3">
      <c r="A8">
        <v>7</v>
      </c>
      <c r="B8">
        <v>2307</v>
      </c>
      <c r="C8" t="s">
        <v>14</v>
      </c>
      <c r="D8" t="s">
        <v>30</v>
      </c>
      <c r="E8" t="s">
        <v>30</v>
      </c>
      <c r="F8">
        <f>SUMIF(matches!$C$2:$C$91,Tabla1[[#This Row],[team_id]],matches!$G$2:$G$91) + SUMIF(matches!$D$2:$D$91,Tabla1[[#This Row],[team_id]],matches!$G$2:$G$91)</f>
        <v>28</v>
      </c>
      <c r="G8">
        <f>SUMIF(matches!$C$2:$C$91,Tabla1[[#This Row],[team_id]],matches!$G$2:$G$91)</f>
        <v>14</v>
      </c>
      <c r="H8">
        <f>SUMIF(matches!$D$2:$D$91,Tabla1[[#This Row],[team_id]],matches!$G$2:$G$91)</f>
        <v>14</v>
      </c>
      <c r="I8" s="1">
        <v>7</v>
      </c>
      <c r="K8">
        <v>7</v>
      </c>
      <c r="L8" t="s">
        <v>14</v>
      </c>
      <c r="M8">
        <v>16</v>
      </c>
      <c r="N8">
        <v>1</v>
      </c>
      <c r="O8">
        <v>9</v>
      </c>
      <c r="P8">
        <v>11</v>
      </c>
      <c r="Q8">
        <v>14</v>
      </c>
      <c r="R8">
        <v>17</v>
      </c>
      <c r="S8">
        <v>7</v>
      </c>
      <c r="T8">
        <v>6</v>
      </c>
      <c r="U8">
        <v>3</v>
      </c>
      <c r="V8">
        <v>10</v>
      </c>
      <c r="W8">
        <v>15</v>
      </c>
      <c r="X8">
        <v>2</v>
      </c>
      <c r="Y8">
        <v>19</v>
      </c>
      <c r="Z8">
        <v>12</v>
      </c>
      <c r="AA8">
        <v>13</v>
      </c>
      <c r="AB8">
        <v>18</v>
      </c>
      <c r="AC8">
        <v>8</v>
      </c>
      <c r="AD8">
        <v>5</v>
      </c>
      <c r="AE8">
        <v>4</v>
      </c>
    </row>
    <row r="9" spans="1:31" x14ac:dyDescent="0.3">
      <c r="A9">
        <v>8</v>
      </c>
      <c r="B9">
        <v>282538</v>
      </c>
      <c r="C9" t="s">
        <v>7</v>
      </c>
      <c r="D9" t="s">
        <v>30</v>
      </c>
      <c r="E9" t="s">
        <v>30</v>
      </c>
      <c r="F9">
        <f>SUMIF(matches!$C$2:$C$91,Tabla1[[#This Row],[team_id]],matches!$G$2:$G$91) + SUMIF(matches!$D$2:$D$91,Tabla1[[#This Row],[team_id]],matches!$G$2:$G$91)</f>
        <v>32</v>
      </c>
      <c r="G9">
        <f>SUMIF(matches!$C$2:$C$91,Tabla1[[#This Row],[team_id]],matches!$G$2:$G$91)</f>
        <v>19</v>
      </c>
      <c r="H9">
        <f>SUMIF(matches!$D$2:$D$91,Tabla1[[#This Row],[team_id]],matches!$G$2:$G$91)</f>
        <v>13</v>
      </c>
      <c r="I9" s="1">
        <v>8</v>
      </c>
      <c r="K9">
        <v>8</v>
      </c>
      <c r="L9" t="s">
        <v>7</v>
      </c>
      <c r="M9">
        <v>10</v>
      </c>
      <c r="N9">
        <v>15</v>
      </c>
      <c r="O9">
        <v>2</v>
      </c>
      <c r="P9">
        <v>19</v>
      </c>
      <c r="Q9">
        <v>12</v>
      </c>
      <c r="R9">
        <v>13</v>
      </c>
      <c r="S9">
        <v>18</v>
      </c>
      <c r="T9">
        <v>8</v>
      </c>
      <c r="U9">
        <v>5</v>
      </c>
      <c r="V9">
        <v>4</v>
      </c>
      <c r="W9">
        <v>16</v>
      </c>
      <c r="X9">
        <v>1</v>
      </c>
      <c r="Y9">
        <v>9</v>
      </c>
      <c r="Z9">
        <v>11</v>
      </c>
      <c r="AA9">
        <v>14</v>
      </c>
      <c r="AB9">
        <v>17</v>
      </c>
      <c r="AC9">
        <v>7</v>
      </c>
      <c r="AD9">
        <v>6</v>
      </c>
      <c r="AE9">
        <v>3</v>
      </c>
    </row>
    <row r="10" spans="1:31" x14ac:dyDescent="0.3">
      <c r="A10">
        <v>9</v>
      </c>
      <c r="B10">
        <v>2308</v>
      </c>
      <c r="C10" t="s">
        <v>11</v>
      </c>
      <c r="D10" t="s">
        <v>31</v>
      </c>
      <c r="E10" t="s">
        <v>31</v>
      </c>
      <c r="F10">
        <f>SUMIF(matches!$C$2:$C$91,Tabla1[[#This Row],[team_id]],matches!$G$2:$G$91) + SUMIF(matches!$D$2:$D$91,Tabla1[[#This Row],[team_id]],matches!$G$2:$G$91)</f>
        <v>32</v>
      </c>
      <c r="G10">
        <f>SUMIF(matches!$C$2:$C$91,Tabla1[[#This Row],[team_id]],matches!$G$2:$G$91)</f>
        <v>12</v>
      </c>
      <c r="H10">
        <f>SUMIF(matches!$D$2:$D$91,Tabla1[[#This Row],[team_id]],matches!$G$2:$G$91)</f>
        <v>20</v>
      </c>
      <c r="I10" s="1">
        <v>18</v>
      </c>
      <c r="K10">
        <v>6</v>
      </c>
      <c r="L10" t="s">
        <v>19</v>
      </c>
      <c r="M10">
        <v>4</v>
      </c>
      <c r="N10">
        <v>16</v>
      </c>
      <c r="O10">
        <v>1</v>
      </c>
      <c r="P10">
        <v>9</v>
      </c>
      <c r="Q10">
        <v>11</v>
      </c>
      <c r="R10">
        <v>14</v>
      </c>
      <c r="S10">
        <v>17</v>
      </c>
      <c r="T10">
        <v>7</v>
      </c>
      <c r="U10">
        <v>6</v>
      </c>
      <c r="V10">
        <v>3</v>
      </c>
      <c r="W10">
        <v>10</v>
      </c>
      <c r="X10">
        <v>15</v>
      </c>
      <c r="Y10">
        <v>2</v>
      </c>
      <c r="Z10">
        <v>19</v>
      </c>
      <c r="AA10">
        <v>12</v>
      </c>
      <c r="AB10">
        <v>13</v>
      </c>
      <c r="AC10">
        <v>18</v>
      </c>
      <c r="AD10">
        <v>8</v>
      </c>
      <c r="AE10">
        <v>5</v>
      </c>
    </row>
    <row r="11" spans="1:31" x14ac:dyDescent="0.3">
      <c r="A11">
        <v>10</v>
      </c>
      <c r="B11">
        <v>33894</v>
      </c>
      <c r="C11" t="s">
        <v>8</v>
      </c>
      <c r="D11" t="s">
        <v>31</v>
      </c>
      <c r="E11" t="s">
        <v>30</v>
      </c>
      <c r="F11">
        <f>SUMIF(matches!$C$2:$C$91,Tabla1[[#This Row],[team_id]],matches!$G$2:$G$91) + SUMIF(matches!$D$2:$D$91,Tabla1[[#This Row],[team_id]],matches!$G$2:$G$91)</f>
        <v>28</v>
      </c>
      <c r="G11">
        <f>SUMIF(matches!$C$2:$C$91,Tabla1[[#This Row],[team_id]],matches!$G$2:$G$91)</f>
        <v>14</v>
      </c>
      <c r="H11">
        <f>SUMIF(matches!$D$2:$D$91,Tabla1[[#This Row],[team_id]],matches!$G$2:$G$91)</f>
        <v>14</v>
      </c>
      <c r="I11" s="1">
        <v>13</v>
      </c>
      <c r="K11">
        <v>5</v>
      </c>
      <c r="L11" t="s">
        <v>25</v>
      </c>
      <c r="M11">
        <v>3</v>
      </c>
      <c r="N11">
        <v>10</v>
      </c>
      <c r="O11">
        <v>15</v>
      </c>
      <c r="P11">
        <v>2</v>
      </c>
      <c r="Q11">
        <v>19</v>
      </c>
      <c r="R11">
        <v>12</v>
      </c>
      <c r="S11">
        <v>13</v>
      </c>
      <c r="T11">
        <v>18</v>
      </c>
      <c r="U11">
        <v>8</v>
      </c>
      <c r="V11">
        <v>5</v>
      </c>
      <c r="W11">
        <v>4</v>
      </c>
      <c r="X11">
        <v>16</v>
      </c>
      <c r="Y11">
        <v>1</v>
      </c>
      <c r="Z11">
        <v>9</v>
      </c>
      <c r="AA11">
        <v>11</v>
      </c>
      <c r="AB11">
        <v>14</v>
      </c>
      <c r="AC11">
        <v>17</v>
      </c>
      <c r="AD11">
        <v>7</v>
      </c>
      <c r="AE11">
        <v>6</v>
      </c>
    </row>
    <row r="12" spans="1:31" x14ac:dyDescent="0.3">
      <c r="A12">
        <v>11</v>
      </c>
      <c r="B12">
        <v>275839</v>
      </c>
      <c r="C12" t="s">
        <v>2</v>
      </c>
      <c r="D12" t="s">
        <v>31</v>
      </c>
      <c r="E12" t="s">
        <v>30</v>
      </c>
      <c r="F12">
        <f>SUMIF(matches!$C$2:$C$91,Tabla1[[#This Row],[team_id]],matches!$G$2:$G$91) + SUMIF(matches!$D$2:$D$91,Tabla1[[#This Row],[team_id]],matches!$G$2:$G$91)</f>
        <v>23</v>
      </c>
      <c r="G12">
        <f>SUMIF(matches!$C$2:$C$91,Tabla1[[#This Row],[team_id]],matches!$G$2:$G$91)</f>
        <v>11</v>
      </c>
      <c r="H12">
        <f>SUMIF(matches!$D$2:$D$91,Tabla1[[#This Row],[team_id]],matches!$G$2:$G$91)</f>
        <v>12</v>
      </c>
      <c r="I12" s="1">
        <v>1</v>
      </c>
      <c r="K12">
        <v>3</v>
      </c>
      <c r="L12" t="s">
        <v>10</v>
      </c>
      <c r="M12" s="6">
        <v>5</v>
      </c>
      <c r="N12">
        <v>4</v>
      </c>
      <c r="O12">
        <v>16</v>
      </c>
      <c r="P12">
        <v>1</v>
      </c>
      <c r="Q12">
        <v>9</v>
      </c>
      <c r="R12">
        <v>11</v>
      </c>
      <c r="S12">
        <v>14</v>
      </c>
      <c r="T12">
        <v>17</v>
      </c>
      <c r="U12">
        <v>7</v>
      </c>
      <c r="V12">
        <v>6</v>
      </c>
      <c r="W12">
        <v>3</v>
      </c>
      <c r="X12">
        <v>10</v>
      </c>
      <c r="Y12">
        <v>15</v>
      </c>
      <c r="Z12">
        <v>2</v>
      </c>
      <c r="AA12">
        <v>19</v>
      </c>
      <c r="AB12">
        <v>12</v>
      </c>
      <c r="AC12">
        <v>13</v>
      </c>
      <c r="AD12">
        <v>18</v>
      </c>
      <c r="AE12">
        <v>8</v>
      </c>
    </row>
    <row r="13" spans="1:31" x14ac:dyDescent="0.3">
      <c r="A13">
        <v>12</v>
      </c>
      <c r="B13">
        <v>252254</v>
      </c>
      <c r="C13" t="s">
        <v>18</v>
      </c>
      <c r="D13" t="s">
        <v>31</v>
      </c>
      <c r="E13" t="s">
        <v>30</v>
      </c>
      <c r="F13">
        <f>SUMIF(matches!$C$2:$C$91,Tabla1[[#This Row],[team_id]],matches!$G$2:$G$91) + SUMIF(matches!$D$2:$D$91,Tabla1[[#This Row],[team_id]],matches!$G$2:$G$91)</f>
        <v>25</v>
      </c>
      <c r="G13">
        <f>SUMIF(matches!$C$2:$C$91,Tabla1[[#This Row],[team_id]],matches!$G$2:$G$91)</f>
        <v>13</v>
      </c>
      <c r="H13">
        <f>SUMIF(matches!$D$2:$D$91,Tabla1[[#This Row],[team_id]],matches!$G$2:$G$91)</f>
        <v>12</v>
      </c>
      <c r="I13" s="1">
        <v>2</v>
      </c>
      <c r="K13">
        <v>4</v>
      </c>
      <c r="L13" t="s">
        <v>5</v>
      </c>
      <c r="M13">
        <v>6</v>
      </c>
      <c r="N13">
        <v>3</v>
      </c>
      <c r="O13">
        <v>10</v>
      </c>
      <c r="P13">
        <v>15</v>
      </c>
      <c r="Q13">
        <v>2</v>
      </c>
      <c r="R13">
        <v>19</v>
      </c>
      <c r="S13">
        <v>12</v>
      </c>
      <c r="T13">
        <v>13</v>
      </c>
      <c r="U13">
        <v>18</v>
      </c>
      <c r="V13">
        <v>8</v>
      </c>
      <c r="W13">
        <v>5</v>
      </c>
      <c r="X13">
        <v>4</v>
      </c>
      <c r="Y13">
        <v>16</v>
      </c>
      <c r="Z13">
        <v>1</v>
      </c>
      <c r="AA13">
        <v>9</v>
      </c>
      <c r="AB13">
        <v>11</v>
      </c>
      <c r="AC13">
        <v>14</v>
      </c>
      <c r="AD13">
        <v>17</v>
      </c>
      <c r="AE13">
        <v>7</v>
      </c>
    </row>
    <row r="14" spans="1:31" x14ac:dyDescent="0.3">
      <c r="A14">
        <v>13</v>
      </c>
      <c r="B14">
        <v>213609</v>
      </c>
      <c r="C14" t="s">
        <v>17</v>
      </c>
      <c r="D14" t="s">
        <v>31</v>
      </c>
      <c r="E14" t="s">
        <v>30</v>
      </c>
      <c r="F14">
        <f>SUMIF(matches!$C$2:$C$91,Tabla1[[#This Row],[team_id]],matches!$G$2:$G$91) + SUMIF(matches!$D$2:$D$91,Tabla1[[#This Row],[team_id]],matches!$G$2:$G$91)</f>
        <v>26</v>
      </c>
      <c r="G14">
        <f>SUMIF(matches!$C$2:$C$91,Tabla1[[#This Row],[team_id]],matches!$G$2:$G$91)</f>
        <v>16</v>
      </c>
      <c r="H14">
        <f>SUMIF(matches!$D$2:$D$91,Tabla1[[#This Row],[team_id]],matches!$G$2:$G$91)</f>
        <v>10</v>
      </c>
      <c r="I14" s="1">
        <v>4</v>
      </c>
      <c r="K14">
        <v>10</v>
      </c>
      <c r="L14" t="s">
        <v>8</v>
      </c>
      <c r="M14">
        <v>8</v>
      </c>
      <c r="N14">
        <v>5</v>
      </c>
      <c r="O14">
        <v>4</v>
      </c>
      <c r="P14">
        <v>16</v>
      </c>
      <c r="Q14">
        <v>1</v>
      </c>
      <c r="R14">
        <v>9</v>
      </c>
      <c r="S14">
        <v>11</v>
      </c>
      <c r="T14">
        <v>14</v>
      </c>
      <c r="U14">
        <v>17</v>
      </c>
      <c r="V14">
        <v>7</v>
      </c>
      <c r="W14">
        <v>6</v>
      </c>
      <c r="X14">
        <v>3</v>
      </c>
      <c r="Y14">
        <v>10</v>
      </c>
      <c r="Z14">
        <v>15</v>
      </c>
      <c r="AA14">
        <v>2</v>
      </c>
      <c r="AB14">
        <v>19</v>
      </c>
      <c r="AC14">
        <v>12</v>
      </c>
      <c r="AD14">
        <v>13</v>
      </c>
      <c r="AE14">
        <v>18</v>
      </c>
    </row>
    <row r="15" spans="1:31" x14ac:dyDescent="0.3">
      <c r="A15">
        <v>14</v>
      </c>
      <c r="B15">
        <v>87854</v>
      </c>
      <c r="C15" t="s">
        <v>4</v>
      </c>
      <c r="D15" t="s">
        <v>31</v>
      </c>
      <c r="E15" t="s">
        <v>30</v>
      </c>
      <c r="F15">
        <f>SUMIF(matches!$C$2:$C$91,Tabla1[[#This Row],[team_id]],matches!$G$2:$G$91) + SUMIF(matches!$D$2:$D$91,Tabla1[[#This Row],[team_id]],matches!$G$2:$G$91)</f>
        <v>23</v>
      </c>
      <c r="G15">
        <f>SUMIF(matches!$C$2:$C$91,Tabla1[[#This Row],[team_id]],matches!$G$2:$G$91)</f>
        <v>11</v>
      </c>
      <c r="H15">
        <f>SUMIF(matches!$D$2:$D$91,Tabla1[[#This Row],[team_id]],matches!$G$2:$G$91)</f>
        <v>12</v>
      </c>
      <c r="I15" s="1">
        <v>3</v>
      </c>
      <c r="K15">
        <v>16</v>
      </c>
      <c r="L15" t="s">
        <v>9</v>
      </c>
      <c r="M15">
        <v>7</v>
      </c>
      <c r="N15">
        <v>6</v>
      </c>
      <c r="O15">
        <v>3</v>
      </c>
      <c r="P15">
        <v>10</v>
      </c>
      <c r="Q15">
        <v>15</v>
      </c>
      <c r="R15">
        <v>2</v>
      </c>
      <c r="S15">
        <v>19</v>
      </c>
      <c r="T15">
        <v>12</v>
      </c>
      <c r="U15">
        <v>13</v>
      </c>
      <c r="V15">
        <v>18</v>
      </c>
      <c r="W15">
        <v>8</v>
      </c>
      <c r="X15">
        <v>5</v>
      </c>
      <c r="Y15">
        <v>4</v>
      </c>
      <c r="Z15">
        <v>16</v>
      </c>
      <c r="AA15">
        <v>1</v>
      </c>
      <c r="AB15">
        <v>9</v>
      </c>
      <c r="AC15">
        <v>11</v>
      </c>
      <c r="AD15">
        <v>14</v>
      </c>
      <c r="AE15">
        <v>17</v>
      </c>
    </row>
    <row r="16" spans="1:31" x14ac:dyDescent="0.3">
      <c r="A16">
        <v>15</v>
      </c>
      <c r="B16">
        <v>335557</v>
      </c>
      <c r="C16" t="s">
        <v>12</v>
      </c>
      <c r="D16" t="s">
        <v>31</v>
      </c>
      <c r="E16" t="s">
        <v>30</v>
      </c>
      <c r="F16">
        <f>SUMIF(matches!$C$2:$C$91,Tabla1[[#This Row],[team_id]],matches!$G$2:$G$91) + SUMIF(matches!$D$2:$D$91,Tabla1[[#This Row],[team_id]],matches!$G$2:$G$91)</f>
        <v>26</v>
      </c>
      <c r="G16">
        <f>SUMIF(matches!$C$2:$C$91,Tabla1[[#This Row],[team_id]],matches!$G$2:$G$91)</f>
        <v>14</v>
      </c>
      <c r="H16">
        <f>SUMIF(matches!$D$2:$D$91,Tabla1[[#This Row],[team_id]],matches!$G$2:$G$91)</f>
        <v>12</v>
      </c>
      <c r="I16" s="1">
        <v>15</v>
      </c>
      <c r="K16">
        <v>15</v>
      </c>
      <c r="L16" t="s">
        <v>12</v>
      </c>
      <c r="M16">
        <v>18</v>
      </c>
      <c r="N16">
        <v>8</v>
      </c>
      <c r="O16">
        <v>5</v>
      </c>
      <c r="P16">
        <v>4</v>
      </c>
      <c r="Q16">
        <v>16</v>
      </c>
      <c r="R16">
        <v>1</v>
      </c>
      <c r="S16">
        <v>9</v>
      </c>
      <c r="T16">
        <v>11</v>
      </c>
      <c r="U16">
        <v>14</v>
      </c>
      <c r="V16">
        <v>17</v>
      </c>
      <c r="W16">
        <v>7</v>
      </c>
      <c r="X16">
        <v>6</v>
      </c>
      <c r="Y16">
        <v>3</v>
      </c>
      <c r="Z16">
        <v>10</v>
      </c>
      <c r="AA16">
        <v>15</v>
      </c>
      <c r="AB16">
        <v>2</v>
      </c>
      <c r="AC16">
        <v>19</v>
      </c>
      <c r="AD16">
        <v>12</v>
      </c>
      <c r="AE16">
        <v>13</v>
      </c>
    </row>
    <row r="17" spans="1:31" x14ac:dyDescent="0.3">
      <c r="A17">
        <v>16</v>
      </c>
      <c r="B17">
        <v>33895</v>
      </c>
      <c r="C17" t="s">
        <v>9</v>
      </c>
      <c r="D17" t="s">
        <v>31</v>
      </c>
      <c r="E17" t="s">
        <v>30</v>
      </c>
      <c r="F17">
        <f>SUMIF(matches!$C$2:$C$91,Tabla1[[#This Row],[team_id]],matches!$G$2:$G$91) + SUMIF(matches!$D$2:$D$91,Tabla1[[#This Row],[team_id]],matches!$G$2:$G$91)</f>
        <v>25</v>
      </c>
      <c r="G17">
        <f>SUMIF(matches!$C$2:$C$91,Tabla1[[#This Row],[team_id]],matches!$G$2:$G$91)</f>
        <v>13</v>
      </c>
      <c r="H17">
        <f>SUMIF(matches!$D$2:$D$91,Tabla1[[#This Row],[team_id]],matches!$G$2:$G$91)</f>
        <v>12</v>
      </c>
      <c r="I17" s="1">
        <v>14</v>
      </c>
      <c r="K17">
        <v>1</v>
      </c>
      <c r="L17" t="s">
        <v>6</v>
      </c>
      <c r="M17" s="5">
        <v>17</v>
      </c>
      <c r="N17">
        <v>7</v>
      </c>
      <c r="O17">
        <v>6</v>
      </c>
      <c r="P17">
        <v>3</v>
      </c>
      <c r="Q17">
        <v>10</v>
      </c>
      <c r="R17">
        <v>15</v>
      </c>
      <c r="S17">
        <v>2</v>
      </c>
      <c r="T17">
        <v>19</v>
      </c>
      <c r="U17">
        <v>12</v>
      </c>
      <c r="V17" s="6">
        <v>13</v>
      </c>
      <c r="W17">
        <v>18</v>
      </c>
      <c r="X17">
        <v>8</v>
      </c>
      <c r="Y17">
        <v>5</v>
      </c>
      <c r="Z17">
        <v>4</v>
      </c>
      <c r="AA17">
        <v>16</v>
      </c>
      <c r="AB17">
        <v>1</v>
      </c>
      <c r="AC17">
        <v>9</v>
      </c>
      <c r="AD17">
        <v>11</v>
      </c>
      <c r="AE17">
        <v>14</v>
      </c>
    </row>
    <row r="18" spans="1:31" x14ac:dyDescent="0.3">
      <c r="A18">
        <v>17</v>
      </c>
      <c r="B18">
        <v>63760</v>
      </c>
      <c r="C18" t="s">
        <v>16</v>
      </c>
      <c r="D18" t="s">
        <v>31</v>
      </c>
      <c r="E18" t="s">
        <v>30</v>
      </c>
      <c r="F18">
        <f>SUMIF(matches!$C$2:$C$91,Tabla1[[#This Row],[team_id]],matches!$G$2:$G$91) + SUMIF(matches!$D$2:$D$91,Tabla1[[#This Row],[team_id]],matches!$G$2:$G$91)</f>
        <v>23</v>
      </c>
      <c r="G18">
        <f>SUMIF(matches!$C$2:$C$91,Tabla1[[#This Row],[team_id]],matches!$G$2:$G$91)</f>
        <v>11</v>
      </c>
      <c r="H18">
        <f>SUMIF(matches!$D$2:$D$91,Tabla1[[#This Row],[team_id]],matches!$G$2:$G$91)</f>
        <v>12</v>
      </c>
      <c r="I18" s="1">
        <v>5</v>
      </c>
      <c r="K18">
        <v>2</v>
      </c>
      <c r="L18" t="s">
        <v>13</v>
      </c>
      <c r="M18" s="6">
        <v>13</v>
      </c>
      <c r="N18">
        <v>18</v>
      </c>
      <c r="O18">
        <v>8</v>
      </c>
      <c r="P18">
        <v>5</v>
      </c>
      <c r="Q18">
        <v>4</v>
      </c>
      <c r="R18">
        <v>16</v>
      </c>
      <c r="S18">
        <v>1</v>
      </c>
      <c r="T18">
        <v>9</v>
      </c>
      <c r="U18">
        <v>11</v>
      </c>
      <c r="V18" s="5">
        <v>14</v>
      </c>
      <c r="W18">
        <v>17</v>
      </c>
      <c r="X18">
        <v>7</v>
      </c>
      <c r="Y18">
        <v>6</v>
      </c>
      <c r="Z18">
        <v>3</v>
      </c>
      <c r="AA18">
        <v>10</v>
      </c>
      <c r="AB18">
        <v>15</v>
      </c>
      <c r="AC18">
        <v>2</v>
      </c>
      <c r="AD18">
        <v>19</v>
      </c>
      <c r="AE18">
        <v>12</v>
      </c>
    </row>
    <row r="19" spans="1:31" x14ac:dyDescent="0.3">
      <c r="A19">
        <v>18</v>
      </c>
      <c r="B19">
        <v>2301</v>
      </c>
      <c r="C19" t="s">
        <v>3</v>
      </c>
      <c r="D19" t="s">
        <v>31</v>
      </c>
      <c r="E19" t="s">
        <v>30</v>
      </c>
      <c r="F19">
        <f>SUMIF(matches!$C$2:$C$91,Tabla1[[#This Row],[team_id]],matches!$G$2:$G$91) + SUMIF(matches!$D$2:$D$91,Tabla1[[#This Row],[team_id]],matches!$G$2:$G$91)</f>
        <v>23</v>
      </c>
      <c r="G19">
        <f>SUMIF(matches!$C$2:$C$91,Tabla1[[#This Row],[team_id]],matches!$G$2:$G$91)</f>
        <v>11</v>
      </c>
      <c r="H19">
        <f>SUMIF(matches!$D$2:$D$91,Tabla1[[#This Row],[team_id]],matches!$G$2:$G$91)</f>
        <v>12</v>
      </c>
      <c r="I19" s="1">
        <v>6</v>
      </c>
      <c r="K19">
        <v>9</v>
      </c>
      <c r="L19" t="s">
        <v>11</v>
      </c>
      <c r="M19" s="5">
        <v>14</v>
      </c>
      <c r="N19">
        <v>17</v>
      </c>
      <c r="O19">
        <v>7</v>
      </c>
      <c r="P19">
        <v>6</v>
      </c>
      <c r="Q19">
        <v>3</v>
      </c>
      <c r="R19">
        <v>10</v>
      </c>
      <c r="S19">
        <v>15</v>
      </c>
      <c r="T19">
        <v>2</v>
      </c>
      <c r="U19">
        <v>19</v>
      </c>
      <c r="V19" s="6">
        <v>12</v>
      </c>
      <c r="W19">
        <v>13</v>
      </c>
      <c r="X19">
        <v>18</v>
      </c>
      <c r="Y19">
        <v>8</v>
      </c>
      <c r="Z19">
        <v>5</v>
      </c>
      <c r="AA19">
        <v>4</v>
      </c>
      <c r="AB19">
        <v>16</v>
      </c>
      <c r="AC19">
        <v>1</v>
      </c>
      <c r="AD19">
        <v>9</v>
      </c>
      <c r="AE19">
        <v>11</v>
      </c>
    </row>
    <row r="20" spans="1:31" x14ac:dyDescent="0.3">
      <c r="A20">
        <v>19</v>
      </c>
      <c r="B20">
        <v>458584</v>
      </c>
      <c r="C20" t="s">
        <v>15</v>
      </c>
      <c r="D20" t="s">
        <v>31</v>
      </c>
      <c r="E20" t="s">
        <v>30</v>
      </c>
      <c r="F20">
        <f>SUMIF(matches!$C$2:$C$91,Tabla1[[#This Row],[team_id]],matches!$G$2:$G$91) + SUMIF(matches!$D$2:$D$91,Tabla1[[#This Row],[team_id]],matches!$G$2:$G$91)</f>
        <v>26</v>
      </c>
      <c r="G20">
        <f>SUMIF(matches!$C$2:$C$91,Tabla1[[#This Row],[team_id]],matches!$G$2:$G$91)</f>
        <v>14</v>
      </c>
      <c r="H20">
        <f>SUMIF(matches!$D$2:$D$91,Tabla1[[#This Row],[team_id]],matches!$G$2:$G$91)</f>
        <v>12</v>
      </c>
      <c r="I20" s="1">
        <v>19</v>
      </c>
      <c r="K20">
        <v>19</v>
      </c>
      <c r="L20" t="s">
        <v>15</v>
      </c>
      <c r="M20">
        <v>12</v>
      </c>
      <c r="N20">
        <v>13</v>
      </c>
      <c r="O20">
        <v>18</v>
      </c>
      <c r="P20">
        <v>8</v>
      </c>
      <c r="Q20">
        <v>5</v>
      </c>
      <c r="R20">
        <v>4</v>
      </c>
      <c r="S20">
        <v>16</v>
      </c>
      <c r="T20">
        <v>1</v>
      </c>
      <c r="U20">
        <v>9</v>
      </c>
      <c r="V20">
        <v>11</v>
      </c>
      <c r="W20">
        <v>14</v>
      </c>
      <c r="X20">
        <v>17</v>
      </c>
      <c r="Y20">
        <v>7</v>
      </c>
      <c r="Z20">
        <v>6</v>
      </c>
      <c r="AA20">
        <v>3</v>
      </c>
      <c r="AB20">
        <v>10</v>
      </c>
      <c r="AC20">
        <v>15</v>
      </c>
      <c r="AD20">
        <v>2</v>
      </c>
      <c r="AE20">
        <v>19</v>
      </c>
    </row>
    <row r="23" spans="1:31" x14ac:dyDescent="0.3">
      <c r="F23">
        <f>SUM(Tabla1[pain_points Apertura])</f>
        <v>522</v>
      </c>
    </row>
    <row r="24" spans="1:31" x14ac:dyDescent="0.3">
      <c r="F24">
        <f>F23/90</f>
        <v>5.8</v>
      </c>
    </row>
  </sheetData>
  <phoneticPr fontId="1" type="noConversion"/>
  <conditionalFormatting sqref="F2:F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AB8F-43D1-4F2A-8775-A9FAF486A003}">
  <dimension ref="A1:G91"/>
  <sheetViews>
    <sheetView workbookViewId="0">
      <selection activeCell="E93" sqref="E93"/>
    </sheetView>
  </sheetViews>
  <sheetFormatPr baseColWidth="10" defaultRowHeight="14.4" x14ac:dyDescent="0.3"/>
  <cols>
    <col min="1" max="1" width="11.5546875" customWidth="1"/>
    <col min="2" max="2" width="15.21875" bestFit="1" customWidth="1"/>
    <col min="3" max="3" width="10.33203125" bestFit="1" customWidth="1"/>
    <col min="4" max="4" width="10" bestFit="1" customWidth="1"/>
    <col min="5" max="6" width="29.109375" bestFit="1" customWidth="1"/>
    <col min="7" max="7" width="12.6640625" bestFit="1" customWidth="1"/>
  </cols>
  <sheetData>
    <row r="1" spans="1:7" x14ac:dyDescent="0.3">
      <c r="A1" t="s">
        <v>32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27</v>
      </c>
    </row>
    <row r="2" spans="1:7" x14ac:dyDescent="0.3">
      <c r="A2" t="s">
        <v>33</v>
      </c>
      <c r="B2">
        <v>1</v>
      </c>
      <c r="C2">
        <v>2311</v>
      </c>
      <c r="D2">
        <v>63760</v>
      </c>
      <c r="E2" t="s">
        <v>6</v>
      </c>
      <c r="F2" t="s">
        <v>16</v>
      </c>
      <c r="G2">
        <v>2</v>
      </c>
    </row>
    <row r="3" spans="1:7" x14ac:dyDescent="0.3">
      <c r="A3" t="s">
        <v>42</v>
      </c>
      <c r="B3">
        <v>2</v>
      </c>
      <c r="C3">
        <v>2307</v>
      </c>
      <c r="D3">
        <v>2311</v>
      </c>
      <c r="E3" t="s">
        <v>14</v>
      </c>
      <c r="F3" t="s">
        <v>6</v>
      </c>
      <c r="G3">
        <v>3</v>
      </c>
    </row>
    <row r="4" spans="1:7" x14ac:dyDescent="0.3">
      <c r="A4" t="s">
        <v>35</v>
      </c>
      <c r="B4">
        <v>1</v>
      </c>
      <c r="C4">
        <v>306660</v>
      </c>
      <c r="D4">
        <v>2302</v>
      </c>
      <c r="E4" t="s">
        <v>25</v>
      </c>
      <c r="F4" t="s">
        <v>10</v>
      </c>
      <c r="G4">
        <v>3</v>
      </c>
    </row>
    <row r="5" spans="1:7" x14ac:dyDescent="0.3">
      <c r="A5" t="s">
        <v>36</v>
      </c>
      <c r="B5">
        <v>1</v>
      </c>
      <c r="C5">
        <v>2308</v>
      </c>
      <c r="D5">
        <v>87854</v>
      </c>
      <c r="E5" t="s">
        <v>11</v>
      </c>
      <c r="F5" t="s">
        <v>4</v>
      </c>
      <c r="G5">
        <v>2</v>
      </c>
    </row>
    <row r="6" spans="1:7" x14ac:dyDescent="0.3">
      <c r="A6" t="s">
        <v>37</v>
      </c>
      <c r="B6">
        <v>1</v>
      </c>
      <c r="C6">
        <v>2312</v>
      </c>
      <c r="D6">
        <v>511206</v>
      </c>
      <c r="E6" t="s">
        <v>5</v>
      </c>
      <c r="F6" t="s">
        <v>19</v>
      </c>
      <c r="G6">
        <v>4</v>
      </c>
    </row>
    <row r="7" spans="1:7" x14ac:dyDescent="0.3">
      <c r="A7" t="s">
        <v>38</v>
      </c>
      <c r="B7">
        <v>1</v>
      </c>
      <c r="C7">
        <v>282538</v>
      </c>
      <c r="D7">
        <v>33894</v>
      </c>
      <c r="E7" t="s">
        <v>7</v>
      </c>
      <c r="F7" t="s">
        <v>8</v>
      </c>
      <c r="G7">
        <v>4</v>
      </c>
    </row>
    <row r="8" spans="1:7" x14ac:dyDescent="0.3">
      <c r="A8" t="s">
        <v>39</v>
      </c>
      <c r="B8">
        <v>1</v>
      </c>
      <c r="C8">
        <v>33895</v>
      </c>
      <c r="D8">
        <v>2307</v>
      </c>
      <c r="E8" t="s">
        <v>9</v>
      </c>
      <c r="F8" t="s">
        <v>14</v>
      </c>
      <c r="G8">
        <v>3</v>
      </c>
    </row>
    <row r="9" spans="1:7" x14ac:dyDescent="0.3">
      <c r="A9" t="s">
        <v>40</v>
      </c>
      <c r="B9">
        <v>1</v>
      </c>
      <c r="C9">
        <v>2301</v>
      </c>
      <c r="D9">
        <v>335557</v>
      </c>
      <c r="E9" t="s">
        <v>3</v>
      </c>
      <c r="F9" t="s">
        <v>12</v>
      </c>
      <c r="G9">
        <v>2</v>
      </c>
    </row>
    <row r="10" spans="1:7" x14ac:dyDescent="0.3">
      <c r="A10" t="s">
        <v>41</v>
      </c>
      <c r="B10">
        <v>1</v>
      </c>
      <c r="C10">
        <v>252254</v>
      </c>
      <c r="D10">
        <v>458584</v>
      </c>
      <c r="E10" t="s">
        <v>18</v>
      </c>
      <c r="F10" t="s">
        <v>15</v>
      </c>
      <c r="G10">
        <v>2</v>
      </c>
    </row>
    <row r="11" spans="1:7" x14ac:dyDescent="0.3">
      <c r="A11" t="s">
        <v>60</v>
      </c>
      <c r="B11">
        <v>4</v>
      </c>
      <c r="C11">
        <v>2302</v>
      </c>
      <c r="D11">
        <v>2311</v>
      </c>
      <c r="E11" t="s">
        <v>10</v>
      </c>
      <c r="F11" t="s">
        <v>6</v>
      </c>
      <c r="G11">
        <v>5</v>
      </c>
    </row>
    <row r="12" spans="1:7" x14ac:dyDescent="0.3">
      <c r="A12" t="s">
        <v>43</v>
      </c>
      <c r="B12">
        <v>2</v>
      </c>
      <c r="C12">
        <v>2305</v>
      </c>
      <c r="D12">
        <v>2301</v>
      </c>
      <c r="E12" t="s">
        <v>13</v>
      </c>
      <c r="F12" t="s">
        <v>3</v>
      </c>
      <c r="G12">
        <v>2</v>
      </c>
    </row>
    <row r="13" spans="1:7" x14ac:dyDescent="0.3">
      <c r="A13" t="s">
        <v>44</v>
      </c>
      <c r="B13">
        <v>2</v>
      </c>
      <c r="C13">
        <v>2302</v>
      </c>
      <c r="D13">
        <v>2312</v>
      </c>
      <c r="E13" t="s">
        <v>10</v>
      </c>
      <c r="F13" t="s">
        <v>5</v>
      </c>
      <c r="G13">
        <v>1</v>
      </c>
    </row>
    <row r="14" spans="1:7" x14ac:dyDescent="0.3">
      <c r="A14" t="s">
        <v>45</v>
      </c>
      <c r="B14">
        <v>2</v>
      </c>
      <c r="C14">
        <v>63760</v>
      </c>
      <c r="D14">
        <v>2308</v>
      </c>
      <c r="E14" t="s">
        <v>16</v>
      </c>
      <c r="F14" t="s">
        <v>11</v>
      </c>
      <c r="G14">
        <v>4</v>
      </c>
    </row>
    <row r="15" spans="1:7" x14ac:dyDescent="0.3">
      <c r="A15" t="s">
        <v>46</v>
      </c>
      <c r="B15">
        <v>2</v>
      </c>
      <c r="C15">
        <v>335557</v>
      </c>
      <c r="D15">
        <v>282538</v>
      </c>
      <c r="E15" t="s">
        <v>12</v>
      </c>
      <c r="F15" t="s">
        <v>7</v>
      </c>
      <c r="G15">
        <v>3</v>
      </c>
    </row>
    <row r="16" spans="1:7" x14ac:dyDescent="0.3">
      <c r="A16" t="s">
        <v>47</v>
      </c>
      <c r="B16">
        <v>2</v>
      </c>
      <c r="C16">
        <v>511206</v>
      </c>
      <c r="D16">
        <v>33895</v>
      </c>
      <c r="E16" t="s">
        <v>19</v>
      </c>
      <c r="F16" t="s">
        <v>9</v>
      </c>
      <c r="G16">
        <v>4</v>
      </c>
    </row>
    <row r="17" spans="1:7" x14ac:dyDescent="0.3">
      <c r="A17" t="s">
        <v>48</v>
      </c>
      <c r="B17">
        <v>2</v>
      </c>
      <c r="C17">
        <v>87854</v>
      </c>
      <c r="D17">
        <v>275839</v>
      </c>
      <c r="E17" t="s">
        <v>4</v>
      </c>
      <c r="F17" t="s">
        <v>2</v>
      </c>
      <c r="G17">
        <v>2</v>
      </c>
    </row>
    <row r="18" spans="1:7" x14ac:dyDescent="0.3">
      <c r="A18" t="s">
        <v>49</v>
      </c>
      <c r="B18">
        <v>2</v>
      </c>
      <c r="C18">
        <v>33894</v>
      </c>
      <c r="D18">
        <v>306660</v>
      </c>
      <c r="E18" t="s">
        <v>8</v>
      </c>
      <c r="F18" t="s">
        <v>25</v>
      </c>
      <c r="G18">
        <v>3</v>
      </c>
    </row>
    <row r="19" spans="1:7" x14ac:dyDescent="0.3">
      <c r="A19" t="s">
        <v>50</v>
      </c>
      <c r="B19">
        <v>2</v>
      </c>
      <c r="C19">
        <v>458584</v>
      </c>
      <c r="D19">
        <v>213609</v>
      </c>
      <c r="E19" t="s">
        <v>15</v>
      </c>
      <c r="F19" t="s">
        <v>17</v>
      </c>
      <c r="G19">
        <v>2</v>
      </c>
    </row>
    <row r="20" spans="1:7" x14ac:dyDescent="0.3">
      <c r="A20" t="s">
        <v>51</v>
      </c>
      <c r="B20">
        <v>3</v>
      </c>
      <c r="C20">
        <v>2311</v>
      </c>
      <c r="D20">
        <v>511206</v>
      </c>
      <c r="E20" t="s">
        <v>6</v>
      </c>
      <c r="F20" t="s">
        <v>19</v>
      </c>
      <c r="G20">
        <v>1</v>
      </c>
    </row>
    <row r="21" spans="1:7" x14ac:dyDescent="0.3">
      <c r="A21" t="s">
        <v>78</v>
      </c>
      <c r="B21">
        <v>6</v>
      </c>
      <c r="C21">
        <v>335557</v>
      </c>
      <c r="D21">
        <v>2311</v>
      </c>
      <c r="E21" t="s">
        <v>12</v>
      </c>
      <c r="F21" t="s">
        <v>6</v>
      </c>
      <c r="G21">
        <v>4</v>
      </c>
    </row>
    <row r="22" spans="1:7" x14ac:dyDescent="0.3">
      <c r="A22" t="s">
        <v>53</v>
      </c>
      <c r="B22">
        <v>3</v>
      </c>
      <c r="C22">
        <v>33895</v>
      </c>
      <c r="D22">
        <v>2302</v>
      </c>
      <c r="E22" t="s">
        <v>9</v>
      </c>
      <c r="F22" t="s">
        <v>10</v>
      </c>
      <c r="G22">
        <v>4</v>
      </c>
    </row>
    <row r="23" spans="1:7" x14ac:dyDescent="0.3">
      <c r="A23" t="s">
        <v>54</v>
      </c>
      <c r="B23">
        <v>3</v>
      </c>
      <c r="C23">
        <v>2308</v>
      </c>
      <c r="D23">
        <v>2307</v>
      </c>
      <c r="E23" t="s">
        <v>11</v>
      </c>
      <c r="F23" t="s">
        <v>14</v>
      </c>
      <c r="G23">
        <v>1</v>
      </c>
    </row>
    <row r="24" spans="1:7" x14ac:dyDescent="0.3">
      <c r="A24" t="s">
        <v>55</v>
      </c>
      <c r="B24">
        <v>3</v>
      </c>
      <c r="C24">
        <v>2312</v>
      </c>
      <c r="D24">
        <v>33894</v>
      </c>
      <c r="E24" t="s">
        <v>5</v>
      </c>
      <c r="F24" t="s">
        <v>8</v>
      </c>
      <c r="G24">
        <v>4</v>
      </c>
    </row>
    <row r="25" spans="1:7" x14ac:dyDescent="0.3">
      <c r="A25" t="s">
        <v>56</v>
      </c>
      <c r="B25">
        <v>3</v>
      </c>
      <c r="C25">
        <v>2301</v>
      </c>
      <c r="D25">
        <v>458584</v>
      </c>
      <c r="E25" t="s">
        <v>3</v>
      </c>
      <c r="F25" t="s">
        <v>15</v>
      </c>
      <c r="G25">
        <v>2</v>
      </c>
    </row>
    <row r="26" spans="1:7" x14ac:dyDescent="0.3">
      <c r="A26" t="s">
        <v>57</v>
      </c>
      <c r="B26">
        <v>3</v>
      </c>
      <c r="C26">
        <v>275839</v>
      </c>
      <c r="D26">
        <v>63760</v>
      </c>
      <c r="E26" t="s">
        <v>2</v>
      </c>
      <c r="F26" t="s">
        <v>16</v>
      </c>
      <c r="G26">
        <v>2</v>
      </c>
    </row>
    <row r="27" spans="1:7" x14ac:dyDescent="0.3">
      <c r="A27" t="s">
        <v>58</v>
      </c>
      <c r="B27">
        <v>3</v>
      </c>
      <c r="C27">
        <v>306660</v>
      </c>
      <c r="D27">
        <v>335557</v>
      </c>
      <c r="E27" t="s">
        <v>25</v>
      </c>
      <c r="F27" t="s">
        <v>12</v>
      </c>
      <c r="G27">
        <v>4</v>
      </c>
    </row>
    <row r="28" spans="1:7" x14ac:dyDescent="0.3">
      <c r="A28" t="s">
        <v>59</v>
      </c>
      <c r="B28">
        <v>3</v>
      </c>
      <c r="C28">
        <v>213609</v>
      </c>
      <c r="D28">
        <v>252254</v>
      </c>
      <c r="E28" t="s">
        <v>17</v>
      </c>
      <c r="F28" t="s">
        <v>18</v>
      </c>
      <c r="G28">
        <v>2</v>
      </c>
    </row>
    <row r="29" spans="1:7" x14ac:dyDescent="0.3">
      <c r="A29" t="s">
        <v>96</v>
      </c>
      <c r="B29">
        <v>8</v>
      </c>
      <c r="C29">
        <v>458584</v>
      </c>
      <c r="D29">
        <v>2311</v>
      </c>
      <c r="E29" t="s">
        <v>15</v>
      </c>
      <c r="F29" t="s">
        <v>6</v>
      </c>
      <c r="G29">
        <v>4</v>
      </c>
    </row>
    <row r="30" spans="1:7" x14ac:dyDescent="0.3">
      <c r="A30" t="s">
        <v>61</v>
      </c>
      <c r="B30">
        <v>4</v>
      </c>
      <c r="C30">
        <v>2305</v>
      </c>
      <c r="D30">
        <v>306660</v>
      </c>
      <c r="E30" t="s">
        <v>13</v>
      </c>
      <c r="F30" t="s">
        <v>25</v>
      </c>
      <c r="G30">
        <v>1</v>
      </c>
    </row>
    <row r="31" spans="1:7" x14ac:dyDescent="0.3">
      <c r="A31" t="s">
        <v>62</v>
      </c>
      <c r="B31">
        <v>4</v>
      </c>
      <c r="C31">
        <v>511206</v>
      </c>
      <c r="D31">
        <v>2308</v>
      </c>
      <c r="E31" t="s">
        <v>19</v>
      </c>
      <c r="F31" t="s">
        <v>11</v>
      </c>
      <c r="G31">
        <v>3</v>
      </c>
    </row>
    <row r="32" spans="1:7" x14ac:dyDescent="0.3">
      <c r="A32" t="s">
        <v>63</v>
      </c>
      <c r="B32">
        <v>4</v>
      </c>
      <c r="C32">
        <v>252254</v>
      </c>
      <c r="D32">
        <v>2301</v>
      </c>
      <c r="E32" t="s">
        <v>18</v>
      </c>
      <c r="F32" t="s">
        <v>3</v>
      </c>
      <c r="G32">
        <v>2</v>
      </c>
    </row>
    <row r="33" spans="1:7" x14ac:dyDescent="0.3">
      <c r="A33" t="s">
        <v>64</v>
      </c>
      <c r="B33">
        <v>4</v>
      </c>
      <c r="C33">
        <v>63760</v>
      </c>
      <c r="D33">
        <v>87854</v>
      </c>
      <c r="E33" t="s">
        <v>16</v>
      </c>
      <c r="F33" t="s">
        <v>4</v>
      </c>
      <c r="G33">
        <v>2</v>
      </c>
    </row>
    <row r="34" spans="1:7" x14ac:dyDescent="0.3">
      <c r="A34" t="s">
        <v>65</v>
      </c>
      <c r="B34">
        <v>4</v>
      </c>
      <c r="C34">
        <v>33894</v>
      </c>
      <c r="D34">
        <v>33895</v>
      </c>
      <c r="E34" t="s">
        <v>8</v>
      </c>
      <c r="F34" t="s">
        <v>9</v>
      </c>
      <c r="G34">
        <v>2</v>
      </c>
    </row>
    <row r="35" spans="1:7" x14ac:dyDescent="0.3">
      <c r="A35" t="s">
        <v>66</v>
      </c>
      <c r="B35">
        <v>4</v>
      </c>
      <c r="C35">
        <v>458584</v>
      </c>
      <c r="D35">
        <v>282538</v>
      </c>
      <c r="E35" t="s">
        <v>15</v>
      </c>
      <c r="F35" t="s">
        <v>7</v>
      </c>
      <c r="G35">
        <v>3</v>
      </c>
    </row>
    <row r="36" spans="1:7" x14ac:dyDescent="0.3">
      <c r="A36" t="s">
        <v>67</v>
      </c>
      <c r="B36">
        <v>4</v>
      </c>
      <c r="C36">
        <v>2307</v>
      </c>
      <c r="D36">
        <v>275839</v>
      </c>
      <c r="E36" t="s">
        <v>14</v>
      </c>
      <c r="F36" t="s">
        <v>2</v>
      </c>
      <c r="G36">
        <v>4</v>
      </c>
    </row>
    <row r="37" spans="1:7" x14ac:dyDescent="0.3">
      <c r="A37" t="s">
        <v>68</v>
      </c>
      <c r="B37">
        <v>4</v>
      </c>
      <c r="C37">
        <v>335557</v>
      </c>
      <c r="D37">
        <v>2312</v>
      </c>
      <c r="E37" t="s">
        <v>12</v>
      </c>
      <c r="F37" t="s">
        <v>5</v>
      </c>
      <c r="G37">
        <v>3</v>
      </c>
    </row>
    <row r="38" spans="1:7" x14ac:dyDescent="0.3">
      <c r="A38" t="s">
        <v>69</v>
      </c>
      <c r="B38">
        <v>5</v>
      </c>
      <c r="C38">
        <v>2311</v>
      </c>
      <c r="D38">
        <v>33894</v>
      </c>
      <c r="E38" t="s">
        <v>6</v>
      </c>
      <c r="F38" t="s">
        <v>8</v>
      </c>
      <c r="G38">
        <v>2</v>
      </c>
    </row>
    <row r="39" spans="1:7" x14ac:dyDescent="0.3">
      <c r="A39" t="s">
        <v>114</v>
      </c>
      <c r="B39">
        <v>10</v>
      </c>
      <c r="C39">
        <v>213609</v>
      </c>
      <c r="D39">
        <v>2311</v>
      </c>
      <c r="E39" t="s">
        <v>17</v>
      </c>
      <c r="F39" t="s">
        <v>6</v>
      </c>
      <c r="G39">
        <v>4</v>
      </c>
    </row>
    <row r="40" spans="1:7" x14ac:dyDescent="0.3">
      <c r="A40" t="s">
        <v>71</v>
      </c>
      <c r="B40">
        <v>5</v>
      </c>
      <c r="C40">
        <v>2308</v>
      </c>
      <c r="D40">
        <v>2302</v>
      </c>
      <c r="E40" t="s">
        <v>11</v>
      </c>
      <c r="F40" t="s">
        <v>10</v>
      </c>
      <c r="G40">
        <v>5</v>
      </c>
    </row>
    <row r="41" spans="1:7" x14ac:dyDescent="0.3">
      <c r="A41" t="s">
        <v>72</v>
      </c>
      <c r="B41">
        <v>5</v>
      </c>
      <c r="C41">
        <v>2301</v>
      </c>
      <c r="D41">
        <v>213609</v>
      </c>
      <c r="E41" t="s">
        <v>3</v>
      </c>
      <c r="F41" t="s">
        <v>17</v>
      </c>
      <c r="G41">
        <v>2</v>
      </c>
    </row>
    <row r="42" spans="1:7" x14ac:dyDescent="0.3">
      <c r="A42" t="s">
        <v>73</v>
      </c>
      <c r="B42">
        <v>5</v>
      </c>
      <c r="C42">
        <v>275839</v>
      </c>
      <c r="D42">
        <v>511206</v>
      </c>
      <c r="E42" t="s">
        <v>2</v>
      </c>
      <c r="F42" t="s">
        <v>19</v>
      </c>
      <c r="G42">
        <v>3</v>
      </c>
    </row>
    <row r="43" spans="1:7" x14ac:dyDescent="0.3">
      <c r="A43" t="s">
        <v>74</v>
      </c>
      <c r="B43">
        <v>5</v>
      </c>
      <c r="C43">
        <v>282538</v>
      </c>
      <c r="D43">
        <v>252254</v>
      </c>
      <c r="E43" t="s">
        <v>7</v>
      </c>
      <c r="F43" t="s">
        <v>18</v>
      </c>
      <c r="G43">
        <v>4</v>
      </c>
    </row>
    <row r="44" spans="1:7" x14ac:dyDescent="0.3">
      <c r="A44" t="s">
        <v>75</v>
      </c>
      <c r="B44">
        <v>5</v>
      </c>
      <c r="C44">
        <v>87854</v>
      </c>
      <c r="D44">
        <v>2307</v>
      </c>
      <c r="E44" t="s">
        <v>4</v>
      </c>
      <c r="F44" t="s">
        <v>14</v>
      </c>
      <c r="G44">
        <v>3</v>
      </c>
    </row>
    <row r="45" spans="1:7" x14ac:dyDescent="0.3">
      <c r="A45" t="s">
        <v>76</v>
      </c>
      <c r="B45">
        <v>5</v>
      </c>
      <c r="C45">
        <v>33895</v>
      </c>
      <c r="D45">
        <v>335557</v>
      </c>
      <c r="E45" t="s">
        <v>9</v>
      </c>
      <c r="F45" t="s">
        <v>12</v>
      </c>
      <c r="G45">
        <v>2</v>
      </c>
    </row>
    <row r="46" spans="1:7" x14ac:dyDescent="0.3">
      <c r="A46" t="s">
        <v>77</v>
      </c>
      <c r="B46">
        <v>5</v>
      </c>
      <c r="C46">
        <v>306660</v>
      </c>
      <c r="D46">
        <v>458584</v>
      </c>
      <c r="E46" t="s">
        <v>25</v>
      </c>
      <c r="F46" t="s">
        <v>15</v>
      </c>
      <c r="G46">
        <v>4</v>
      </c>
    </row>
    <row r="47" spans="1:7" x14ac:dyDescent="0.3">
      <c r="A47" t="s">
        <v>34</v>
      </c>
      <c r="B47">
        <v>1</v>
      </c>
      <c r="C47">
        <v>213609</v>
      </c>
      <c r="D47">
        <v>2305</v>
      </c>
      <c r="E47" t="s">
        <v>17</v>
      </c>
      <c r="F47" t="s">
        <v>13</v>
      </c>
      <c r="G47">
        <v>4</v>
      </c>
    </row>
    <row r="48" spans="1:7" x14ac:dyDescent="0.3">
      <c r="A48" t="s">
        <v>79</v>
      </c>
      <c r="B48">
        <v>6</v>
      </c>
      <c r="C48">
        <v>2305</v>
      </c>
      <c r="D48">
        <v>33895</v>
      </c>
      <c r="E48" t="s">
        <v>13</v>
      </c>
      <c r="F48" t="s">
        <v>9</v>
      </c>
      <c r="G48">
        <v>2</v>
      </c>
    </row>
    <row r="49" spans="1:7" x14ac:dyDescent="0.3">
      <c r="A49" t="s">
        <v>80</v>
      </c>
      <c r="B49">
        <v>6</v>
      </c>
      <c r="C49">
        <v>2302</v>
      </c>
      <c r="D49">
        <v>275839</v>
      </c>
      <c r="E49" t="s">
        <v>10</v>
      </c>
      <c r="F49" t="s">
        <v>2</v>
      </c>
      <c r="G49">
        <v>2</v>
      </c>
    </row>
    <row r="50" spans="1:7" x14ac:dyDescent="0.3">
      <c r="A50" t="s">
        <v>81</v>
      </c>
      <c r="B50">
        <v>6</v>
      </c>
      <c r="C50">
        <v>33894</v>
      </c>
      <c r="D50">
        <v>2308</v>
      </c>
      <c r="E50" t="s">
        <v>8</v>
      </c>
      <c r="F50" t="s">
        <v>11</v>
      </c>
      <c r="G50">
        <v>4</v>
      </c>
    </row>
    <row r="51" spans="1:7" x14ac:dyDescent="0.3">
      <c r="A51" t="s">
        <v>82</v>
      </c>
      <c r="B51">
        <v>6</v>
      </c>
      <c r="C51">
        <v>213609</v>
      </c>
      <c r="D51">
        <v>282538</v>
      </c>
      <c r="E51" t="s">
        <v>17</v>
      </c>
      <c r="F51" t="s">
        <v>7</v>
      </c>
      <c r="G51">
        <v>3</v>
      </c>
    </row>
    <row r="52" spans="1:7" x14ac:dyDescent="0.3">
      <c r="A52" t="s">
        <v>83</v>
      </c>
      <c r="B52">
        <v>6</v>
      </c>
      <c r="C52">
        <v>458584</v>
      </c>
      <c r="D52">
        <v>2312</v>
      </c>
      <c r="E52" t="s">
        <v>15</v>
      </c>
      <c r="F52" t="s">
        <v>5</v>
      </c>
      <c r="G52">
        <v>3</v>
      </c>
    </row>
    <row r="53" spans="1:7" x14ac:dyDescent="0.3">
      <c r="A53" t="s">
        <v>84</v>
      </c>
      <c r="B53">
        <v>6</v>
      </c>
      <c r="C53">
        <v>511206</v>
      </c>
      <c r="D53">
        <v>87854</v>
      </c>
      <c r="E53" t="s">
        <v>19</v>
      </c>
      <c r="F53" t="s">
        <v>4</v>
      </c>
      <c r="G53">
        <v>4</v>
      </c>
    </row>
    <row r="54" spans="1:7" x14ac:dyDescent="0.3">
      <c r="A54" t="s">
        <v>85</v>
      </c>
      <c r="B54">
        <v>6</v>
      </c>
      <c r="C54">
        <v>2307</v>
      </c>
      <c r="D54">
        <v>63760</v>
      </c>
      <c r="E54" t="s">
        <v>14</v>
      </c>
      <c r="F54" t="s">
        <v>16</v>
      </c>
      <c r="G54">
        <v>4</v>
      </c>
    </row>
    <row r="55" spans="1:7" x14ac:dyDescent="0.3">
      <c r="A55" t="s">
        <v>86</v>
      </c>
      <c r="B55">
        <v>6</v>
      </c>
      <c r="C55">
        <v>252254</v>
      </c>
      <c r="D55">
        <v>306660</v>
      </c>
      <c r="E55" t="s">
        <v>18</v>
      </c>
      <c r="F55" t="s">
        <v>25</v>
      </c>
      <c r="G55">
        <v>3</v>
      </c>
    </row>
    <row r="56" spans="1:7" x14ac:dyDescent="0.3">
      <c r="A56" t="s">
        <v>52</v>
      </c>
      <c r="B56">
        <v>3</v>
      </c>
      <c r="C56">
        <v>282538</v>
      </c>
      <c r="D56">
        <v>2305</v>
      </c>
      <c r="E56" t="s">
        <v>7</v>
      </c>
      <c r="F56" t="s">
        <v>13</v>
      </c>
      <c r="G56">
        <v>3</v>
      </c>
    </row>
    <row r="57" spans="1:7" x14ac:dyDescent="0.3">
      <c r="A57" t="s">
        <v>88</v>
      </c>
      <c r="B57">
        <v>7</v>
      </c>
      <c r="C57">
        <v>87854</v>
      </c>
      <c r="D57">
        <v>2302</v>
      </c>
      <c r="E57" t="s">
        <v>4</v>
      </c>
      <c r="F57" t="s">
        <v>10</v>
      </c>
      <c r="G57">
        <v>4</v>
      </c>
    </row>
    <row r="58" spans="1:7" x14ac:dyDescent="0.3">
      <c r="A58" t="s">
        <v>89</v>
      </c>
      <c r="B58">
        <v>7</v>
      </c>
      <c r="C58">
        <v>2308</v>
      </c>
      <c r="D58">
        <v>335557</v>
      </c>
      <c r="E58" t="s">
        <v>11</v>
      </c>
      <c r="F58" t="s">
        <v>12</v>
      </c>
      <c r="G58">
        <v>2</v>
      </c>
    </row>
    <row r="59" spans="1:7" x14ac:dyDescent="0.3">
      <c r="A59" t="s">
        <v>90</v>
      </c>
      <c r="B59">
        <v>7</v>
      </c>
      <c r="C59">
        <v>275839</v>
      </c>
      <c r="D59">
        <v>33894</v>
      </c>
      <c r="E59" t="s">
        <v>2</v>
      </c>
      <c r="F59" t="s">
        <v>8</v>
      </c>
      <c r="G59">
        <v>2</v>
      </c>
    </row>
    <row r="60" spans="1:7" x14ac:dyDescent="0.3">
      <c r="A60" t="s">
        <v>91</v>
      </c>
      <c r="B60">
        <v>7</v>
      </c>
      <c r="C60">
        <v>33895</v>
      </c>
      <c r="D60">
        <v>458584</v>
      </c>
      <c r="E60" t="s">
        <v>9</v>
      </c>
      <c r="F60" t="s">
        <v>15</v>
      </c>
      <c r="G60">
        <v>2</v>
      </c>
    </row>
    <row r="61" spans="1:7" x14ac:dyDescent="0.3">
      <c r="A61" t="s">
        <v>92</v>
      </c>
      <c r="B61">
        <v>7</v>
      </c>
      <c r="C61">
        <v>282538</v>
      </c>
      <c r="D61">
        <v>2301</v>
      </c>
      <c r="E61" t="s">
        <v>7</v>
      </c>
      <c r="F61" t="s">
        <v>3</v>
      </c>
      <c r="G61">
        <v>4</v>
      </c>
    </row>
    <row r="62" spans="1:7" x14ac:dyDescent="0.3">
      <c r="A62" t="s">
        <v>93</v>
      </c>
      <c r="B62">
        <v>7</v>
      </c>
      <c r="C62">
        <v>63760</v>
      </c>
      <c r="D62">
        <v>511206</v>
      </c>
      <c r="E62" t="s">
        <v>16</v>
      </c>
      <c r="F62" t="s">
        <v>19</v>
      </c>
      <c r="G62">
        <v>3</v>
      </c>
    </row>
    <row r="63" spans="1:7" x14ac:dyDescent="0.3">
      <c r="A63" t="s">
        <v>94</v>
      </c>
      <c r="B63">
        <v>7</v>
      </c>
      <c r="C63">
        <v>306660</v>
      </c>
      <c r="D63">
        <v>213609</v>
      </c>
      <c r="E63" t="s">
        <v>25</v>
      </c>
      <c r="F63" t="s">
        <v>17</v>
      </c>
      <c r="G63">
        <v>4</v>
      </c>
    </row>
    <row r="64" spans="1:7" x14ac:dyDescent="0.3">
      <c r="A64" t="s">
        <v>95</v>
      </c>
      <c r="B64">
        <v>7</v>
      </c>
      <c r="C64">
        <v>2312</v>
      </c>
      <c r="D64">
        <v>252254</v>
      </c>
      <c r="E64" t="s">
        <v>5</v>
      </c>
      <c r="F64" t="s">
        <v>18</v>
      </c>
      <c r="G64">
        <v>4</v>
      </c>
    </row>
    <row r="65" spans="1:7" x14ac:dyDescent="0.3">
      <c r="A65" t="s">
        <v>70</v>
      </c>
      <c r="B65">
        <v>5</v>
      </c>
      <c r="C65">
        <v>2312</v>
      </c>
      <c r="D65">
        <v>2305</v>
      </c>
      <c r="E65" t="s">
        <v>5</v>
      </c>
      <c r="F65" t="s">
        <v>13</v>
      </c>
      <c r="G65">
        <v>3</v>
      </c>
    </row>
    <row r="66" spans="1:7" x14ac:dyDescent="0.3">
      <c r="A66" t="s">
        <v>97</v>
      </c>
      <c r="B66">
        <v>8</v>
      </c>
      <c r="C66">
        <v>2305</v>
      </c>
      <c r="D66">
        <v>2308</v>
      </c>
      <c r="E66" t="s">
        <v>13</v>
      </c>
      <c r="F66" t="s">
        <v>11</v>
      </c>
      <c r="G66">
        <v>5</v>
      </c>
    </row>
    <row r="67" spans="1:7" x14ac:dyDescent="0.3">
      <c r="A67" t="s">
        <v>98</v>
      </c>
      <c r="B67">
        <v>8</v>
      </c>
      <c r="C67">
        <v>2302</v>
      </c>
      <c r="D67">
        <v>63760</v>
      </c>
      <c r="E67" t="s">
        <v>10</v>
      </c>
      <c r="F67" t="s">
        <v>16</v>
      </c>
      <c r="G67">
        <v>2</v>
      </c>
    </row>
    <row r="68" spans="1:7" x14ac:dyDescent="0.3">
      <c r="A68" t="s">
        <v>99</v>
      </c>
      <c r="B68">
        <v>8</v>
      </c>
      <c r="C68">
        <v>2301</v>
      </c>
      <c r="D68">
        <v>306660</v>
      </c>
      <c r="E68" t="s">
        <v>3</v>
      </c>
      <c r="F68" t="s">
        <v>25</v>
      </c>
      <c r="G68">
        <v>3</v>
      </c>
    </row>
    <row r="69" spans="1:7" x14ac:dyDescent="0.3">
      <c r="A69" t="s">
        <v>100</v>
      </c>
      <c r="B69">
        <v>8</v>
      </c>
      <c r="C69">
        <v>511206</v>
      </c>
      <c r="D69">
        <v>2307</v>
      </c>
      <c r="E69" t="s">
        <v>19</v>
      </c>
      <c r="F69" t="s">
        <v>14</v>
      </c>
      <c r="G69">
        <v>4</v>
      </c>
    </row>
    <row r="70" spans="1:7" x14ac:dyDescent="0.3">
      <c r="A70" t="s">
        <v>101</v>
      </c>
      <c r="B70">
        <v>8</v>
      </c>
      <c r="C70">
        <v>252254</v>
      </c>
      <c r="D70">
        <v>33895</v>
      </c>
      <c r="E70" t="s">
        <v>18</v>
      </c>
      <c r="F70" t="s">
        <v>9</v>
      </c>
      <c r="G70">
        <v>2</v>
      </c>
    </row>
    <row r="71" spans="1:7" x14ac:dyDescent="0.3">
      <c r="A71" t="s">
        <v>102</v>
      </c>
      <c r="B71">
        <v>8</v>
      </c>
      <c r="C71">
        <v>213609</v>
      </c>
      <c r="D71">
        <v>2312</v>
      </c>
      <c r="E71" t="s">
        <v>17</v>
      </c>
      <c r="F71" t="s">
        <v>5</v>
      </c>
      <c r="G71">
        <v>3</v>
      </c>
    </row>
    <row r="72" spans="1:7" x14ac:dyDescent="0.3">
      <c r="A72" t="s">
        <v>103</v>
      </c>
      <c r="B72">
        <v>8</v>
      </c>
      <c r="C72">
        <v>335557</v>
      </c>
      <c r="D72">
        <v>275839</v>
      </c>
      <c r="E72" t="s">
        <v>12</v>
      </c>
      <c r="F72" t="s">
        <v>2</v>
      </c>
      <c r="G72">
        <v>2</v>
      </c>
    </row>
    <row r="73" spans="1:7" x14ac:dyDescent="0.3">
      <c r="A73" t="s">
        <v>104</v>
      </c>
      <c r="B73">
        <v>8</v>
      </c>
      <c r="C73">
        <v>33894</v>
      </c>
      <c r="D73">
        <v>87854</v>
      </c>
      <c r="E73" t="s">
        <v>8</v>
      </c>
      <c r="F73" t="s">
        <v>4</v>
      </c>
      <c r="G73">
        <v>2</v>
      </c>
    </row>
    <row r="74" spans="1:7" x14ac:dyDescent="0.3">
      <c r="A74" t="s">
        <v>105</v>
      </c>
      <c r="B74">
        <v>9</v>
      </c>
      <c r="C74">
        <v>2311</v>
      </c>
      <c r="D74">
        <v>252254</v>
      </c>
      <c r="E74" t="s">
        <v>6</v>
      </c>
      <c r="F74" t="s">
        <v>18</v>
      </c>
      <c r="G74">
        <v>2</v>
      </c>
    </row>
    <row r="75" spans="1:7" x14ac:dyDescent="0.3">
      <c r="A75" t="s">
        <v>87</v>
      </c>
      <c r="B75">
        <v>7</v>
      </c>
      <c r="C75">
        <v>2311</v>
      </c>
      <c r="D75">
        <v>2305</v>
      </c>
      <c r="E75" t="s">
        <v>6</v>
      </c>
      <c r="F75" t="s">
        <v>13</v>
      </c>
      <c r="G75">
        <v>5</v>
      </c>
    </row>
    <row r="76" spans="1:7" x14ac:dyDescent="0.3">
      <c r="A76" t="s">
        <v>107</v>
      </c>
      <c r="B76">
        <v>9</v>
      </c>
      <c r="C76">
        <v>2307</v>
      </c>
      <c r="D76">
        <v>2302</v>
      </c>
      <c r="E76" t="s">
        <v>14</v>
      </c>
      <c r="F76" t="s">
        <v>10</v>
      </c>
      <c r="G76">
        <v>3</v>
      </c>
    </row>
    <row r="77" spans="1:7" x14ac:dyDescent="0.3">
      <c r="A77" t="s">
        <v>108</v>
      </c>
      <c r="B77">
        <v>9</v>
      </c>
      <c r="C77">
        <v>2308</v>
      </c>
      <c r="D77">
        <v>458584</v>
      </c>
      <c r="E77" t="s">
        <v>11</v>
      </c>
      <c r="F77" t="s">
        <v>15</v>
      </c>
      <c r="G77">
        <v>2</v>
      </c>
    </row>
    <row r="78" spans="1:7" x14ac:dyDescent="0.3">
      <c r="A78" t="s">
        <v>109</v>
      </c>
      <c r="B78">
        <v>9</v>
      </c>
      <c r="C78">
        <v>87854</v>
      </c>
      <c r="D78">
        <v>335557</v>
      </c>
      <c r="E78" t="s">
        <v>4</v>
      </c>
      <c r="F78" t="s">
        <v>12</v>
      </c>
      <c r="G78">
        <v>2</v>
      </c>
    </row>
    <row r="79" spans="1:7" x14ac:dyDescent="0.3">
      <c r="A79" t="s">
        <v>110</v>
      </c>
      <c r="B79">
        <v>9</v>
      </c>
      <c r="C79">
        <v>63760</v>
      </c>
      <c r="D79">
        <v>33894</v>
      </c>
      <c r="E79" t="s">
        <v>16</v>
      </c>
      <c r="F79" t="s">
        <v>8</v>
      </c>
      <c r="G79">
        <v>2</v>
      </c>
    </row>
    <row r="80" spans="1:7" x14ac:dyDescent="0.3">
      <c r="A80" t="s">
        <v>111</v>
      </c>
      <c r="B80">
        <v>9</v>
      </c>
      <c r="C80">
        <v>33895</v>
      </c>
      <c r="D80">
        <v>213609</v>
      </c>
      <c r="E80" t="s">
        <v>9</v>
      </c>
      <c r="F80" t="s">
        <v>17</v>
      </c>
      <c r="G80">
        <v>2</v>
      </c>
    </row>
    <row r="81" spans="1:7" x14ac:dyDescent="0.3">
      <c r="A81" t="s">
        <v>112</v>
      </c>
      <c r="B81">
        <v>9</v>
      </c>
      <c r="C81">
        <v>306660</v>
      </c>
      <c r="D81">
        <v>282538</v>
      </c>
      <c r="E81" t="s">
        <v>25</v>
      </c>
      <c r="F81" t="s">
        <v>7</v>
      </c>
      <c r="G81">
        <v>4</v>
      </c>
    </row>
    <row r="82" spans="1:7" x14ac:dyDescent="0.3">
      <c r="A82" t="s">
        <v>113</v>
      </c>
      <c r="B82">
        <v>9</v>
      </c>
      <c r="C82">
        <v>2312</v>
      </c>
      <c r="D82">
        <v>2301</v>
      </c>
      <c r="E82" t="s">
        <v>5</v>
      </c>
      <c r="F82" t="s">
        <v>3</v>
      </c>
      <c r="G82">
        <v>4</v>
      </c>
    </row>
    <row r="83" spans="1:7" x14ac:dyDescent="0.3">
      <c r="A83" t="s">
        <v>106</v>
      </c>
      <c r="B83">
        <v>9</v>
      </c>
      <c r="C83">
        <v>275839</v>
      </c>
      <c r="D83">
        <v>2305</v>
      </c>
      <c r="E83" t="s">
        <v>2</v>
      </c>
      <c r="F83" t="s">
        <v>13</v>
      </c>
      <c r="G83">
        <v>4</v>
      </c>
    </row>
    <row r="84" spans="1:7" x14ac:dyDescent="0.3">
      <c r="A84" t="s">
        <v>115</v>
      </c>
      <c r="B84">
        <v>10</v>
      </c>
      <c r="C84">
        <v>2305</v>
      </c>
      <c r="D84">
        <v>87854</v>
      </c>
      <c r="E84" t="s">
        <v>13</v>
      </c>
      <c r="F84" t="s">
        <v>4</v>
      </c>
      <c r="G84">
        <v>2</v>
      </c>
    </row>
    <row r="85" spans="1:7" x14ac:dyDescent="0.3">
      <c r="A85" t="s">
        <v>116</v>
      </c>
      <c r="B85">
        <v>10</v>
      </c>
      <c r="C85">
        <v>2302</v>
      </c>
      <c r="D85">
        <v>511206</v>
      </c>
      <c r="E85" t="s">
        <v>10</v>
      </c>
      <c r="F85" t="s">
        <v>19</v>
      </c>
      <c r="G85">
        <v>1</v>
      </c>
    </row>
    <row r="86" spans="1:7" x14ac:dyDescent="0.3">
      <c r="A86" t="s">
        <v>117</v>
      </c>
      <c r="B86">
        <v>10</v>
      </c>
      <c r="C86">
        <v>252254</v>
      </c>
      <c r="D86">
        <v>2308</v>
      </c>
      <c r="E86" t="s">
        <v>18</v>
      </c>
      <c r="F86" t="s">
        <v>11</v>
      </c>
      <c r="G86">
        <v>4</v>
      </c>
    </row>
    <row r="87" spans="1:7" x14ac:dyDescent="0.3">
      <c r="A87" t="s">
        <v>118</v>
      </c>
      <c r="B87">
        <v>10</v>
      </c>
      <c r="C87">
        <v>335557</v>
      </c>
      <c r="D87">
        <v>63760</v>
      </c>
      <c r="E87" t="s">
        <v>12</v>
      </c>
      <c r="F87" t="s">
        <v>16</v>
      </c>
      <c r="G87">
        <v>2</v>
      </c>
    </row>
    <row r="88" spans="1:7" x14ac:dyDescent="0.3">
      <c r="A88" t="s">
        <v>119</v>
      </c>
      <c r="B88">
        <v>10</v>
      </c>
      <c r="C88">
        <v>2301</v>
      </c>
      <c r="D88">
        <v>33895</v>
      </c>
      <c r="E88" t="s">
        <v>3</v>
      </c>
      <c r="F88" t="s">
        <v>9</v>
      </c>
      <c r="G88">
        <v>2</v>
      </c>
    </row>
    <row r="89" spans="1:7" x14ac:dyDescent="0.3">
      <c r="A89" t="s">
        <v>120</v>
      </c>
      <c r="B89">
        <v>10</v>
      </c>
      <c r="C89">
        <v>282538</v>
      </c>
      <c r="D89">
        <v>2312</v>
      </c>
      <c r="E89" t="s">
        <v>7</v>
      </c>
      <c r="F89" t="s">
        <v>5</v>
      </c>
      <c r="G89">
        <v>4</v>
      </c>
    </row>
    <row r="90" spans="1:7" x14ac:dyDescent="0.3">
      <c r="A90" t="s">
        <v>121</v>
      </c>
      <c r="B90">
        <v>10</v>
      </c>
      <c r="C90">
        <v>33894</v>
      </c>
      <c r="D90">
        <v>2307</v>
      </c>
      <c r="E90" t="s">
        <v>8</v>
      </c>
      <c r="F90" t="s">
        <v>14</v>
      </c>
      <c r="G90">
        <v>3</v>
      </c>
    </row>
    <row r="91" spans="1:7" x14ac:dyDescent="0.3">
      <c r="A91" t="s">
        <v>122</v>
      </c>
      <c r="B91">
        <v>10</v>
      </c>
      <c r="C91">
        <v>458584</v>
      </c>
      <c r="D91">
        <v>275839</v>
      </c>
      <c r="E91" t="s">
        <v>15</v>
      </c>
      <c r="F91" t="s">
        <v>2</v>
      </c>
      <c r="G91">
        <v>2</v>
      </c>
    </row>
  </sheetData>
  <autoFilter ref="A1:G91" xr:uid="{6C6AAB8F-43D1-4F2A-8775-A9FAF486A003}">
    <sortState xmlns:xlrd2="http://schemas.microsoft.com/office/spreadsheetml/2017/richdata2" ref="A3:G83">
      <sortCondition ref="F1:F9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F6BC-298B-4850-A4CD-AEF5367C6479}">
  <dimension ref="B3:E93"/>
  <sheetViews>
    <sheetView topLeftCell="A67" workbookViewId="0">
      <selection activeCell="F41" sqref="F41"/>
    </sheetView>
  </sheetViews>
  <sheetFormatPr baseColWidth="10" defaultRowHeight="14.4" x14ac:dyDescent="0.3"/>
  <cols>
    <col min="2" max="2" width="16" bestFit="1" customWidth="1"/>
    <col min="3" max="4" width="29.109375" bestFit="1" customWidth="1"/>
    <col min="5" max="5" width="18.77734375" bestFit="1" customWidth="1"/>
  </cols>
  <sheetData>
    <row r="3" spans="2:5" x14ac:dyDescent="0.3">
      <c r="B3" s="2" t="s">
        <v>20</v>
      </c>
      <c r="C3" s="2" t="s">
        <v>23</v>
      </c>
      <c r="D3" s="2" t="s">
        <v>24</v>
      </c>
      <c r="E3" t="s">
        <v>126</v>
      </c>
    </row>
    <row r="4" spans="2:5" x14ac:dyDescent="0.3">
      <c r="B4">
        <v>1</v>
      </c>
      <c r="C4" t="s">
        <v>6</v>
      </c>
      <c r="D4" t="s">
        <v>16</v>
      </c>
      <c r="E4" s="1">
        <v>2</v>
      </c>
    </row>
    <row r="5" spans="2:5" x14ac:dyDescent="0.3">
      <c r="C5" t="s">
        <v>25</v>
      </c>
      <c r="D5" t="s">
        <v>10</v>
      </c>
      <c r="E5" s="1">
        <v>3</v>
      </c>
    </row>
    <row r="6" spans="2:5" x14ac:dyDescent="0.3">
      <c r="C6" t="s">
        <v>3</v>
      </c>
      <c r="D6" t="s">
        <v>12</v>
      </c>
      <c r="E6" s="1">
        <v>2</v>
      </c>
    </row>
    <row r="7" spans="2:5" x14ac:dyDescent="0.3">
      <c r="C7" t="s">
        <v>7</v>
      </c>
      <c r="D7" t="s">
        <v>8</v>
      </c>
      <c r="E7" s="1">
        <v>4</v>
      </c>
    </row>
    <row r="8" spans="2:5" x14ac:dyDescent="0.3">
      <c r="C8" t="s">
        <v>17</v>
      </c>
      <c r="D8" t="s">
        <v>13</v>
      </c>
      <c r="E8" s="1">
        <v>4</v>
      </c>
    </row>
    <row r="9" spans="2:5" x14ac:dyDescent="0.3">
      <c r="C9" t="s">
        <v>18</v>
      </c>
      <c r="D9" t="s">
        <v>15</v>
      </c>
      <c r="E9" s="1">
        <v>2</v>
      </c>
    </row>
    <row r="10" spans="2:5" x14ac:dyDescent="0.3">
      <c r="C10" t="s">
        <v>11</v>
      </c>
      <c r="D10" t="s">
        <v>4</v>
      </c>
      <c r="E10" s="1">
        <v>2</v>
      </c>
    </row>
    <row r="11" spans="2:5" x14ac:dyDescent="0.3">
      <c r="C11" t="s">
        <v>5</v>
      </c>
      <c r="D11" t="s">
        <v>19</v>
      </c>
      <c r="E11" s="1">
        <v>4</v>
      </c>
    </row>
    <row r="12" spans="2:5" x14ac:dyDescent="0.3">
      <c r="C12" t="s">
        <v>9</v>
      </c>
      <c r="D12" t="s">
        <v>14</v>
      </c>
      <c r="E12" s="1">
        <v>3</v>
      </c>
    </row>
    <row r="13" spans="2:5" x14ac:dyDescent="0.3">
      <c r="B13">
        <v>2</v>
      </c>
      <c r="C13" t="s">
        <v>19</v>
      </c>
      <c r="D13" t="s">
        <v>9</v>
      </c>
      <c r="E13" s="1">
        <v>4</v>
      </c>
    </row>
    <row r="14" spans="2:5" x14ac:dyDescent="0.3">
      <c r="C14" t="s">
        <v>14</v>
      </c>
      <c r="D14" t="s">
        <v>6</v>
      </c>
      <c r="E14" s="1">
        <v>3</v>
      </c>
    </row>
    <row r="15" spans="2:5" x14ac:dyDescent="0.3">
      <c r="C15" t="s">
        <v>12</v>
      </c>
      <c r="D15" t="s">
        <v>7</v>
      </c>
      <c r="E15" s="1">
        <v>3</v>
      </c>
    </row>
    <row r="16" spans="2:5" x14ac:dyDescent="0.3">
      <c r="C16" t="s">
        <v>8</v>
      </c>
      <c r="D16" t="s">
        <v>25</v>
      </c>
      <c r="E16" s="1">
        <v>3</v>
      </c>
    </row>
    <row r="17" spans="2:5" x14ac:dyDescent="0.3">
      <c r="C17" t="s">
        <v>10</v>
      </c>
      <c r="D17" t="s">
        <v>5</v>
      </c>
      <c r="E17" s="1">
        <v>1</v>
      </c>
    </row>
    <row r="18" spans="2:5" x14ac:dyDescent="0.3">
      <c r="C18" t="s">
        <v>16</v>
      </c>
      <c r="D18" t="s">
        <v>11</v>
      </c>
      <c r="E18" s="1">
        <v>4</v>
      </c>
    </row>
    <row r="19" spans="2:5" x14ac:dyDescent="0.3">
      <c r="C19" t="s">
        <v>15</v>
      </c>
      <c r="D19" t="s">
        <v>17</v>
      </c>
      <c r="E19" s="1">
        <v>2</v>
      </c>
    </row>
    <row r="20" spans="2:5" x14ac:dyDescent="0.3">
      <c r="C20" t="s">
        <v>4</v>
      </c>
      <c r="D20" t="s">
        <v>2</v>
      </c>
      <c r="E20" s="1">
        <v>2</v>
      </c>
    </row>
    <row r="21" spans="2:5" x14ac:dyDescent="0.3">
      <c r="C21" t="s">
        <v>13</v>
      </c>
      <c r="D21" t="s">
        <v>3</v>
      </c>
      <c r="E21" s="1">
        <v>2</v>
      </c>
    </row>
    <row r="22" spans="2:5" x14ac:dyDescent="0.3">
      <c r="B22">
        <v>3</v>
      </c>
      <c r="C22" t="s">
        <v>6</v>
      </c>
      <c r="D22" t="s">
        <v>19</v>
      </c>
      <c r="E22" s="1">
        <v>1</v>
      </c>
    </row>
    <row r="23" spans="2:5" x14ac:dyDescent="0.3">
      <c r="C23" t="s">
        <v>25</v>
      </c>
      <c r="D23" t="s">
        <v>12</v>
      </c>
      <c r="E23" s="1">
        <v>4</v>
      </c>
    </row>
    <row r="24" spans="2:5" x14ac:dyDescent="0.3">
      <c r="C24" t="s">
        <v>3</v>
      </c>
      <c r="D24" t="s">
        <v>15</v>
      </c>
      <c r="E24" s="1">
        <v>2</v>
      </c>
    </row>
    <row r="25" spans="2:5" x14ac:dyDescent="0.3">
      <c r="C25" t="s">
        <v>7</v>
      </c>
      <c r="D25" t="s">
        <v>13</v>
      </c>
      <c r="E25" s="1">
        <v>3</v>
      </c>
    </row>
    <row r="26" spans="2:5" x14ac:dyDescent="0.3">
      <c r="C26" t="s">
        <v>17</v>
      </c>
      <c r="D26" t="s">
        <v>18</v>
      </c>
      <c r="E26" s="1">
        <v>2</v>
      </c>
    </row>
    <row r="27" spans="2:5" x14ac:dyDescent="0.3">
      <c r="C27" t="s">
        <v>2</v>
      </c>
      <c r="D27" t="s">
        <v>16</v>
      </c>
      <c r="E27" s="1">
        <v>2</v>
      </c>
    </row>
    <row r="28" spans="2:5" x14ac:dyDescent="0.3">
      <c r="C28" t="s">
        <v>11</v>
      </c>
      <c r="D28" t="s">
        <v>14</v>
      </c>
      <c r="E28" s="1">
        <v>1</v>
      </c>
    </row>
    <row r="29" spans="2:5" x14ac:dyDescent="0.3">
      <c r="C29" t="s">
        <v>5</v>
      </c>
      <c r="D29" t="s">
        <v>8</v>
      </c>
      <c r="E29" s="1">
        <v>4</v>
      </c>
    </row>
    <row r="30" spans="2:5" x14ac:dyDescent="0.3">
      <c r="C30" t="s">
        <v>9</v>
      </c>
      <c r="D30" t="s">
        <v>10</v>
      </c>
      <c r="E30" s="1">
        <v>4</v>
      </c>
    </row>
    <row r="31" spans="2:5" x14ac:dyDescent="0.3">
      <c r="B31">
        <v>4</v>
      </c>
      <c r="C31" t="s">
        <v>19</v>
      </c>
      <c r="D31" t="s">
        <v>11</v>
      </c>
      <c r="E31" s="1">
        <v>3</v>
      </c>
    </row>
    <row r="32" spans="2:5" x14ac:dyDescent="0.3">
      <c r="C32" t="s">
        <v>14</v>
      </c>
      <c r="D32" t="s">
        <v>2</v>
      </c>
      <c r="E32" s="1">
        <v>4</v>
      </c>
    </row>
    <row r="33" spans="2:5" x14ac:dyDescent="0.3">
      <c r="C33" t="s">
        <v>12</v>
      </c>
      <c r="D33" t="s">
        <v>5</v>
      </c>
      <c r="E33" s="1">
        <v>3</v>
      </c>
    </row>
    <row r="34" spans="2:5" x14ac:dyDescent="0.3">
      <c r="C34" t="s">
        <v>8</v>
      </c>
      <c r="D34" t="s">
        <v>9</v>
      </c>
      <c r="E34" s="1">
        <v>2</v>
      </c>
    </row>
    <row r="35" spans="2:5" x14ac:dyDescent="0.3">
      <c r="C35" t="s">
        <v>10</v>
      </c>
      <c r="D35" t="s">
        <v>6</v>
      </c>
      <c r="E35" s="1">
        <v>5</v>
      </c>
    </row>
    <row r="36" spans="2:5" x14ac:dyDescent="0.3">
      <c r="C36" t="s">
        <v>16</v>
      </c>
      <c r="D36" t="s">
        <v>4</v>
      </c>
      <c r="E36" s="1">
        <v>2</v>
      </c>
    </row>
    <row r="37" spans="2:5" x14ac:dyDescent="0.3">
      <c r="C37" t="s">
        <v>15</v>
      </c>
      <c r="D37" t="s">
        <v>7</v>
      </c>
      <c r="E37" s="1">
        <v>3</v>
      </c>
    </row>
    <row r="38" spans="2:5" x14ac:dyDescent="0.3">
      <c r="C38" t="s">
        <v>18</v>
      </c>
      <c r="D38" t="s">
        <v>3</v>
      </c>
      <c r="E38" s="1">
        <v>2</v>
      </c>
    </row>
    <row r="39" spans="2:5" x14ac:dyDescent="0.3">
      <c r="C39" t="s">
        <v>13</v>
      </c>
      <c r="D39" t="s">
        <v>25</v>
      </c>
      <c r="E39" s="1">
        <v>1</v>
      </c>
    </row>
    <row r="40" spans="2:5" x14ac:dyDescent="0.3">
      <c r="B40">
        <v>5</v>
      </c>
      <c r="C40" t="s">
        <v>6</v>
      </c>
      <c r="D40" t="s">
        <v>8</v>
      </c>
      <c r="E40" s="1">
        <v>2</v>
      </c>
    </row>
    <row r="41" spans="2:5" x14ac:dyDescent="0.3">
      <c r="C41" t="s">
        <v>25</v>
      </c>
      <c r="D41" t="s">
        <v>15</v>
      </c>
      <c r="E41" s="1">
        <v>4</v>
      </c>
    </row>
    <row r="42" spans="2:5" x14ac:dyDescent="0.3">
      <c r="C42" t="s">
        <v>3</v>
      </c>
      <c r="D42" t="s">
        <v>17</v>
      </c>
      <c r="E42" s="1">
        <v>2</v>
      </c>
    </row>
    <row r="43" spans="2:5" x14ac:dyDescent="0.3">
      <c r="C43" t="s">
        <v>7</v>
      </c>
      <c r="D43" t="s">
        <v>18</v>
      </c>
      <c r="E43" s="1">
        <v>4</v>
      </c>
    </row>
    <row r="44" spans="2:5" x14ac:dyDescent="0.3">
      <c r="C44" t="s">
        <v>2</v>
      </c>
      <c r="D44" t="s">
        <v>19</v>
      </c>
      <c r="E44" s="1">
        <v>3</v>
      </c>
    </row>
    <row r="45" spans="2:5" x14ac:dyDescent="0.3">
      <c r="C45" t="s">
        <v>11</v>
      </c>
      <c r="D45" t="s">
        <v>10</v>
      </c>
      <c r="E45" s="1">
        <v>5</v>
      </c>
    </row>
    <row r="46" spans="2:5" x14ac:dyDescent="0.3">
      <c r="C46" t="s">
        <v>5</v>
      </c>
      <c r="D46" t="s">
        <v>13</v>
      </c>
      <c r="E46" s="1">
        <v>3</v>
      </c>
    </row>
    <row r="47" spans="2:5" x14ac:dyDescent="0.3">
      <c r="C47" t="s">
        <v>9</v>
      </c>
      <c r="D47" t="s">
        <v>12</v>
      </c>
      <c r="E47" s="1">
        <v>2</v>
      </c>
    </row>
    <row r="48" spans="2:5" x14ac:dyDescent="0.3">
      <c r="C48" t="s">
        <v>4</v>
      </c>
      <c r="D48" t="s">
        <v>14</v>
      </c>
      <c r="E48" s="1">
        <v>3</v>
      </c>
    </row>
    <row r="49" spans="2:5" x14ac:dyDescent="0.3">
      <c r="B49">
        <v>6</v>
      </c>
      <c r="C49" t="s">
        <v>19</v>
      </c>
      <c r="D49" t="s">
        <v>4</v>
      </c>
      <c r="E49" s="1">
        <v>4</v>
      </c>
    </row>
    <row r="50" spans="2:5" x14ac:dyDescent="0.3">
      <c r="C50" t="s">
        <v>14</v>
      </c>
      <c r="D50" t="s">
        <v>16</v>
      </c>
      <c r="E50" s="1">
        <v>4</v>
      </c>
    </row>
    <row r="51" spans="2:5" x14ac:dyDescent="0.3">
      <c r="C51" t="s">
        <v>12</v>
      </c>
      <c r="D51" t="s">
        <v>6</v>
      </c>
      <c r="E51" s="1">
        <v>4</v>
      </c>
    </row>
    <row r="52" spans="2:5" x14ac:dyDescent="0.3">
      <c r="C52" t="s">
        <v>8</v>
      </c>
      <c r="D52" t="s">
        <v>11</v>
      </c>
      <c r="E52" s="1">
        <v>4</v>
      </c>
    </row>
    <row r="53" spans="2:5" x14ac:dyDescent="0.3">
      <c r="C53" t="s">
        <v>10</v>
      </c>
      <c r="D53" t="s">
        <v>2</v>
      </c>
      <c r="E53" s="1">
        <v>2</v>
      </c>
    </row>
    <row r="54" spans="2:5" x14ac:dyDescent="0.3">
      <c r="C54" t="s">
        <v>17</v>
      </c>
      <c r="D54" t="s">
        <v>7</v>
      </c>
      <c r="E54" s="1">
        <v>3</v>
      </c>
    </row>
    <row r="55" spans="2:5" x14ac:dyDescent="0.3">
      <c r="C55" t="s">
        <v>15</v>
      </c>
      <c r="D55" t="s">
        <v>5</v>
      </c>
      <c r="E55" s="1">
        <v>3</v>
      </c>
    </row>
    <row r="56" spans="2:5" x14ac:dyDescent="0.3">
      <c r="C56" t="s">
        <v>18</v>
      </c>
      <c r="D56" t="s">
        <v>25</v>
      </c>
      <c r="E56" s="1">
        <v>3</v>
      </c>
    </row>
    <row r="57" spans="2:5" x14ac:dyDescent="0.3">
      <c r="C57" t="s">
        <v>13</v>
      </c>
      <c r="D57" t="s">
        <v>9</v>
      </c>
      <c r="E57" s="1">
        <v>2</v>
      </c>
    </row>
    <row r="58" spans="2:5" x14ac:dyDescent="0.3">
      <c r="B58">
        <v>7</v>
      </c>
      <c r="C58" t="s">
        <v>6</v>
      </c>
      <c r="D58" t="s">
        <v>13</v>
      </c>
      <c r="E58" s="1">
        <v>5</v>
      </c>
    </row>
    <row r="59" spans="2:5" x14ac:dyDescent="0.3">
      <c r="C59" t="s">
        <v>25</v>
      </c>
      <c r="D59" t="s">
        <v>17</v>
      </c>
      <c r="E59" s="1">
        <v>4</v>
      </c>
    </row>
    <row r="60" spans="2:5" x14ac:dyDescent="0.3">
      <c r="C60" t="s">
        <v>7</v>
      </c>
      <c r="D60" t="s">
        <v>3</v>
      </c>
      <c r="E60" s="1">
        <v>4</v>
      </c>
    </row>
    <row r="61" spans="2:5" x14ac:dyDescent="0.3">
      <c r="C61" t="s">
        <v>16</v>
      </c>
      <c r="D61" t="s">
        <v>19</v>
      </c>
      <c r="E61" s="1">
        <v>3</v>
      </c>
    </row>
    <row r="62" spans="2:5" x14ac:dyDescent="0.3">
      <c r="C62" t="s">
        <v>2</v>
      </c>
      <c r="D62" t="s">
        <v>8</v>
      </c>
      <c r="E62" s="1">
        <v>2</v>
      </c>
    </row>
    <row r="63" spans="2:5" x14ac:dyDescent="0.3">
      <c r="C63" t="s">
        <v>11</v>
      </c>
      <c r="D63" t="s">
        <v>12</v>
      </c>
      <c r="E63" s="1">
        <v>2</v>
      </c>
    </row>
    <row r="64" spans="2:5" x14ac:dyDescent="0.3">
      <c r="C64" t="s">
        <v>5</v>
      </c>
      <c r="D64" t="s">
        <v>18</v>
      </c>
      <c r="E64" s="1">
        <v>4</v>
      </c>
    </row>
    <row r="65" spans="2:5" x14ac:dyDescent="0.3">
      <c r="C65" t="s">
        <v>9</v>
      </c>
      <c r="D65" t="s">
        <v>15</v>
      </c>
      <c r="E65" s="1">
        <v>2</v>
      </c>
    </row>
    <row r="66" spans="2:5" x14ac:dyDescent="0.3">
      <c r="C66" t="s">
        <v>4</v>
      </c>
      <c r="D66" t="s">
        <v>10</v>
      </c>
      <c r="E66" s="1">
        <v>4</v>
      </c>
    </row>
    <row r="67" spans="2:5" x14ac:dyDescent="0.3">
      <c r="B67">
        <v>8</v>
      </c>
      <c r="C67" t="s">
        <v>19</v>
      </c>
      <c r="D67" t="s">
        <v>14</v>
      </c>
      <c r="E67" s="1">
        <v>4</v>
      </c>
    </row>
    <row r="68" spans="2:5" x14ac:dyDescent="0.3">
      <c r="C68" t="s">
        <v>12</v>
      </c>
      <c r="D68" t="s">
        <v>2</v>
      </c>
      <c r="E68" s="1">
        <v>2</v>
      </c>
    </row>
    <row r="69" spans="2:5" x14ac:dyDescent="0.3">
      <c r="C69" t="s">
        <v>8</v>
      </c>
      <c r="D69" t="s">
        <v>4</v>
      </c>
      <c r="E69" s="1">
        <v>2</v>
      </c>
    </row>
    <row r="70" spans="2:5" x14ac:dyDescent="0.3">
      <c r="C70" t="s">
        <v>3</v>
      </c>
      <c r="D70" t="s">
        <v>25</v>
      </c>
      <c r="E70" s="1">
        <v>3</v>
      </c>
    </row>
    <row r="71" spans="2:5" x14ac:dyDescent="0.3">
      <c r="C71" t="s">
        <v>10</v>
      </c>
      <c r="D71" t="s">
        <v>16</v>
      </c>
      <c r="E71" s="1">
        <v>2</v>
      </c>
    </row>
    <row r="72" spans="2:5" x14ac:dyDescent="0.3">
      <c r="C72" t="s">
        <v>17</v>
      </c>
      <c r="D72" t="s">
        <v>5</v>
      </c>
      <c r="E72" s="1">
        <v>3</v>
      </c>
    </row>
    <row r="73" spans="2:5" x14ac:dyDescent="0.3">
      <c r="C73" t="s">
        <v>15</v>
      </c>
      <c r="D73" t="s">
        <v>6</v>
      </c>
      <c r="E73" s="1">
        <v>4</v>
      </c>
    </row>
    <row r="74" spans="2:5" x14ac:dyDescent="0.3">
      <c r="C74" t="s">
        <v>18</v>
      </c>
      <c r="D74" t="s">
        <v>9</v>
      </c>
      <c r="E74" s="1">
        <v>2</v>
      </c>
    </row>
    <row r="75" spans="2:5" x14ac:dyDescent="0.3">
      <c r="C75" t="s">
        <v>13</v>
      </c>
      <c r="D75" t="s">
        <v>11</v>
      </c>
      <c r="E75" s="1">
        <v>5</v>
      </c>
    </row>
    <row r="76" spans="2:5" x14ac:dyDescent="0.3">
      <c r="B76">
        <v>9</v>
      </c>
      <c r="C76" t="s">
        <v>14</v>
      </c>
      <c r="D76" t="s">
        <v>10</v>
      </c>
      <c r="E76" s="1">
        <v>3</v>
      </c>
    </row>
    <row r="77" spans="2:5" x14ac:dyDescent="0.3">
      <c r="C77" t="s">
        <v>6</v>
      </c>
      <c r="D77" t="s">
        <v>18</v>
      </c>
      <c r="E77" s="1">
        <v>2</v>
      </c>
    </row>
    <row r="78" spans="2:5" x14ac:dyDescent="0.3">
      <c r="C78" t="s">
        <v>25</v>
      </c>
      <c r="D78" t="s">
        <v>7</v>
      </c>
      <c r="E78" s="1">
        <v>4</v>
      </c>
    </row>
    <row r="79" spans="2:5" x14ac:dyDescent="0.3">
      <c r="C79" t="s">
        <v>16</v>
      </c>
      <c r="D79" t="s">
        <v>8</v>
      </c>
      <c r="E79" s="1">
        <v>2</v>
      </c>
    </row>
    <row r="80" spans="2:5" x14ac:dyDescent="0.3">
      <c r="C80" t="s">
        <v>2</v>
      </c>
      <c r="D80" t="s">
        <v>13</v>
      </c>
      <c r="E80" s="1">
        <v>4</v>
      </c>
    </row>
    <row r="81" spans="2:5" x14ac:dyDescent="0.3">
      <c r="C81" t="s">
        <v>11</v>
      </c>
      <c r="D81" t="s">
        <v>15</v>
      </c>
      <c r="E81" s="1">
        <v>2</v>
      </c>
    </row>
    <row r="82" spans="2:5" x14ac:dyDescent="0.3">
      <c r="C82" t="s">
        <v>5</v>
      </c>
      <c r="D82" t="s">
        <v>3</v>
      </c>
      <c r="E82" s="1">
        <v>4</v>
      </c>
    </row>
    <row r="83" spans="2:5" x14ac:dyDescent="0.3">
      <c r="C83" t="s">
        <v>9</v>
      </c>
      <c r="D83" t="s">
        <v>17</v>
      </c>
      <c r="E83" s="1">
        <v>2</v>
      </c>
    </row>
    <row r="84" spans="2:5" x14ac:dyDescent="0.3">
      <c r="C84" t="s">
        <v>4</v>
      </c>
      <c r="D84" t="s">
        <v>12</v>
      </c>
      <c r="E84" s="1">
        <v>2</v>
      </c>
    </row>
    <row r="85" spans="2:5" x14ac:dyDescent="0.3">
      <c r="B85">
        <v>10</v>
      </c>
      <c r="C85" t="s">
        <v>12</v>
      </c>
      <c r="D85" t="s">
        <v>16</v>
      </c>
      <c r="E85" s="1">
        <v>2</v>
      </c>
    </row>
    <row r="86" spans="2:5" x14ac:dyDescent="0.3">
      <c r="C86" t="s">
        <v>8</v>
      </c>
      <c r="D86" t="s">
        <v>14</v>
      </c>
      <c r="E86" s="1">
        <v>3</v>
      </c>
    </row>
    <row r="87" spans="2:5" x14ac:dyDescent="0.3">
      <c r="C87" t="s">
        <v>3</v>
      </c>
      <c r="D87" t="s">
        <v>9</v>
      </c>
      <c r="E87" s="1">
        <v>2</v>
      </c>
    </row>
    <row r="88" spans="2:5" x14ac:dyDescent="0.3">
      <c r="C88" t="s">
        <v>7</v>
      </c>
      <c r="D88" t="s">
        <v>5</v>
      </c>
      <c r="E88" s="1">
        <v>4</v>
      </c>
    </row>
    <row r="89" spans="2:5" x14ac:dyDescent="0.3">
      <c r="C89" t="s">
        <v>10</v>
      </c>
      <c r="D89" t="s">
        <v>19</v>
      </c>
      <c r="E89" s="1">
        <v>1</v>
      </c>
    </row>
    <row r="90" spans="2:5" x14ac:dyDescent="0.3">
      <c r="C90" t="s">
        <v>17</v>
      </c>
      <c r="D90" t="s">
        <v>6</v>
      </c>
      <c r="E90" s="1">
        <v>4</v>
      </c>
    </row>
    <row r="91" spans="2:5" x14ac:dyDescent="0.3">
      <c r="C91" t="s">
        <v>15</v>
      </c>
      <c r="D91" t="s">
        <v>2</v>
      </c>
      <c r="E91" s="1">
        <v>2</v>
      </c>
    </row>
    <row r="92" spans="2:5" x14ac:dyDescent="0.3">
      <c r="C92" t="s">
        <v>18</v>
      </c>
      <c r="D92" t="s">
        <v>11</v>
      </c>
      <c r="E92" s="1">
        <v>4</v>
      </c>
    </row>
    <row r="93" spans="2:5" x14ac:dyDescent="0.3">
      <c r="C93" t="s">
        <v>13</v>
      </c>
      <c r="D93" t="s">
        <v>4</v>
      </c>
      <c r="E93" s="1">
        <v>2</v>
      </c>
    </row>
  </sheetData>
  <conditionalFormatting pivot="1" sqref="E4:E9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4DA9-A57E-4ACE-9439-7049B3E211FA}">
  <dimension ref="B2:P19"/>
  <sheetViews>
    <sheetView workbookViewId="0">
      <selection activeCell="I18" sqref="I18"/>
    </sheetView>
  </sheetViews>
  <sheetFormatPr baseColWidth="10" defaultRowHeight="14.4" x14ac:dyDescent="0.3"/>
  <sheetData>
    <row r="2" spans="2:16" x14ac:dyDescent="0.3">
      <c r="B2" s="7" t="s">
        <v>127</v>
      </c>
      <c r="C2" s="7"/>
      <c r="D2" s="7" t="s">
        <v>128</v>
      </c>
      <c r="E2" s="7"/>
    </row>
    <row r="3" spans="2:16" x14ac:dyDescent="0.3">
      <c r="B3" s="4" t="s">
        <v>29</v>
      </c>
      <c r="C3" s="4" t="s">
        <v>28</v>
      </c>
      <c r="D3" s="4" t="s">
        <v>29</v>
      </c>
      <c r="E3" s="4" t="s">
        <v>28</v>
      </c>
    </row>
    <row r="4" spans="2:16" x14ac:dyDescent="0.3">
      <c r="B4" s="3" t="s">
        <v>31</v>
      </c>
      <c r="C4" s="3" t="s">
        <v>129</v>
      </c>
      <c r="D4" s="3" t="s">
        <v>31</v>
      </c>
      <c r="E4" s="3" t="s">
        <v>129</v>
      </c>
      <c r="F4">
        <v>5</v>
      </c>
      <c r="H4" s="3" t="s">
        <v>130</v>
      </c>
      <c r="I4" s="3" t="s">
        <v>131</v>
      </c>
      <c r="J4" s="3" t="s">
        <v>130</v>
      </c>
      <c r="L4" s="3" t="s">
        <v>133</v>
      </c>
      <c r="N4">
        <v>5</v>
      </c>
      <c r="O4" t="s">
        <v>143</v>
      </c>
    </row>
    <row r="5" spans="2:16" x14ac:dyDescent="0.3">
      <c r="B5" s="3" t="s">
        <v>31</v>
      </c>
      <c r="C5" s="3" t="s">
        <v>129</v>
      </c>
      <c r="D5" s="3" t="s">
        <v>129</v>
      </c>
      <c r="E5" s="3" t="s">
        <v>31</v>
      </c>
      <c r="F5">
        <v>2</v>
      </c>
      <c r="H5" s="3" t="s">
        <v>130</v>
      </c>
      <c r="I5" s="3" t="s">
        <v>131</v>
      </c>
      <c r="J5" s="3" t="s">
        <v>28</v>
      </c>
      <c r="L5" s="3" t="s">
        <v>134</v>
      </c>
      <c r="N5">
        <v>2</v>
      </c>
      <c r="O5" t="s">
        <v>146</v>
      </c>
    </row>
    <row r="6" spans="2:16" x14ac:dyDescent="0.3">
      <c r="B6" s="3" t="s">
        <v>31</v>
      </c>
      <c r="C6" s="3" t="s">
        <v>129</v>
      </c>
      <c r="D6" s="3"/>
      <c r="E6" s="3" t="s">
        <v>30</v>
      </c>
      <c r="F6">
        <v>1</v>
      </c>
      <c r="H6" s="3" t="s">
        <v>130</v>
      </c>
      <c r="I6" s="3" t="s">
        <v>131</v>
      </c>
      <c r="J6" s="3" t="s">
        <v>132</v>
      </c>
      <c r="L6" s="3" t="s">
        <v>135</v>
      </c>
      <c r="N6">
        <v>1</v>
      </c>
      <c r="O6" t="s">
        <v>147</v>
      </c>
    </row>
    <row r="7" spans="2:16" x14ac:dyDescent="0.3">
      <c r="B7" s="3" t="s">
        <v>129</v>
      </c>
      <c r="C7" s="3" t="s">
        <v>31</v>
      </c>
      <c r="D7" s="3" t="s">
        <v>31</v>
      </c>
      <c r="E7" s="3" t="s">
        <v>129</v>
      </c>
      <c r="F7">
        <v>4</v>
      </c>
      <c r="H7" s="3" t="s">
        <v>28</v>
      </c>
      <c r="I7" s="3" t="s">
        <v>131</v>
      </c>
      <c r="J7" s="3" t="s">
        <v>130</v>
      </c>
      <c r="L7" s="3" t="s">
        <v>136</v>
      </c>
      <c r="N7">
        <v>4</v>
      </c>
      <c r="O7" t="s">
        <v>144</v>
      </c>
    </row>
    <row r="8" spans="2:16" x14ac:dyDescent="0.3">
      <c r="B8" s="3" t="s">
        <v>129</v>
      </c>
      <c r="C8" s="3" t="s">
        <v>31</v>
      </c>
      <c r="D8" s="3" t="s">
        <v>129</v>
      </c>
      <c r="E8" s="3" t="s">
        <v>31</v>
      </c>
      <c r="F8">
        <v>2</v>
      </c>
      <c r="H8" s="3" t="s">
        <v>28</v>
      </c>
      <c r="I8" s="3" t="s">
        <v>131</v>
      </c>
      <c r="J8" s="3" t="s">
        <v>28</v>
      </c>
      <c r="L8" s="3" t="s">
        <v>138</v>
      </c>
      <c r="N8">
        <v>2</v>
      </c>
      <c r="O8" t="s">
        <v>146</v>
      </c>
    </row>
    <row r="9" spans="2:16" x14ac:dyDescent="0.3">
      <c r="B9" s="3" t="s">
        <v>129</v>
      </c>
      <c r="C9" s="3" t="s">
        <v>31</v>
      </c>
      <c r="D9" s="3" t="s">
        <v>129</v>
      </c>
      <c r="E9" s="3" t="s">
        <v>30</v>
      </c>
      <c r="F9">
        <v>3</v>
      </c>
      <c r="H9" s="3" t="s">
        <v>28</v>
      </c>
      <c r="I9" s="3" t="s">
        <v>131</v>
      </c>
      <c r="J9" s="3" t="s">
        <v>132</v>
      </c>
      <c r="L9" s="3" t="s">
        <v>137</v>
      </c>
      <c r="N9">
        <v>3</v>
      </c>
      <c r="O9" t="s">
        <v>145</v>
      </c>
    </row>
    <row r="10" spans="2:16" x14ac:dyDescent="0.3">
      <c r="B10" s="3"/>
      <c r="C10" s="3"/>
      <c r="D10" s="3"/>
      <c r="E10" s="3"/>
      <c r="H10" s="3" t="s">
        <v>132</v>
      </c>
      <c r="I10" s="3" t="s">
        <v>131</v>
      </c>
      <c r="J10" s="3" t="s">
        <v>130</v>
      </c>
      <c r="L10" s="3" t="s">
        <v>139</v>
      </c>
      <c r="N10">
        <v>3</v>
      </c>
      <c r="O10" t="s">
        <v>145</v>
      </c>
    </row>
    <row r="11" spans="2:16" x14ac:dyDescent="0.3">
      <c r="B11" s="3"/>
      <c r="C11" s="3"/>
      <c r="D11" s="3"/>
      <c r="E11" s="3"/>
      <c r="H11" s="3" t="s">
        <v>132</v>
      </c>
      <c r="I11" s="3" t="s">
        <v>131</v>
      </c>
      <c r="J11" s="3" t="s">
        <v>28</v>
      </c>
      <c r="L11" s="3" t="s">
        <v>140</v>
      </c>
      <c r="N11">
        <v>4</v>
      </c>
      <c r="O11" t="s">
        <v>144</v>
      </c>
    </row>
    <row r="12" spans="2:16" x14ac:dyDescent="0.3">
      <c r="B12" s="3"/>
      <c r="C12" s="3"/>
      <c r="D12" s="3"/>
      <c r="E12" s="3"/>
      <c r="H12" s="3" t="s">
        <v>132</v>
      </c>
      <c r="I12" s="3" t="s">
        <v>131</v>
      </c>
      <c r="J12" s="3" t="s">
        <v>132</v>
      </c>
      <c r="L12" s="3" t="s">
        <v>141</v>
      </c>
      <c r="N12">
        <v>4</v>
      </c>
      <c r="O12" t="s">
        <v>144</v>
      </c>
    </row>
    <row r="13" spans="2:16" x14ac:dyDescent="0.3">
      <c r="B13" s="3"/>
      <c r="C13" s="3"/>
      <c r="D13" s="3"/>
      <c r="E13" s="3"/>
    </row>
    <row r="14" spans="2:16" x14ac:dyDescent="0.3">
      <c r="B14" s="3"/>
      <c r="C14" s="3"/>
      <c r="D14" s="3"/>
      <c r="E14" s="3"/>
    </row>
    <row r="15" spans="2:16" x14ac:dyDescent="0.3">
      <c r="B15" s="3"/>
      <c r="C15" s="3"/>
      <c r="D15" s="3"/>
      <c r="E15" s="3"/>
    </row>
    <row r="16" spans="2:16" x14ac:dyDescent="0.3">
      <c r="B16" s="3"/>
      <c r="C16" s="3"/>
      <c r="D16" s="3"/>
      <c r="E16" s="3"/>
      <c r="M16" t="s">
        <v>142</v>
      </c>
      <c r="N16" t="s">
        <v>130</v>
      </c>
      <c r="O16" t="s">
        <v>28</v>
      </c>
      <c r="P16" t="s">
        <v>132</v>
      </c>
    </row>
    <row r="17" spans="2:16" x14ac:dyDescent="0.3">
      <c r="B17" s="3"/>
      <c r="C17" s="3"/>
      <c r="D17" s="3"/>
      <c r="E17" s="3"/>
      <c r="M17" t="s">
        <v>130</v>
      </c>
      <c r="N17" s="3">
        <v>5</v>
      </c>
      <c r="O17" s="3">
        <v>2</v>
      </c>
      <c r="P17" s="3">
        <v>1</v>
      </c>
    </row>
    <row r="18" spans="2:16" x14ac:dyDescent="0.3">
      <c r="B18" s="3"/>
      <c r="C18" s="3"/>
      <c r="D18" s="3"/>
      <c r="E18" s="3"/>
      <c r="M18" t="s">
        <v>28</v>
      </c>
      <c r="N18" s="3">
        <v>4</v>
      </c>
      <c r="O18" s="3">
        <v>2</v>
      </c>
      <c r="P18" s="3">
        <v>3</v>
      </c>
    </row>
    <row r="19" spans="2:16" x14ac:dyDescent="0.3">
      <c r="B19" s="3"/>
      <c r="C19" s="3"/>
      <c r="D19" s="3"/>
      <c r="E19" s="3"/>
      <c r="M19" t="s">
        <v>132</v>
      </c>
      <c r="N19" s="3">
        <v>3</v>
      </c>
      <c r="O19" s="3">
        <v>4</v>
      </c>
      <c r="P19" s="3">
        <v>4</v>
      </c>
    </row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teams</vt:lpstr>
      <vt:lpstr>matches</vt:lpstr>
      <vt:lpstr>Hoja1</vt:lpstr>
      <vt:lpstr>Hoja2</vt:lpstr>
      <vt:lpstr>T_Matches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2025-01-14T20:31:56Z</dcterms:created>
  <dcterms:modified xsi:type="dcterms:W3CDTF">2025-01-17T23:43:02Z</dcterms:modified>
</cp:coreProperties>
</file>