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xr:revisionPtr revIDLastSave="0" documentId="8_{F0936CC5-5D92-416B-BC66-01F19DDA5EB1}"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E27" i="11"/>
  <c r="E26" i="11"/>
  <c r="F26" i="11"/>
  <c r="F24" i="11"/>
  <c r="E24" i="11"/>
  <c r="E22" i="11"/>
  <c r="F22" i="11" s="1"/>
  <c r="F21" i="11"/>
  <c r="F20" i="11"/>
  <c r="E20" i="11"/>
  <c r="E9" i="11"/>
  <c r="E14" i="11"/>
  <c r="E3" i="11"/>
  <c r="H7" i="11"/>
  <c r="E21" i="11" l="1"/>
  <c r="H21" i="11" l="1"/>
  <c r="I5" i="11"/>
  <c r="H32" i="11"/>
  <c r="H31" i="11"/>
  <c r="H30" i="11"/>
  <c r="H29" i="11"/>
  <c r="H28" i="11"/>
  <c r="H27" i="11"/>
  <c r="H25" i="11"/>
  <c r="H20" i="11"/>
  <c r="H19" i="11"/>
  <c r="H13" i="11"/>
  <c r="H8" i="11"/>
  <c r="E15" i="11" l="1"/>
  <c r="I6" i="11"/>
  <c r="H26" i="11" l="1"/>
  <c r="H24" i="11"/>
  <c r="E23" i="11"/>
  <c r="F23" i="11" s="1"/>
  <c r="F15" i="11"/>
  <c r="F14" i="11"/>
  <c r="H14" i="11" s="1"/>
  <c r="J5" i="11"/>
  <c r="K5" i="11" s="1"/>
  <c r="L5" i="11" s="1"/>
  <c r="M5" i="11" s="1"/>
  <c r="N5" i="11" s="1"/>
  <c r="O5" i="11" s="1"/>
  <c r="P5" i="11" s="1"/>
  <c r="I4" i="11"/>
  <c r="H22" i="11" l="1"/>
  <c r="H23" i="11"/>
  <c r="H15" i="11"/>
  <c r="E16" i="11"/>
  <c r="E17" i="11" s="1"/>
  <c r="E18" i="11" s="1"/>
  <c r="P4" i="11"/>
  <c r="Q5" i="11"/>
  <c r="R5" i="11" s="1"/>
  <c r="S5" i="11" s="1"/>
  <c r="T5" i="11" s="1"/>
  <c r="U5" i="11" s="1"/>
  <c r="V5" i="11" s="1"/>
  <c r="W5" i="11" s="1"/>
  <c r="J6" i="11"/>
  <c r="F18" i="11" l="1"/>
  <c r="H18" i="11" s="1"/>
  <c r="F17" i="11"/>
  <c r="H17" i="11" s="1"/>
  <c r="F16" i="11"/>
  <c r="H16"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 r="F9" i="11"/>
  <c r="H9" i="11" s="1"/>
  <c r="E10" i="11" l="1"/>
  <c r="F10" i="11" l="1"/>
  <c r="E11" i="11" s="1"/>
  <c r="H10" i="11" l="1"/>
  <c r="F11" i="11"/>
  <c r="E12" i="11" s="1"/>
  <c r="F12" i="11" l="1"/>
  <c r="H12" i="11" s="1"/>
  <c r="H11" i="11"/>
</calcChain>
</file>

<file path=xl/sharedStrings.xml><?xml version="1.0" encoding="utf-8"?>
<sst xmlns="http://schemas.openxmlformats.org/spreadsheetml/2006/main" count="68" uniqueCount="62">
  <si>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</si>
  <si>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Análisis de sentimientos en mensajes de texto cortos utilizando NLP</t>
  </si>
  <si>
    <t>GRÁFICO GANTT SIMPLE de Vertex42.com</t>
  </si>
  <si>
    <t>Escriba el nombre de la compañía en la celda B2.</t>
  </si>
  <si>
    <t>Master Big Data y Data Science. VIU</t>
  </si>
  <si>
    <t>https://www.vertex42.com/ExcelTemplates/simple-gantt-chart.html</t>
  </si>
  <si>
    <t>Escriba el nombre del responsable del proyecto en la celda B3. Escriba la fecha de comienzo del proyecto en la celda E3. Inicio del proyecto: la etiqueta se encuentra en la celda C3.</t>
  </si>
  <si>
    <t>Alejandro Alacaraz Sánchez</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</si>
  <si>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</si>
  <si>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</si>
  <si>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</si>
  <si>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</si>
  <si>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</si>
  <si>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</si>
  <si>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</si>
  <si>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</si>
  <si>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</si>
  <si>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</si>
  <si>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</si>
  <si>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</si>
  <si>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</si>
  <si>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Introducción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</si>
  <si>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</si>
  <si>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Idea de la investigación</t>
  </si>
  <si>
    <t>Alejandro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</si>
  <si>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</si>
  <si>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</si>
  <si>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Estado del arte, marco teorico</t>
  </si>
  <si>
    <t>Bloque de título fase de ejemplo</t>
  </si>
  <si>
    <t>Deficinición de la metodología e implementación</t>
  </si>
  <si>
    <t>Evaluación de resultados y conclusiones</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</si>
  <si>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</si>
  <si>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</si>
  <si>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</si>
  <si>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</si>
  <si>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</si>
  <si>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</si>
  <si>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</si>
  <si>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</si>
  <si>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</si>
  <si>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</si>
  <si>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</si>
  <si>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</si>
  <si>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</si>
  <si>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</si>
  <si>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</si>
  <si>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</si>
  <si>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Busqueda de referencias</t>
  </si>
  <si>
    <t>Redacción de la Introducción</t>
  </si>
  <si>
    <t>Planteamiento del marco teorico y busqueda de referencias</t>
  </si>
  <si>
    <t xml:space="preserve">Análisis de sentimientos </t>
  </si>
  <si>
    <t>Metodos de clasificación de textos</t>
  </si>
  <si>
    <t>Inteligencia Artificial</t>
  </si>
  <si>
    <t>Revisión de la redacción y los contenidos</t>
  </si>
  <si>
    <t>Desarrollo de la parte de aprendizaje semi supervisado</t>
  </si>
  <si>
    <t>Desarrollo de la parte de aprendizaje profundo</t>
  </si>
  <si>
    <t>Redacción de la metodología del proyecto y planteamiento del problema</t>
  </si>
  <si>
    <t>Redacción del desarrollo del proyecto</t>
  </si>
  <si>
    <t>Redacción de Resultados del proyecto</t>
  </si>
  <si>
    <t>Redacción de conclusiones</t>
  </si>
  <si>
    <t>Redacción de trabajos futuros</t>
  </si>
  <si>
    <t>Redacción de los objetivos principales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</si>
</sst>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 numFmtId="169" formatCode="d\ &quot;de&quot;\ mmmm\ &quot;de&quot;\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tint="0.34998626667073579"/>
      <name val="Calibri"/>
      <family val="2"/>
      <scheme val="maj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37" fillId="0" borderId="0" xfId="5" applyFont="1" applyAlignment="1">
      <alignment horizontal="left" wrapText="1"/>
    </xf>
    <xf numFmtId="0" fontId="9" fillId="0" borderId="2" xfId="12" applyFill="1">
      <alignment horizontal="left" vertical="center" indent="2"/>
    </xf>
    <xf numFmtId="0" fontId="9" fillId="0" borderId="2" xfId="11" applyFill="1">
      <alignment horizontal="center" vertical="center"/>
    </xf>
    <xf numFmtId="9" fontId="5" fillId="0" borderId="2" xfId="2" applyFont="1" applyFill="1" applyBorder="1" applyAlignment="1">
      <alignment horizontal="center" vertical="center"/>
    </xf>
    <xf numFmtId="166" fontId="9" fillId="0" borderId="2" xfId="10"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8" activePane="bottomLeft" state="frozen"/>
      <selection pane="bottomLeft" activeCell="D28" sqref="D28"/>
    </sheetView>
  </sheetViews>
  <sheetFormatPr baseColWidth="10" defaultColWidth="9.109375" defaultRowHeight="30" customHeight="1" x14ac:dyDescent="0.3"/>
  <cols>
    <col min="1" max="1" width="2.6640625" style="45" customWidth="1"/>
    <col min="2" max="2" width="56.10937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
      <c r="A1" s="46" t="s">
        <v>0</v>
      </c>
      <c r="B1" s="87" t="s">
        <v>1</v>
      </c>
      <c r="C1" s="1"/>
      <c r="D1" s="2"/>
      <c r="E1" s="4"/>
      <c r="F1" s="34"/>
      <c r="H1" s="2"/>
      <c r="I1" s="66" t="s">
        <v>2</v>
      </c>
    </row>
    <row r="2" spans="1:64" ht="30" customHeight="1" x14ac:dyDescent="0.35">
      <c r="A2" s="45" t="s">
        <v>3</v>
      </c>
      <c r="B2" s="49" t="s">
        <v>4</v>
      </c>
      <c r="I2" s="67" t="s">
        <v>5</v>
      </c>
    </row>
    <row r="3" spans="1:64" ht="30" customHeight="1" x14ac:dyDescent="0.3">
      <c r="A3" s="45" t="s">
        <v>6</v>
      </c>
      <c r="B3" s="50" t="s">
        <v>7</v>
      </c>
      <c r="C3" s="96" t="s">
        <v>8</v>
      </c>
      <c r="D3" s="97"/>
      <c r="E3" s="95">
        <f>DATE(2023,4,20)</f>
        <v>45036</v>
      </c>
      <c r="F3" s="95"/>
    </row>
    <row r="4" spans="1:64" ht="30" customHeight="1" x14ac:dyDescent="0.3">
      <c r="A4" s="46" t="s">
        <v>9</v>
      </c>
      <c r="C4" s="96" t="s">
        <v>10</v>
      </c>
      <c r="D4" s="97"/>
      <c r="E4" s="7">
        <v>13</v>
      </c>
      <c r="I4" s="92">
        <f>I5</f>
        <v>45117</v>
      </c>
      <c r="J4" s="93"/>
      <c r="K4" s="93"/>
      <c r="L4" s="93"/>
      <c r="M4" s="93"/>
      <c r="N4" s="93"/>
      <c r="O4" s="94"/>
      <c r="P4" s="92">
        <f>P5</f>
        <v>45124</v>
      </c>
      <c r="Q4" s="93"/>
      <c r="R4" s="93"/>
      <c r="S4" s="93"/>
      <c r="T4" s="93"/>
      <c r="U4" s="93"/>
      <c r="V4" s="94"/>
      <c r="W4" s="92">
        <f>W5</f>
        <v>45131</v>
      </c>
      <c r="X4" s="93"/>
      <c r="Y4" s="93"/>
      <c r="Z4" s="93"/>
      <c r="AA4" s="93"/>
      <c r="AB4" s="93"/>
      <c r="AC4" s="94"/>
      <c r="AD4" s="92">
        <f>AD5</f>
        <v>45138</v>
      </c>
      <c r="AE4" s="93"/>
      <c r="AF4" s="93"/>
      <c r="AG4" s="93"/>
      <c r="AH4" s="93"/>
      <c r="AI4" s="93"/>
      <c r="AJ4" s="94"/>
      <c r="AK4" s="92">
        <f>AK5</f>
        <v>45145</v>
      </c>
      <c r="AL4" s="93"/>
      <c r="AM4" s="93"/>
      <c r="AN4" s="93"/>
      <c r="AO4" s="93"/>
      <c r="AP4" s="93"/>
      <c r="AQ4" s="94"/>
      <c r="AR4" s="92">
        <f>AR5</f>
        <v>45152</v>
      </c>
      <c r="AS4" s="93"/>
      <c r="AT4" s="93"/>
      <c r="AU4" s="93"/>
      <c r="AV4" s="93"/>
      <c r="AW4" s="93"/>
      <c r="AX4" s="94"/>
      <c r="AY4" s="92">
        <f>AY5</f>
        <v>45159</v>
      </c>
      <c r="AZ4" s="93"/>
      <c r="BA4" s="93"/>
      <c r="BB4" s="93"/>
      <c r="BC4" s="93"/>
      <c r="BD4" s="93"/>
      <c r="BE4" s="94"/>
      <c r="BF4" s="92">
        <f>BF5</f>
        <v>45166</v>
      </c>
      <c r="BG4" s="93"/>
      <c r="BH4" s="93"/>
      <c r="BI4" s="93"/>
      <c r="BJ4" s="93"/>
      <c r="BK4" s="93"/>
      <c r="BL4" s="94"/>
    </row>
    <row r="5" spans="1:64" ht="15" customHeight="1" x14ac:dyDescent="0.3">
      <c r="A5" s="46" t="s">
        <v>11</v>
      </c>
      <c r="B5" s="65"/>
      <c r="C5" s="65"/>
      <c r="D5" s="65"/>
      <c r="E5" s="65"/>
      <c r="F5" s="65"/>
      <c r="G5" s="65"/>
      <c r="I5" s="84">
        <f>Inicio_del_proyecto-WEEKDAY(Inicio_del_proyecto,1)+2+7*(Semana_para_mostrar-1)</f>
        <v>45117</v>
      </c>
      <c r="J5" s="85">
        <f>I5+1</f>
        <v>45118</v>
      </c>
      <c r="K5" s="85">
        <f t="shared" ref="K5:AX5" si="0">J5+1</f>
        <v>45119</v>
      </c>
      <c r="L5" s="85">
        <f t="shared" si="0"/>
        <v>45120</v>
      </c>
      <c r="M5" s="85">
        <f t="shared" si="0"/>
        <v>45121</v>
      </c>
      <c r="N5" s="85">
        <f t="shared" si="0"/>
        <v>45122</v>
      </c>
      <c r="O5" s="86">
        <f t="shared" si="0"/>
        <v>45123</v>
      </c>
      <c r="P5" s="84">
        <f>O5+1</f>
        <v>45124</v>
      </c>
      <c r="Q5" s="85">
        <f>P5+1</f>
        <v>45125</v>
      </c>
      <c r="R5" s="85">
        <f t="shared" si="0"/>
        <v>45126</v>
      </c>
      <c r="S5" s="85">
        <f t="shared" si="0"/>
        <v>45127</v>
      </c>
      <c r="T5" s="85">
        <f t="shared" si="0"/>
        <v>45128</v>
      </c>
      <c r="U5" s="85">
        <f t="shared" si="0"/>
        <v>45129</v>
      </c>
      <c r="V5" s="86">
        <f t="shared" si="0"/>
        <v>45130</v>
      </c>
      <c r="W5" s="84">
        <f>V5+1</f>
        <v>45131</v>
      </c>
      <c r="X5" s="85">
        <f>W5+1</f>
        <v>45132</v>
      </c>
      <c r="Y5" s="85">
        <f t="shared" si="0"/>
        <v>45133</v>
      </c>
      <c r="Z5" s="85">
        <f t="shared" si="0"/>
        <v>45134</v>
      </c>
      <c r="AA5" s="85">
        <f t="shared" si="0"/>
        <v>45135</v>
      </c>
      <c r="AB5" s="85">
        <f t="shared" si="0"/>
        <v>45136</v>
      </c>
      <c r="AC5" s="86">
        <f t="shared" si="0"/>
        <v>45137</v>
      </c>
      <c r="AD5" s="84">
        <f>AC5+1</f>
        <v>45138</v>
      </c>
      <c r="AE5" s="85">
        <f>AD5+1</f>
        <v>45139</v>
      </c>
      <c r="AF5" s="85">
        <f t="shared" si="0"/>
        <v>45140</v>
      </c>
      <c r="AG5" s="85">
        <f t="shared" si="0"/>
        <v>45141</v>
      </c>
      <c r="AH5" s="85">
        <f t="shared" si="0"/>
        <v>45142</v>
      </c>
      <c r="AI5" s="85">
        <f t="shared" si="0"/>
        <v>45143</v>
      </c>
      <c r="AJ5" s="86">
        <f t="shared" si="0"/>
        <v>45144</v>
      </c>
      <c r="AK5" s="84">
        <f>AJ5+1</f>
        <v>45145</v>
      </c>
      <c r="AL5" s="85">
        <f>AK5+1</f>
        <v>45146</v>
      </c>
      <c r="AM5" s="85">
        <f t="shared" si="0"/>
        <v>45147</v>
      </c>
      <c r="AN5" s="85">
        <f t="shared" si="0"/>
        <v>45148</v>
      </c>
      <c r="AO5" s="85">
        <f t="shared" si="0"/>
        <v>45149</v>
      </c>
      <c r="AP5" s="85">
        <f t="shared" si="0"/>
        <v>45150</v>
      </c>
      <c r="AQ5" s="86">
        <f t="shared" si="0"/>
        <v>45151</v>
      </c>
      <c r="AR5" s="84">
        <f>AQ5+1</f>
        <v>45152</v>
      </c>
      <c r="AS5" s="85">
        <f>AR5+1</f>
        <v>45153</v>
      </c>
      <c r="AT5" s="85">
        <f t="shared" si="0"/>
        <v>45154</v>
      </c>
      <c r="AU5" s="85">
        <f t="shared" si="0"/>
        <v>45155</v>
      </c>
      <c r="AV5" s="85">
        <f t="shared" si="0"/>
        <v>45156</v>
      </c>
      <c r="AW5" s="85">
        <f t="shared" si="0"/>
        <v>45157</v>
      </c>
      <c r="AX5" s="86">
        <f t="shared" si="0"/>
        <v>45158</v>
      </c>
      <c r="AY5" s="84">
        <f>AX5+1</f>
        <v>45159</v>
      </c>
      <c r="AZ5" s="85">
        <f>AY5+1</f>
        <v>45160</v>
      </c>
      <c r="BA5" s="85">
        <f t="shared" ref="BA5:BE5" si="1">AZ5+1</f>
        <v>45161</v>
      </c>
      <c r="BB5" s="85">
        <f t="shared" si="1"/>
        <v>45162</v>
      </c>
      <c r="BC5" s="85">
        <f t="shared" si="1"/>
        <v>45163</v>
      </c>
      <c r="BD5" s="85">
        <f t="shared" si="1"/>
        <v>45164</v>
      </c>
      <c r="BE5" s="86">
        <f t="shared" si="1"/>
        <v>45165</v>
      </c>
      <c r="BF5" s="84">
        <f>BE5+1</f>
        <v>45166</v>
      </c>
      <c r="BG5" s="85">
        <f>BF5+1</f>
        <v>45167</v>
      </c>
      <c r="BH5" s="85">
        <f t="shared" ref="BH5:BL5" si="2">BG5+1</f>
        <v>45168</v>
      </c>
      <c r="BI5" s="85">
        <f t="shared" si="2"/>
        <v>45169</v>
      </c>
      <c r="BJ5" s="85">
        <f t="shared" si="2"/>
        <v>45170</v>
      </c>
      <c r="BK5" s="85">
        <f t="shared" si="2"/>
        <v>45171</v>
      </c>
      <c r="BL5" s="86">
        <f t="shared" si="2"/>
        <v>45172</v>
      </c>
    </row>
    <row r="6" spans="1:64" ht="30" customHeight="1" thickBot="1" x14ac:dyDescent="0.35">
      <c r="A6" s="46" t="s">
        <v>12</v>
      </c>
      <c r="B6" s="8" t="s">
        <v>13</v>
      </c>
      <c r="C6" s="9" t="s">
        <v>14</v>
      </c>
      <c r="D6" s="9" t="s">
        <v>15</v>
      </c>
      <c r="E6" s="9" t="s">
        <v>16</v>
      </c>
      <c r="F6" s="9" t="s">
        <v>17</v>
      </c>
      <c r="G6" s="9"/>
      <c r="H6" s="9" t="s">
        <v>18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19</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20</v>
      </c>
      <c r="B8" s="15" t="s">
        <v>21</v>
      </c>
      <c r="C8" s="51"/>
      <c r="D8" s="16"/>
      <c r="E8" s="69"/>
      <c r="F8" s="70"/>
      <c r="G8" s="14"/>
      <c r="H8" s="14" t="str">
        <f t="shared" ref="H8:H32"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22</v>
      </c>
      <c r="B9" s="60" t="s">
        <v>23</v>
      </c>
      <c r="C9" s="52" t="s">
        <v>24</v>
      </c>
      <c r="D9" s="17">
        <v>1</v>
      </c>
      <c r="E9" s="71">
        <f>Inicio_del_proyecto</f>
        <v>45036</v>
      </c>
      <c r="F9" s="71">
        <f>E9+3</f>
        <v>45039</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25</v>
      </c>
      <c r="B10" s="60" t="s">
        <v>47</v>
      </c>
      <c r="C10" s="52" t="s">
        <v>24</v>
      </c>
      <c r="D10" s="17">
        <v>1</v>
      </c>
      <c r="E10" s="71">
        <f>F9</f>
        <v>45039</v>
      </c>
      <c r="F10" s="71">
        <f>E10+2</f>
        <v>45041</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0" t="s">
        <v>48</v>
      </c>
      <c r="C11" s="52" t="s">
        <v>24</v>
      </c>
      <c r="D11" s="17">
        <v>1</v>
      </c>
      <c r="E11" s="71">
        <f>F10</f>
        <v>45041</v>
      </c>
      <c r="F11" s="71">
        <f>E11+4</f>
        <v>45045</v>
      </c>
      <c r="G11" s="14"/>
      <c r="H11" s="14">
        <f t="shared"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0" t="s">
        <v>61</v>
      </c>
      <c r="C12" s="52" t="s">
        <v>24</v>
      </c>
      <c r="D12" s="17">
        <v>1</v>
      </c>
      <c r="E12" s="71">
        <f>F11</f>
        <v>45045</v>
      </c>
      <c r="F12" s="71">
        <f>E12+5</f>
        <v>45050</v>
      </c>
      <c r="G12" s="14"/>
      <c r="H12" s="14">
        <f t="shared"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x14ac:dyDescent="0.3">
      <c r="A13" s="46" t="s">
        <v>26</v>
      </c>
      <c r="B13" s="18" t="s">
        <v>27</v>
      </c>
      <c r="C13" s="53"/>
      <c r="D13" s="19"/>
      <c r="E13" s="72"/>
      <c r="F13" s="73"/>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x14ac:dyDescent="0.3">
      <c r="A14" s="46"/>
      <c r="B14" s="61" t="s">
        <v>49</v>
      </c>
      <c r="C14" s="54"/>
      <c r="D14" s="20">
        <v>1</v>
      </c>
      <c r="E14" s="74">
        <f>DATE(2023,5,12)</f>
        <v>45058</v>
      </c>
      <c r="F14" s="74">
        <f>E14+4</f>
        <v>45062</v>
      </c>
      <c r="G14" s="14"/>
      <c r="H14" s="14">
        <f t="shared" si="6"/>
        <v>5</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x14ac:dyDescent="0.3">
      <c r="A15" s="45"/>
      <c r="B15" s="61" t="s">
        <v>50</v>
      </c>
      <c r="C15" s="54"/>
      <c r="D15" s="20">
        <v>1</v>
      </c>
      <c r="E15" s="74">
        <f>E14+2</f>
        <v>45060</v>
      </c>
      <c r="F15" s="74">
        <f>E15+5</f>
        <v>45065</v>
      </c>
      <c r="G15" s="14"/>
      <c r="H15" s="14">
        <f t="shared" si="6"/>
        <v>6</v>
      </c>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1" t="s">
        <v>51</v>
      </c>
      <c r="C16" s="54"/>
      <c r="D16" s="20">
        <v>1</v>
      </c>
      <c r="E16" s="74">
        <f>F15</f>
        <v>45065</v>
      </c>
      <c r="F16" s="74">
        <f>E16+3</f>
        <v>45068</v>
      </c>
      <c r="G16" s="14"/>
      <c r="H16" s="14">
        <f t="shared" si="6"/>
        <v>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1" t="s">
        <v>52</v>
      </c>
      <c r="C17" s="54"/>
      <c r="D17" s="20">
        <v>1</v>
      </c>
      <c r="E17" s="74">
        <f>E16</f>
        <v>45065</v>
      </c>
      <c r="F17" s="74">
        <f>E17+2</f>
        <v>45067</v>
      </c>
      <c r="G17" s="14"/>
      <c r="H17" s="14">
        <f t="shared" si="6"/>
        <v>3</v>
      </c>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1" t="s">
        <v>53</v>
      </c>
      <c r="C18" s="54"/>
      <c r="D18" s="20">
        <v>1</v>
      </c>
      <c r="E18" s="74">
        <f>E17</f>
        <v>45065</v>
      </c>
      <c r="F18" s="74">
        <f>E18+3</f>
        <v>45068</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t="s">
        <v>28</v>
      </c>
      <c r="B19" s="21" t="s">
        <v>29</v>
      </c>
      <c r="C19" s="55"/>
      <c r="D19" s="22"/>
      <c r="E19" s="75"/>
      <c r="F19" s="76"/>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2" t="s">
        <v>54</v>
      </c>
      <c r="C20" s="56"/>
      <c r="D20" s="23">
        <v>1</v>
      </c>
      <c r="E20" s="77">
        <f>DATE(2023,6,20)</f>
        <v>45097</v>
      </c>
      <c r="F20" s="77">
        <f>E20+28</f>
        <v>45125</v>
      </c>
      <c r="G20" s="14"/>
      <c r="H20" s="14">
        <f t="shared" si="6"/>
        <v>29</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2" t="s">
        <v>55</v>
      </c>
      <c r="C21" s="56"/>
      <c r="D21" s="23">
        <v>1</v>
      </c>
      <c r="E21" s="77">
        <f>F20+1</f>
        <v>45126</v>
      </c>
      <c r="F21" s="77">
        <f>E21+5</f>
        <v>45131</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2" t="s">
        <v>56</v>
      </c>
      <c r="C22" s="56"/>
      <c r="D22" s="23">
        <v>1</v>
      </c>
      <c r="E22" s="77">
        <f>F21+1</f>
        <v>45132</v>
      </c>
      <c r="F22" s="77">
        <f>E22+6</f>
        <v>45138</v>
      </c>
      <c r="G22" s="14"/>
      <c r="H22" s="14">
        <f t="shared" si="6"/>
        <v>7</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57</v>
      </c>
      <c r="C23" s="56"/>
      <c r="D23" s="23">
        <v>1</v>
      </c>
      <c r="E23" s="77">
        <f>F22+1</f>
        <v>45139</v>
      </c>
      <c r="F23" s="77">
        <f>E23+10</f>
        <v>45149</v>
      </c>
      <c r="G23" s="14"/>
      <c r="H23" s="14">
        <f t="shared" si="6"/>
        <v>11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58</v>
      </c>
      <c r="C24" s="56"/>
      <c r="D24" s="23">
        <v>1</v>
      </c>
      <c r="E24" s="77">
        <f>F23+1</f>
        <v>45150</v>
      </c>
      <c r="F24" s="77">
        <f>E24+4</f>
        <v>45154</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t="s">
        <v>28</v>
      </c>
      <c r="B25" s="24" t="s">
        <v>30</v>
      </c>
      <c r="C25" s="57"/>
      <c r="D25" s="25"/>
      <c r="E25" s="78"/>
      <c r="F25" s="79"/>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3" t="s">
        <v>59</v>
      </c>
      <c r="C26" s="58"/>
      <c r="D26" s="26">
        <v>1</v>
      </c>
      <c r="E26" s="80">
        <f>F24+1</f>
        <v>45155</v>
      </c>
      <c r="F26" s="80">
        <f>E26+4</f>
        <v>45159</v>
      </c>
      <c r="G26" s="14"/>
      <c r="H26" s="14">
        <f t="shared" si="6"/>
        <v>5</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3" t="s">
        <v>60</v>
      </c>
      <c r="C27" s="58"/>
      <c r="D27" s="26">
        <v>1</v>
      </c>
      <c r="E27" s="80">
        <f>F26+1</f>
        <v>45160</v>
      </c>
      <c r="F27" s="80">
        <f>E27+1</f>
        <v>45161</v>
      </c>
      <c r="G27" s="14"/>
      <c r="H27" s="14">
        <f t="shared" si="6"/>
        <v>2</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88"/>
      <c r="C28" s="89"/>
      <c r="D28" s="90"/>
      <c r="E28" s="91"/>
      <c r="F28" s="91"/>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88"/>
      <c r="C29" s="89"/>
      <c r="D29" s="90"/>
      <c r="E29" s="91"/>
      <c r="F29" s="91"/>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x14ac:dyDescent="0.3">
      <c r="A30" s="45"/>
      <c r="B30" s="88"/>
      <c r="C30" s="89"/>
      <c r="D30" s="90"/>
      <c r="E30" s="91"/>
      <c r="F30" s="91"/>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x14ac:dyDescent="0.3">
      <c r="A31" s="45" t="s">
        <v>31</v>
      </c>
      <c r="B31" s="64"/>
      <c r="C31" s="59"/>
      <c r="D31" s="13"/>
      <c r="E31" s="81"/>
      <c r="F31" s="81"/>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6" t="s">
        <v>32</v>
      </c>
      <c r="B32" s="27" t="s">
        <v>33</v>
      </c>
      <c r="C32" s="28"/>
      <c r="D32" s="29"/>
      <c r="E32" s="82"/>
      <c r="F32" s="83"/>
      <c r="G32" s="30"/>
      <c r="H32" s="30" t="str">
        <f t="shared" si="6"/>
        <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3:7" ht="30" customHeight="1" x14ac:dyDescent="0.3">
      <c r="G33" s="6"/>
    </row>
    <row r="34" spans="3:7" ht="30" customHeight="1" x14ac:dyDescent="0.3">
      <c r="C34" s="11"/>
      <c r="F34" s="47"/>
    </row>
    <row r="35" spans="3:7" ht="30" customHeight="1" x14ac:dyDescent="0.3">
      <c r="C35"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v>
      </c>
      <c r="B2" s="36"/>
    </row>
    <row r="3" spans="1:2" s="41" customFormat="1" ht="27" customHeight="1" x14ac:dyDescent="0.3">
      <c r="A3" s="68" t="s">
        <v>5</v>
      </c>
      <c r="B3" s="42"/>
    </row>
    <row r="4" spans="1:2" s="38" customFormat="1" ht="25.8" x14ac:dyDescent="0.5">
      <c r="A4" s="39" t="s">
        <v>34</v>
      </c>
    </row>
    <row r="5" spans="1:2" ht="74.099999999999994" customHeight="1" x14ac:dyDescent="0.3">
      <c r="A5" s="40" t="s">
        <v>35</v>
      </c>
    </row>
    <row r="6" spans="1:2" ht="26.25" customHeight="1" x14ac:dyDescent="0.3">
      <c r="A6" s="39" t="s">
        <v>36</v>
      </c>
    </row>
    <row r="7" spans="1:2" s="35" customFormat="1" ht="228" customHeight="1" x14ac:dyDescent="0.3">
      <c r="A7" s="44" t="s">
        <v>37</v>
      </c>
    </row>
    <row r="8" spans="1:2" s="38" customFormat="1" ht="25.8" x14ac:dyDescent="0.5">
      <c r="A8" s="39" t="s">
        <v>38</v>
      </c>
    </row>
    <row r="9" spans="1:2" ht="57.6" x14ac:dyDescent="0.3">
      <c r="A9" s="40" t="s">
        <v>39</v>
      </c>
    </row>
    <row r="10" spans="1:2" s="35" customFormat="1" ht="27.9" customHeight="1" x14ac:dyDescent="0.3">
      <c r="A10" s="43" t="s">
        <v>40</v>
      </c>
    </row>
    <row r="11" spans="1:2" s="38" customFormat="1" ht="25.8" x14ac:dyDescent="0.5">
      <c r="A11" s="39" t="s">
        <v>41</v>
      </c>
    </row>
    <row r="12" spans="1:2" ht="28.8" x14ac:dyDescent="0.3">
      <c r="A12" s="40" t="s">
        <v>42</v>
      </c>
    </row>
    <row r="13" spans="1:2" s="35" customFormat="1" ht="27.9" customHeight="1" x14ac:dyDescent="0.3">
      <c r="A13" s="43" t="s">
        <v>43</v>
      </c>
    </row>
    <row r="14" spans="1:2" s="38" customFormat="1" ht="25.8" x14ac:dyDescent="0.5">
      <c r="A14" s="39" t="s">
        <v>44</v>
      </c>
    </row>
    <row r="15" spans="1:2" ht="93.75" customHeight="1" x14ac:dyDescent="0.3">
      <c r="A15" s="40" t="s">
        <v>45</v>
      </c>
    </row>
    <row r="16" spans="1:2" ht="86.4" x14ac:dyDescent="0.3">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71af3243-3dd4-4a8d-8c0d-dd76da1f02a5"/>
    <ds:schemaRef ds:uri="http://purl.org/dc/elements/1.1/"/>
    <ds:schemaRef ds:uri="http://www.w3.org/XML/1998/namespace"/>
    <ds:schemaRef ds:uri="230e9df3-be65-4c73-a93b-d1236ebd677e"/>
    <ds:schemaRef ds:uri="http://purl.org/dc/dcmitype/"/>
    <ds:schemaRef ds:uri="16c05727-aa75-4e4a-9b5f-8a80a1165891"/>
    <ds:schemaRef ds:uri="http://schemas.microsoft.com/office/2006/documentManagement/types"/>
    <ds:schemaRef ds:uri="http://schemas.microsoft.com/office/2006/metadata/properties"/>
    <ds:schemaRef ds:uri="http://purl.org/dc/terms/"/>
    <ds:schemaRef ds:uri="http://schemas.microsoft.com/sharepoint/v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2023-04-20T15:00:34Z</dcterms:created>
  <dcterms:modified xsi:type="dcterms:W3CDTF">2023-08-11T11:15:50Z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