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parthxparab/Downloads/CS513-finals/"/>
    </mc:Choice>
  </mc:AlternateContent>
  <xr:revisionPtr revIDLastSave="0" documentId="13_ncr:1_{C8005DFC-0DBE-124C-A07A-7896EB1CD1A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5" i="2" l="1"/>
  <c r="D95" i="2"/>
  <c r="G70" i="2"/>
  <c r="G87" i="2" s="1"/>
  <c r="G130" i="2" s="1"/>
  <c r="A70" i="2"/>
  <c r="A87" i="2" s="1"/>
  <c r="A130" i="2" s="1"/>
  <c r="G69" i="2"/>
  <c r="G86" i="2" s="1"/>
  <c r="G129" i="2" s="1"/>
  <c r="A69" i="2"/>
  <c r="A86" i="2" s="1"/>
  <c r="A129" i="2" s="1"/>
  <c r="G35" i="2"/>
  <c r="D35" i="2"/>
  <c r="F30" i="2"/>
  <c r="D30" i="2"/>
  <c r="B30" i="2"/>
  <c r="B73" i="2" s="1"/>
  <c r="A30" i="2"/>
  <c r="A73" i="2" s="1"/>
  <c r="A90" i="2" s="1"/>
  <c r="A133" i="2" s="1"/>
  <c r="F29" i="2"/>
  <c r="D29" i="2"/>
  <c r="B29" i="2"/>
  <c r="B72" i="2" s="1"/>
  <c r="A29" i="2"/>
  <c r="A72" i="2" s="1"/>
  <c r="A89" i="2" s="1"/>
  <c r="A132" i="2" s="1"/>
  <c r="J28" i="2"/>
  <c r="G28" i="2"/>
  <c r="G71" i="2" s="1"/>
  <c r="G88" i="2" s="1"/>
  <c r="G131" i="2" s="1"/>
  <c r="F28" i="2"/>
  <c r="D28" i="2"/>
  <c r="B28" i="2"/>
  <c r="B71" i="2" s="1"/>
  <c r="A28" i="2"/>
  <c r="A71" i="2" s="1"/>
  <c r="A88" i="2" s="1"/>
  <c r="A131" i="2" s="1"/>
  <c r="K27" i="2"/>
  <c r="K70" i="2" s="1"/>
  <c r="K87" i="2" s="1"/>
  <c r="K130" i="2" s="1"/>
  <c r="J27" i="2"/>
  <c r="G27" i="2"/>
  <c r="F27" i="2"/>
  <c r="D27" i="2"/>
  <c r="B27" i="2"/>
  <c r="B70" i="2" s="1"/>
  <c r="A27" i="2"/>
  <c r="J26" i="2"/>
  <c r="H26" i="2"/>
  <c r="H69" i="2" s="1"/>
  <c r="G26" i="2"/>
  <c r="F26" i="2"/>
  <c r="D26" i="2"/>
  <c r="B26" i="2"/>
  <c r="B69" i="2" s="1"/>
  <c r="A26" i="2"/>
  <c r="S24" i="2"/>
  <c r="Q24" i="2"/>
  <c r="S22" i="2"/>
  <c r="V21" i="2"/>
  <c r="C20" i="2"/>
  <c r="G20" i="2" s="1"/>
  <c r="H28" i="2" s="1"/>
  <c r="AA19" i="2"/>
  <c r="X19" i="2"/>
  <c r="S19" i="2"/>
  <c r="Q19" i="2"/>
  <c r="C19" i="2"/>
  <c r="G19" i="2" s="1"/>
  <c r="S18" i="2"/>
  <c r="S16" i="2"/>
  <c r="Z15" i="2"/>
  <c r="V14" i="2"/>
  <c r="Q14" i="2"/>
  <c r="V13" i="2"/>
  <c r="S13" i="2"/>
  <c r="X12" i="2"/>
  <c r="S12" i="2"/>
  <c r="T11" i="2"/>
  <c r="Q10" i="2"/>
  <c r="S9" i="2"/>
  <c r="X8" i="2"/>
  <c r="T8" i="2"/>
  <c r="V6" i="2"/>
  <c r="Q5" i="2"/>
  <c r="B87" i="2" l="1"/>
  <c r="B130" i="2" s="1"/>
  <c r="Q121" i="2" s="1"/>
  <c r="Q64" i="2"/>
  <c r="B86" i="2"/>
  <c r="B129" i="2" s="1"/>
  <c r="Q116" i="2" s="1"/>
  <c r="Q59" i="2"/>
  <c r="H86" i="2"/>
  <c r="H129" i="2" s="1"/>
  <c r="V117" i="2" s="1"/>
  <c r="V60" i="2"/>
  <c r="Q73" i="2"/>
  <c r="B89" i="2"/>
  <c r="B132" i="2" s="1"/>
  <c r="Q130" i="2" s="1"/>
  <c r="Q78" i="2"/>
  <c r="B90" i="2"/>
  <c r="B133" i="2" s="1"/>
  <c r="Q135" i="2" s="1"/>
  <c r="H27" i="2"/>
  <c r="C21" i="2"/>
  <c r="G21" i="2" s="1"/>
  <c r="H71" i="2"/>
  <c r="V75" i="2" s="1"/>
  <c r="Q68" i="2"/>
  <c r="B88" i="2"/>
  <c r="B131" i="2" s="1"/>
  <c r="Q125" i="2" s="1"/>
  <c r="H70" i="2" l="1"/>
  <c r="V67" i="2" s="1"/>
  <c r="A35" i="2"/>
  <c r="L27" i="2"/>
  <c r="L70" i="2" s="1"/>
  <c r="N25" i="2"/>
  <c r="N29" i="2" s="1"/>
  <c r="Z69" i="2" l="1"/>
  <c r="AA73" i="2"/>
  <c r="B40" i="2"/>
  <c r="J35" i="2"/>
  <c r="D42" i="2" l="1"/>
  <c r="F42" i="2" s="1"/>
  <c r="J70" i="2" s="1"/>
  <c r="D40" i="2"/>
  <c r="F40" i="2" s="1"/>
  <c r="J69" i="2" s="1"/>
  <c r="B44" i="2"/>
  <c r="D44" i="2"/>
  <c r="F44" i="2" s="1"/>
  <c r="J71" i="2" s="1"/>
  <c r="B42" i="2"/>
  <c r="D50" i="2" l="1"/>
  <c r="F50" i="2" s="1"/>
  <c r="D71" i="2" s="1"/>
  <c r="D54" i="2"/>
  <c r="F54" i="2" s="1"/>
  <c r="D73" i="2" s="1"/>
  <c r="D46" i="2"/>
  <c r="F46" i="2" s="1"/>
  <c r="D69" i="2" s="1"/>
  <c r="D52" i="2"/>
  <c r="F52" i="2" s="1"/>
  <c r="D72" i="2" s="1"/>
  <c r="D48" i="2"/>
  <c r="F48" i="2" s="1"/>
  <c r="D70" i="2" s="1"/>
  <c r="J88" i="2"/>
  <c r="X73" i="2"/>
  <c r="D58" i="2"/>
  <c r="F58" i="2" s="1"/>
  <c r="F70" i="2" s="1"/>
  <c r="D64" i="2"/>
  <c r="F64" i="2" s="1"/>
  <c r="F73" i="2" s="1"/>
  <c r="D56" i="2"/>
  <c r="F56" i="2" s="1"/>
  <c r="F69" i="2" s="1"/>
  <c r="D62" i="2"/>
  <c r="F62" i="2" s="1"/>
  <c r="F72" i="2" s="1"/>
  <c r="D60" i="2"/>
  <c r="F60" i="2" s="1"/>
  <c r="F71" i="2" s="1"/>
  <c r="J86" i="2"/>
  <c r="X62" i="2"/>
  <c r="J87" i="2"/>
  <c r="X66" i="2"/>
  <c r="F88" i="2" l="1"/>
  <c r="S70" i="2"/>
  <c r="F87" i="2"/>
  <c r="S66" i="2"/>
  <c r="D89" i="2"/>
  <c r="S72" i="2"/>
  <c r="F89" i="2"/>
  <c r="S73" i="2"/>
  <c r="D86" i="2"/>
  <c r="C79" i="2"/>
  <c r="G79" i="2" s="1"/>
  <c r="T62" i="2"/>
  <c r="S63" i="2"/>
  <c r="F86" i="2"/>
  <c r="C80" i="2"/>
  <c r="G80" i="2" s="1"/>
  <c r="H88" i="2" s="1"/>
  <c r="D90" i="2"/>
  <c r="S76" i="2"/>
  <c r="F90" i="2"/>
  <c r="S78" i="2"/>
  <c r="D87" i="2"/>
  <c r="T65" i="2"/>
  <c r="D88" i="2"/>
  <c r="S67" i="2"/>
  <c r="H131" i="2" l="1"/>
  <c r="V132" i="2" s="1"/>
  <c r="H87" i="2"/>
  <c r="C81" i="2"/>
  <c r="G81" i="2" s="1"/>
  <c r="N85" i="2" l="1"/>
  <c r="N89" i="2" s="1"/>
  <c r="L87" i="2"/>
  <c r="L130" i="2" s="1"/>
  <c r="A95" i="2"/>
  <c r="H130" i="2"/>
  <c r="V124" i="2" s="1"/>
  <c r="Z126" i="2" l="1"/>
  <c r="AA130" i="2"/>
  <c r="J95" i="2"/>
  <c r="B100" i="2"/>
  <c r="D104" i="2" l="1"/>
  <c r="F104" i="2" s="1"/>
  <c r="J131" i="2" s="1"/>
  <c r="X130" i="2" s="1"/>
  <c r="D102" i="2"/>
  <c r="F102" i="2" s="1"/>
  <c r="J130" i="2" s="1"/>
  <c r="X123" i="2" s="1"/>
  <c r="D100" i="2"/>
  <c r="F100" i="2" s="1"/>
  <c r="J129" i="2" s="1"/>
  <c r="X119" i="2" s="1"/>
  <c r="B104" i="2"/>
  <c r="B102" i="2"/>
  <c r="D112" i="2" l="1"/>
  <c r="F112" i="2" s="1"/>
  <c r="D132" i="2" s="1"/>
  <c r="S129" i="2" s="1"/>
  <c r="D108" i="2"/>
  <c r="F108" i="2" s="1"/>
  <c r="D130" i="2" s="1"/>
  <c r="T122" i="2" s="1"/>
  <c r="D106" i="2"/>
  <c r="F106" i="2" s="1"/>
  <c r="D129" i="2" s="1"/>
  <c r="T119" i="2" s="1"/>
  <c r="D110" i="2"/>
  <c r="F110" i="2" s="1"/>
  <c r="D131" i="2" s="1"/>
  <c r="S124" i="2" s="1"/>
  <c r="D114" i="2"/>
  <c r="F114" i="2" s="1"/>
  <c r="D133" i="2" s="1"/>
  <c r="S133" i="2" s="1"/>
  <c r="D116" i="2"/>
  <c r="F116" i="2" s="1"/>
  <c r="F129" i="2" s="1"/>
  <c r="S120" i="2" s="1"/>
  <c r="D122" i="2"/>
  <c r="F122" i="2" s="1"/>
  <c r="F132" i="2" s="1"/>
  <c r="S130" i="2" s="1"/>
  <c r="D120" i="2"/>
  <c r="F120" i="2" s="1"/>
  <c r="F131" i="2" s="1"/>
  <c r="S127" i="2" s="1"/>
  <c r="D118" i="2"/>
  <c r="F118" i="2" s="1"/>
  <c r="F130" i="2" s="1"/>
  <c r="S123" i="2" s="1"/>
  <c r="D124" i="2"/>
  <c r="F124" i="2" s="1"/>
  <c r="F133" i="2" s="1"/>
  <c r="S1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Garg</author>
    <author>Arun Garg</author>
  </authors>
  <commentList>
    <comment ref="A18" authorId="0" shapeId="0" xr:uid="{00000000-0006-0000-0000-000001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11"/>
            <rFont val="Tahoma"/>
            <charset val="134"/>
          </rPr>
          <t>Net</t>
        </r>
        <r>
          <rPr>
            <sz val="8"/>
            <rFont val="Tahoma"/>
            <charset val="134"/>
          </rPr>
          <t>J</t>
        </r>
        <r>
          <rPr>
            <sz val="9"/>
            <rFont val="Tahoma"/>
            <charset val="134"/>
          </rPr>
          <t xml:space="preserve"> = </t>
        </r>
        <r>
          <rPr>
            <sz val="12"/>
            <rFont val="Tahoma"/>
            <charset val="134"/>
          </rPr>
          <t>∑</t>
        </r>
        <r>
          <rPr>
            <sz val="9"/>
            <rFont val="Tahoma"/>
            <charset val="134"/>
          </rPr>
          <t xml:space="preserve"> </t>
        </r>
        <r>
          <rPr>
            <sz val="11"/>
            <rFont val="Tahoma"/>
            <charset val="134"/>
          </rPr>
          <t>W</t>
        </r>
        <r>
          <rPr>
            <sz val="8"/>
            <rFont val="Tahoma"/>
            <charset val="134"/>
          </rPr>
          <t>IJ</t>
        </r>
        <r>
          <rPr>
            <sz val="9"/>
            <rFont val="Tahoma"/>
            <charset val="134"/>
          </rPr>
          <t xml:space="preserve"> </t>
        </r>
        <r>
          <rPr>
            <sz val="11"/>
            <rFont val="Tahoma"/>
            <charset val="134"/>
          </rPr>
          <t>*</t>
        </r>
        <r>
          <rPr>
            <sz val="9"/>
            <rFont val="Tahoma"/>
            <charset val="134"/>
          </rPr>
          <t xml:space="preserve"> </t>
        </r>
        <r>
          <rPr>
            <sz val="11"/>
            <rFont val="Tahoma"/>
            <charset val="134"/>
          </rPr>
          <t>X</t>
        </r>
        <r>
          <rPr>
            <sz val="8"/>
            <rFont val="Tahoma"/>
            <charset val="134"/>
          </rPr>
          <t>IJ</t>
        </r>
      </text>
    </comment>
    <comment ref="E18" authorId="0" shapeId="0" xr:uid="{00000000-0006-0000-0000-000002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11"/>
            <rFont val="Tahoma"/>
            <charset val="134"/>
          </rPr>
          <t>f﴾Net﴿ = 1 / (1 + e ^ Net)</t>
        </r>
      </text>
    </comment>
    <comment ref="N2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Error Rate = Actual - Output</t>
        </r>
      </text>
    </comment>
    <comment ref="J34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Formula Used: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Error Rate = Actual - Output</t>
        </r>
      </text>
    </comment>
    <comment ref="A39" authorId="0" shapeId="0" xr:uid="{00000000-0006-0000-0000-000005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8"/>
            <rFont val="Tahoma"/>
            <charset val="134"/>
          </rPr>
          <t xml:space="preserve">based on the node is in output layer or in hidden layer.
for outpur layer, </t>
        </r>
        <r>
          <rPr>
            <sz val="11"/>
            <rFont val="Arial"/>
            <charset val="134"/>
          </rPr>
          <t>ᵟ</t>
        </r>
        <r>
          <rPr>
            <sz val="8"/>
            <rFont val="Arial"/>
            <charset val="134"/>
          </rPr>
          <t xml:space="preserve">node = output * (1 - output) * (actual - output),
for hidden layer, </t>
        </r>
        <r>
          <rPr>
            <sz val="11"/>
            <rFont val="Arial"/>
            <charset val="134"/>
          </rPr>
          <t>ᵟ</t>
        </r>
        <r>
          <rPr>
            <sz val="8"/>
            <rFont val="Arial"/>
            <charset val="134"/>
          </rPr>
          <t>node = output * (1 - output) * ∑ W</t>
        </r>
        <r>
          <rPr>
            <sz val="6"/>
            <rFont val="Arial"/>
            <charset val="134"/>
          </rPr>
          <t>JK</t>
        </r>
        <r>
          <rPr>
            <sz val="8"/>
            <rFont val="Arial"/>
            <charset val="134"/>
          </rPr>
          <t xml:space="preserve"> </t>
        </r>
        <r>
          <rPr>
            <sz val="11"/>
            <rFont val="Arial"/>
            <charset val="134"/>
          </rPr>
          <t>ᵟ</t>
        </r>
        <r>
          <rPr>
            <sz val="8"/>
            <rFont val="Arial"/>
            <charset val="134"/>
          </rPr>
          <t>node</t>
        </r>
      </text>
    </comment>
    <comment ref="C39" authorId="0" shapeId="0" xr:uid="{00000000-0006-0000-0000-000006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11"/>
            <rFont val="Gisha"/>
            <charset val="134"/>
          </rPr>
          <t>∆W</t>
        </r>
        <r>
          <rPr>
            <sz val="8"/>
            <rFont val="Gisha"/>
            <charset val="134"/>
          </rPr>
          <t>IJ</t>
        </r>
        <r>
          <rPr>
            <sz val="11"/>
            <rFont val="Gisha"/>
            <charset val="134"/>
          </rPr>
          <t xml:space="preserve"> = ᶯ * ᵟ * X</t>
        </r>
        <r>
          <rPr>
            <sz val="8"/>
            <rFont val="Gisha"/>
            <charset val="134"/>
          </rPr>
          <t>IJ,
weight correction = learning rate * 
                                 delta function *
                                 node value</t>
        </r>
      </text>
    </comment>
    <comment ref="E39" authorId="0" shapeId="0" xr:uid="{00000000-0006-0000-0000-000007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11"/>
            <rFont val="Gisha"/>
            <charset val="134"/>
          </rPr>
          <t>W</t>
        </r>
        <r>
          <rPr>
            <sz val="8"/>
            <rFont val="Gisha"/>
            <charset val="134"/>
          </rPr>
          <t>IJ (new)</t>
        </r>
        <r>
          <rPr>
            <sz val="11"/>
            <rFont val="Gisha"/>
            <charset val="134"/>
          </rPr>
          <t xml:space="preserve"> = W</t>
        </r>
        <r>
          <rPr>
            <sz val="8"/>
            <rFont val="Gisha"/>
            <charset val="134"/>
          </rPr>
          <t>IJ (old)</t>
        </r>
        <r>
          <rPr>
            <sz val="11"/>
            <rFont val="Gisha"/>
            <charset val="134"/>
          </rPr>
          <t xml:space="preserve"> + ∆W</t>
        </r>
        <r>
          <rPr>
            <sz val="8"/>
            <rFont val="Gisha"/>
            <charset val="134"/>
          </rPr>
          <t>IJ,
new weight = old weight + weight currection</t>
        </r>
      </text>
    </comment>
    <comment ref="A78" authorId="0" shapeId="0" xr:uid="{00000000-0006-0000-0000-000008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11"/>
            <rFont val="Tahoma"/>
            <charset val="134"/>
          </rPr>
          <t>Net</t>
        </r>
        <r>
          <rPr>
            <sz val="8"/>
            <rFont val="Tahoma"/>
            <charset val="134"/>
          </rPr>
          <t>J</t>
        </r>
        <r>
          <rPr>
            <sz val="9"/>
            <rFont val="Tahoma"/>
            <charset val="134"/>
          </rPr>
          <t xml:space="preserve"> = </t>
        </r>
        <r>
          <rPr>
            <sz val="12"/>
            <rFont val="Tahoma"/>
            <charset val="134"/>
          </rPr>
          <t>∑</t>
        </r>
        <r>
          <rPr>
            <sz val="9"/>
            <rFont val="Tahoma"/>
            <charset val="134"/>
          </rPr>
          <t xml:space="preserve"> </t>
        </r>
        <r>
          <rPr>
            <sz val="11"/>
            <rFont val="Tahoma"/>
            <charset val="134"/>
          </rPr>
          <t>W</t>
        </r>
        <r>
          <rPr>
            <sz val="8"/>
            <rFont val="Tahoma"/>
            <charset val="134"/>
          </rPr>
          <t>IJ</t>
        </r>
        <r>
          <rPr>
            <sz val="9"/>
            <rFont val="Tahoma"/>
            <charset val="134"/>
          </rPr>
          <t xml:space="preserve"> </t>
        </r>
        <r>
          <rPr>
            <sz val="11"/>
            <rFont val="Tahoma"/>
            <charset val="134"/>
          </rPr>
          <t>*</t>
        </r>
        <r>
          <rPr>
            <sz val="9"/>
            <rFont val="Tahoma"/>
            <charset val="134"/>
          </rPr>
          <t xml:space="preserve"> </t>
        </r>
        <r>
          <rPr>
            <sz val="11"/>
            <rFont val="Tahoma"/>
            <charset val="134"/>
          </rPr>
          <t>X</t>
        </r>
        <r>
          <rPr>
            <sz val="8"/>
            <rFont val="Tahoma"/>
            <charset val="134"/>
          </rPr>
          <t>IJ</t>
        </r>
      </text>
    </comment>
    <comment ref="E78" authorId="0" shapeId="0" xr:uid="{00000000-0006-0000-0000-000009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11"/>
            <rFont val="Tahoma"/>
            <charset val="134"/>
          </rPr>
          <t>f﴾Net﴿ = 1 / (1 + e ^ Net)</t>
        </r>
      </text>
    </comment>
    <comment ref="N88" authorId="0" shapeId="0" xr:uid="{00000000-0006-0000-0000-00000A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Error Rate = Actual - Output</t>
        </r>
      </text>
    </comment>
    <comment ref="J94" authorId="1" shapeId="0" xr:uid="{00000000-0006-0000-0000-00000B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Error Rate = Actual - Output</t>
        </r>
      </text>
    </comment>
    <comment ref="A99" authorId="0" shapeId="0" xr:uid="{00000000-0006-0000-0000-00000C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8"/>
            <rFont val="Tahoma"/>
            <charset val="134"/>
          </rPr>
          <t xml:space="preserve">based on the node is in output layer or in hidden layer.
for outpur layer, </t>
        </r>
        <r>
          <rPr>
            <sz val="11"/>
            <rFont val="Arial"/>
            <charset val="134"/>
          </rPr>
          <t>ᵟ</t>
        </r>
        <r>
          <rPr>
            <sz val="8"/>
            <rFont val="Arial"/>
            <charset val="134"/>
          </rPr>
          <t xml:space="preserve">node = output * (1 - output) * (actual - output),
for hidden layer, </t>
        </r>
        <r>
          <rPr>
            <sz val="11"/>
            <rFont val="Arial"/>
            <charset val="134"/>
          </rPr>
          <t>ᵟ</t>
        </r>
        <r>
          <rPr>
            <sz val="8"/>
            <rFont val="Arial"/>
            <charset val="134"/>
          </rPr>
          <t>node = output * (1 - output) * ∑ W</t>
        </r>
        <r>
          <rPr>
            <sz val="6"/>
            <rFont val="Arial"/>
            <charset val="134"/>
          </rPr>
          <t>JK</t>
        </r>
        <r>
          <rPr>
            <sz val="8"/>
            <rFont val="Arial"/>
            <charset val="134"/>
          </rPr>
          <t xml:space="preserve"> </t>
        </r>
        <r>
          <rPr>
            <sz val="11"/>
            <rFont val="Arial"/>
            <charset val="134"/>
          </rPr>
          <t>ᵟ</t>
        </r>
        <r>
          <rPr>
            <sz val="8"/>
            <rFont val="Arial"/>
            <charset val="134"/>
          </rPr>
          <t>node</t>
        </r>
      </text>
    </comment>
    <comment ref="C99" authorId="0" shapeId="0" xr:uid="{00000000-0006-0000-0000-00000D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11"/>
            <rFont val="Gisha"/>
            <charset val="134"/>
          </rPr>
          <t>∆W</t>
        </r>
        <r>
          <rPr>
            <sz val="8"/>
            <rFont val="Gisha"/>
            <charset val="134"/>
          </rPr>
          <t>IJ</t>
        </r>
        <r>
          <rPr>
            <sz val="11"/>
            <rFont val="Gisha"/>
            <charset val="134"/>
          </rPr>
          <t xml:space="preserve"> = ᶯ * ᵟ * X</t>
        </r>
        <r>
          <rPr>
            <sz val="8"/>
            <rFont val="Gisha"/>
            <charset val="134"/>
          </rPr>
          <t>IJ,
weight correction = learning rate * 
                                 delta function *
                                 node value</t>
        </r>
      </text>
    </comment>
    <comment ref="E99" authorId="0" shapeId="0" xr:uid="{00000000-0006-0000-0000-00000E000000}">
      <text>
        <r>
          <rPr>
            <b/>
            <sz val="9"/>
            <rFont val="Tahoma"/>
            <charset val="134"/>
          </rPr>
          <t>Formula Used:</t>
        </r>
        <r>
          <rPr>
            <sz val="9"/>
            <rFont val="Tahoma"/>
            <charset val="134"/>
          </rPr>
          <t xml:space="preserve">
</t>
        </r>
        <r>
          <rPr>
            <sz val="11"/>
            <rFont val="Gisha"/>
            <charset val="134"/>
          </rPr>
          <t>W</t>
        </r>
        <r>
          <rPr>
            <sz val="8"/>
            <rFont val="Gisha"/>
            <charset val="134"/>
          </rPr>
          <t>IJ (new)</t>
        </r>
        <r>
          <rPr>
            <sz val="11"/>
            <rFont val="Gisha"/>
            <charset val="134"/>
          </rPr>
          <t xml:space="preserve"> = W</t>
        </r>
        <r>
          <rPr>
            <sz val="8"/>
            <rFont val="Gisha"/>
            <charset val="134"/>
          </rPr>
          <t>IJ (old)</t>
        </r>
        <r>
          <rPr>
            <sz val="11"/>
            <rFont val="Gisha"/>
            <charset val="134"/>
          </rPr>
          <t xml:space="preserve"> + ∆W</t>
        </r>
        <r>
          <rPr>
            <sz val="8"/>
            <rFont val="Gisha"/>
            <charset val="134"/>
          </rPr>
          <t>IJ,
new weight = old weight + weight currection</t>
        </r>
      </text>
    </comment>
  </commentList>
</comments>
</file>

<file path=xl/sharedStrings.xml><?xml version="1.0" encoding="utf-8"?>
<sst xmlns="http://schemas.openxmlformats.org/spreadsheetml/2006/main" count="278" uniqueCount="97">
  <si>
    <t>Given Network</t>
  </si>
  <si>
    <t>INPUT LAYER</t>
  </si>
  <si>
    <t>HIDDEN LAYER</t>
  </si>
  <si>
    <t>OUTPUT LAYER</t>
  </si>
  <si>
    <r>
      <rPr>
        <b/>
        <sz val="11"/>
        <color theme="1"/>
        <rFont val="Gisha"/>
        <charset val="134"/>
      </rPr>
      <t xml:space="preserve">Table – </t>
    </r>
    <r>
      <rPr>
        <sz val="11"/>
        <color theme="1"/>
        <rFont val="Gisha"/>
        <charset val="134"/>
      </rPr>
      <t>Data Inputs and Initial Values for Neural Network Weights</t>
    </r>
  </si>
  <si>
    <t>Actual Value</t>
  </si>
  <si>
    <t>Node</t>
  </si>
  <si>
    <t>Value</t>
  </si>
  <si>
    <t>Weight to A</t>
  </si>
  <si>
    <t>Weight to B</t>
  </si>
  <si>
    <t>Weight to Z</t>
  </si>
  <si>
    <t>X =</t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</si>
  <si>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XA</t>
    </r>
    <r>
      <rPr>
        <sz val="11"/>
        <color rgb="FF000000"/>
        <rFont val="Gisha"/>
        <charset val="134"/>
      </rPr>
      <t xml:space="preserve"> =</t>
    </r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</si>
  <si>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XB</t>
    </r>
    <r>
      <rPr>
        <sz val="11"/>
        <color rgb="FF000000"/>
        <rFont val="Gisha"/>
        <charset val="134"/>
      </rPr>
      <t xml:space="preserve"> =</t>
    </r>
  </si>
  <si>
    <t>XX=</t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</si>
  <si>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XXZ</t>
    </r>
    <r>
      <rPr>
        <sz val="11"/>
        <color rgb="FF000000"/>
        <rFont val="Gisha"/>
        <charset val="134"/>
      </rPr>
      <t xml:space="preserve"> =</t>
    </r>
  </si>
  <si>
    <t>1 =</t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</si>
  <si>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1A</t>
    </r>
    <r>
      <rPr>
        <sz val="11"/>
        <color rgb="FF000000"/>
        <rFont val="Gisha"/>
        <charset val="134"/>
      </rPr>
      <t xml:space="preserve"> =</t>
    </r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</si>
  <si>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1B</t>
    </r>
    <r>
      <rPr>
        <sz val="11"/>
        <color rgb="FF000000"/>
        <rFont val="Gisha"/>
        <charset val="134"/>
      </rPr>
      <t xml:space="preserve"> =</t>
    </r>
  </si>
  <si>
    <t>A =</t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</si>
  <si>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AZ</t>
    </r>
    <r>
      <rPr>
        <sz val="11"/>
        <color rgb="FF000000"/>
        <rFont val="Gisha"/>
        <charset val="134"/>
      </rPr>
      <t xml:space="preserve"> =</t>
    </r>
  </si>
  <si>
    <t>Z =</t>
  </si>
  <si>
    <t>2 =</t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</si>
  <si>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2A</t>
    </r>
    <r>
      <rPr>
        <sz val="11"/>
        <color rgb="FF000000"/>
        <rFont val="Gisha"/>
        <charset val="134"/>
      </rPr>
      <t xml:space="preserve"> =</t>
    </r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</si>
  <si>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2B</t>
    </r>
    <r>
      <rPr>
        <sz val="11"/>
        <color rgb="FF000000"/>
        <rFont val="Gisha"/>
        <charset val="134"/>
      </rPr>
      <t xml:space="preserve"> =</t>
    </r>
  </si>
  <si>
    <t>B =</t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</si>
  <si>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BZ</t>
    </r>
    <r>
      <rPr>
        <sz val="11"/>
        <color rgb="FF000000"/>
        <rFont val="Gisha"/>
        <charset val="134"/>
      </rPr>
      <t xml:space="preserve"> =</t>
    </r>
  </si>
  <si>
    <r>
      <rPr>
        <b/>
        <sz val="9"/>
        <color theme="1"/>
        <rFont val="Gisha"/>
        <charset val="134"/>
      </rPr>
      <t xml:space="preserve">Learning Rate </t>
    </r>
    <r>
      <rPr>
        <b/>
        <sz val="10"/>
        <color theme="1"/>
        <rFont val="Arial"/>
        <charset val="134"/>
      </rPr>
      <t>(ᶯ)</t>
    </r>
  </si>
  <si>
    <t>3 =</t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</si>
  <si>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3A</t>
    </r>
    <r>
      <rPr>
        <sz val="11"/>
        <color rgb="FF000000"/>
        <rFont val="Gisha"/>
        <charset val="134"/>
      </rPr>
      <t xml:space="preserve"> =</t>
    </r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</si>
  <si>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3B</t>
    </r>
    <r>
      <rPr>
        <sz val="11"/>
        <color rgb="FF000000"/>
        <rFont val="Gisha"/>
        <charset val="134"/>
      </rPr>
      <t xml:space="preserve"> =</t>
    </r>
  </si>
  <si>
    <t>4 =</t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</si>
  <si>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4A</t>
    </r>
    <r>
      <rPr>
        <sz val="11"/>
        <color rgb="FF000000"/>
        <rFont val="Gisha"/>
        <charset val="134"/>
      </rPr>
      <t xml:space="preserve"> =</t>
    </r>
  </si>
  <si>
    <r>
      <rPr>
        <sz val="11"/>
        <color rgb="FF000000"/>
        <rFont val="Gisha"/>
        <charset val="134"/>
      </rPr>
      <t>W</t>
    </r>
    <r>
      <rPr>
        <sz val="8"/>
        <color rgb="FF000000"/>
        <rFont val="Gisha"/>
        <charset val="134"/>
      </rPr>
      <t>4B</t>
    </r>
    <r>
      <rPr>
        <sz val="11"/>
        <color rgb="FF000000"/>
        <rFont val="Gisha"/>
        <charset val="134"/>
      </rPr>
      <t xml:space="preserve"> =</t>
    </r>
  </si>
  <si>
    <t xml:space="preserve">Solution – </t>
  </si>
  <si>
    <t>First Pass Through</t>
  </si>
  <si>
    <r>
      <rPr>
        <b/>
        <sz val="11"/>
        <color theme="1"/>
        <rFont val="Gisha"/>
        <charset val="134"/>
      </rPr>
      <t xml:space="preserve">Step 1 – </t>
    </r>
    <r>
      <rPr>
        <sz val="11"/>
        <color theme="1"/>
        <rFont val="Gisha"/>
        <charset val="134"/>
      </rPr>
      <t xml:space="preserve">Calculating nodes value for Hidden and Output Layer by calculating Combination Function and Activation / Sigmoid Function </t>
    </r>
  </si>
  <si>
    <t>COMBINATION FUNCTION</t>
  </si>
  <si>
    <t>ACTIVATION FUNCTION</t>
  </si>
  <si>
    <t>Net</t>
  </si>
  <si>
    <r>
      <rPr>
        <b/>
        <sz val="8"/>
        <color theme="1"/>
        <rFont val="Gill Sans MT Ext Condensed Bold"/>
        <charset val="134"/>
      </rPr>
      <t>f</t>
    </r>
    <r>
      <rPr>
        <b/>
        <sz val="8"/>
        <color theme="1"/>
        <rFont val="Gisha"/>
        <charset val="134"/>
      </rPr>
      <t>(Net)</t>
    </r>
  </si>
  <si>
    <r>
      <rPr>
        <sz val="11"/>
        <color theme="1"/>
        <rFont val="Gisha"/>
        <charset val="134"/>
      </rPr>
      <t>Net</t>
    </r>
    <r>
      <rPr>
        <b/>
        <sz val="8"/>
        <color theme="1"/>
        <rFont val="Gisha"/>
        <charset val="134"/>
      </rPr>
      <t xml:space="preserve">A </t>
    </r>
    <r>
      <rPr>
        <sz val="11"/>
        <color theme="1"/>
        <rFont val="Gisha"/>
        <charset val="134"/>
      </rPr>
      <t>=</t>
    </r>
  </si>
  <si>
    <r>
      <rPr>
        <sz val="14"/>
        <color theme="1"/>
        <rFont val="Gill Sans MT Ext Condensed Bold"/>
        <charset val="134"/>
      </rPr>
      <t>f</t>
    </r>
    <r>
      <rPr>
        <sz val="11"/>
        <color theme="1"/>
        <rFont val="Gisha"/>
        <charset val="134"/>
      </rPr>
      <t>(Net</t>
    </r>
    <r>
      <rPr>
        <b/>
        <sz val="8"/>
        <color theme="1"/>
        <rFont val="Gisha"/>
        <charset val="134"/>
      </rPr>
      <t>A</t>
    </r>
    <r>
      <rPr>
        <sz val="11"/>
        <color theme="1"/>
        <rFont val="Gisha"/>
        <charset val="134"/>
      </rPr>
      <t>) =</t>
    </r>
  </si>
  <si>
    <t>Predicted</t>
  </si>
  <si>
    <r>
      <rPr>
        <sz val="11"/>
        <color theme="1"/>
        <rFont val="Gisha"/>
        <charset val="134"/>
      </rPr>
      <t>Net</t>
    </r>
    <r>
      <rPr>
        <b/>
        <sz val="8"/>
        <color theme="1"/>
        <rFont val="Gisha"/>
        <charset val="134"/>
      </rPr>
      <t xml:space="preserve">B </t>
    </r>
    <r>
      <rPr>
        <b/>
        <sz val="11"/>
        <color theme="1"/>
        <rFont val="Gisha"/>
        <charset val="134"/>
      </rPr>
      <t>=</t>
    </r>
  </si>
  <si>
    <r>
      <rPr>
        <sz val="14"/>
        <color theme="1"/>
        <rFont val="Gill Sans MT Ext Condensed Bold"/>
        <charset val="134"/>
      </rPr>
      <t>f</t>
    </r>
    <r>
      <rPr>
        <sz val="11"/>
        <color theme="1"/>
        <rFont val="Gisha"/>
        <charset val="134"/>
      </rPr>
      <t>(Net</t>
    </r>
    <r>
      <rPr>
        <b/>
        <sz val="8"/>
        <color theme="1"/>
        <rFont val="Gisha"/>
        <charset val="134"/>
      </rPr>
      <t>B</t>
    </r>
    <r>
      <rPr>
        <sz val="11"/>
        <color theme="1"/>
        <rFont val="Gisha"/>
        <charset val="134"/>
      </rPr>
      <t>) =</t>
    </r>
  </si>
  <si>
    <t>Actual</t>
  </si>
  <si>
    <r>
      <rPr>
        <sz val="11"/>
        <color theme="1"/>
        <rFont val="Gisha"/>
        <charset val="134"/>
      </rPr>
      <t>Net</t>
    </r>
    <r>
      <rPr>
        <b/>
        <sz val="8"/>
        <color theme="1"/>
        <rFont val="Gisha"/>
        <charset val="134"/>
      </rPr>
      <t xml:space="preserve">Z </t>
    </r>
    <r>
      <rPr>
        <b/>
        <sz val="11"/>
        <color theme="1"/>
        <rFont val="Gisha"/>
        <charset val="134"/>
      </rPr>
      <t>=</t>
    </r>
  </si>
  <si>
    <r>
      <rPr>
        <sz val="14"/>
        <color theme="1"/>
        <rFont val="Gill Sans MT Ext Condensed Bold"/>
        <charset val="134"/>
      </rPr>
      <t>f</t>
    </r>
    <r>
      <rPr>
        <sz val="11"/>
        <color theme="1"/>
        <rFont val="Gisha"/>
        <charset val="134"/>
      </rPr>
      <t>(Net</t>
    </r>
    <r>
      <rPr>
        <b/>
        <sz val="8"/>
        <color theme="1"/>
        <rFont val="Gisha"/>
        <charset val="134"/>
      </rPr>
      <t>Z</t>
    </r>
    <r>
      <rPr>
        <sz val="11"/>
        <color theme="1"/>
        <rFont val="Gisha"/>
        <charset val="134"/>
      </rPr>
      <t>) =</t>
    </r>
  </si>
  <si>
    <r>
      <rPr>
        <b/>
        <sz val="11"/>
        <color theme="1"/>
        <rFont val="Gisha"/>
        <charset val="134"/>
      </rPr>
      <t>Step 2 –</t>
    </r>
    <r>
      <rPr>
        <sz val="11"/>
        <color theme="1"/>
        <rFont val="Gisha"/>
        <charset val="134"/>
      </rPr>
      <t xml:space="preserve"> Input Values and Weights after </t>
    </r>
    <r>
      <rPr>
        <b/>
        <sz val="11"/>
        <color theme="1"/>
        <rFont val="Gisha"/>
        <charset val="134"/>
      </rPr>
      <t>calculating combination and activation function</t>
    </r>
  </si>
  <si>
    <t>Output</t>
  </si>
  <si>
    <t>Error Rate</t>
  </si>
  <si>
    <r>
      <rPr>
        <b/>
        <sz val="11"/>
        <color theme="1"/>
        <rFont val="Gisha"/>
        <charset val="134"/>
      </rPr>
      <t xml:space="preserve">Step 3 – </t>
    </r>
    <r>
      <rPr>
        <sz val="11"/>
        <color theme="1"/>
        <rFont val="Gisha"/>
        <charset val="134"/>
      </rPr>
      <t xml:space="preserve">Calculating the Output of the Network </t>
    </r>
    <r>
      <rPr>
        <b/>
        <sz val="11"/>
        <color theme="1"/>
        <rFont val="Gisha"/>
        <charset val="134"/>
      </rPr>
      <t>for first pass through</t>
    </r>
  </si>
  <si>
    <t>Predicted Output</t>
  </si>
  <si>
    <t>Actual Output</t>
  </si>
  <si>
    <t>Learning Factor</t>
  </si>
  <si>
    <r>
      <rPr>
        <b/>
        <sz val="11"/>
        <color theme="1"/>
        <rFont val="Gisha"/>
        <charset val="134"/>
      </rPr>
      <t xml:space="preserve">Step 4 – </t>
    </r>
    <r>
      <rPr>
        <sz val="11"/>
        <color theme="1"/>
        <rFont val="Gisha"/>
        <charset val="134"/>
      </rPr>
      <t xml:space="preserve">Calculating all Outputs and Values of the Network </t>
    </r>
    <r>
      <rPr>
        <b/>
        <sz val="11"/>
        <color theme="1"/>
        <rFont val="Gisha"/>
        <charset val="134"/>
      </rPr>
      <t>for first pass through</t>
    </r>
  </si>
  <si>
    <r>
      <rPr>
        <b/>
        <sz val="9"/>
        <color rgb="FF000000"/>
        <rFont val="Gisha"/>
        <charset val="134"/>
      </rPr>
      <t xml:space="preserve">DELTA </t>
    </r>
    <r>
      <rPr>
        <b/>
        <sz val="11"/>
        <color rgb="FF000000"/>
        <rFont val="Gisha"/>
        <charset val="134"/>
      </rPr>
      <t>(</t>
    </r>
    <r>
      <rPr>
        <b/>
        <sz val="12"/>
        <color rgb="FF000000"/>
        <rFont val="Gisha"/>
        <charset val="134"/>
      </rPr>
      <t>ᵟ</t>
    </r>
    <r>
      <rPr>
        <b/>
        <sz val="11"/>
        <color rgb="FF000000"/>
        <rFont val="Gisha"/>
        <charset val="134"/>
      </rPr>
      <t>)</t>
    </r>
  </si>
  <si>
    <t>WEIGHT CALCULATION</t>
  </si>
  <si>
    <r>
      <rPr>
        <b/>
        <sz val="10"/>
        <color theme="1"/>
        <rFont val="Arial"/>
        <charset val="134"/>
      </rPr>
      <t>∆</t>
    </r>
    <r>
      <rPr>
        <b/>
        <sz val="9"/>
        <color theme="1"/>
        <rFont val="Arial"/>
        <charset val="134"/>
      </rPr>
      <t>W</t>
    </r>
    <r>
      <rPr>
        <b/>
        <sz val="8"/>
        <color theme="1"/>
        <rFont val="Arial"/>
        <charset val="134"/>
      </rPr>
      <t xml:space="preserve"> IJ</t>
    </r>
  </si>
  <si>
    <r>
      <rPr>
        <b/>
        <sz val="10"/>
        <color theme="1"/>
        <rFont val="Arial"/>
        <charset val="134"/>
      </rPr>
      <t>W</t>
    </r>
    <r>
      <rPr>
        <b/>
        <sz val="8"/>
        <color theme="1"/>
        <rFont val="Arial"/>
        <charset val="134"/>
      </rPr>
      <t>IJ</t>
    </r>
  </si>
  <si>
    <r>
      <rPr>
        <sz val="16"/>
        <color theme="1"/>
        <rFont val="Arial"/>
        <charset val="134"/>
      </rPr>
      <t>ᵟ</t>
    </r>
    <r>
      <rPr>
        <sz val="8"/>
        <color theme="1"/>
        <rFont val="Gisha"/>
        <charset val="134"/>
      </rPr>
      <t xml:space="preserve">Z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</si>
  <si>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XXZ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</si>
  <si>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XXZ </t>
    </r>
    <r>
      <rPr>
        <sz val="11"/>
        <color theme="1"/>
        <rFont val="Gisha"/>
        <charset val="134"/>
      </rPr>
      <t>=</t>
    </r>
  </si>
  <si>
    <r>
      <rPr>
        <sz val="16"/>
        <color theme="1"/>
        <rFont val="Arial"/>
        <charset val="134"/>
      </rPr>
      <t>ᵟ</t>
    </r>
    <r>
      <rPr>
        <sz val="8"/>
        <color theme="1"/>
        <rFont val="Gisha"/>
        <charset val="134"/>
      </rPr>
      <t xml:space="preserve">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</si>
  <si>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AZ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</si>
  <si>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AZ </t>
    </r>
    <r>
      <rPr>
        <sz val="11"/>
        <color theme="1"/>
        <rFont val="Gisha"/>
        <charset val="134"/>
      </rPr>
      <t>=</t>
    </r>
  </si>
  <si>
    <r>
      <rPr>
        <sz val="16"/>
        <color theme="1"/>
        <rFont val="Arial"/>
        <charset val="134"/>
      </rPr>
      <t>ᵟ</t>
    </r>
    <r>
      <rPr>
        <sz val="8"/>
        <color theme="1"/>
        <rFont val="Gisha"/>
        <charset val="134"/>
      </rPr>
      <t xml:space="preserve">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</si>
  <si>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BZ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</si>
  <si>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BZ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</si>
  <si>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XA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</si>
  <si>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XA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</si>
  <si>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1A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</si>
  <si>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1A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</si>
  <si>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2A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</si>
  <si>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2A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</si>
  <si>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3A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</si>
  <si>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>3</t>
    </r>
    <r>
      <rPr>
        <sz val="8"/>
        <color theme="1"/>
        <rFont val="Gisha"/>
        <charset val="134"/>
      </rPr>
      <t xml:space="preserve">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</si>
  <si>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4A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</si>
  <si>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4A </t>
    </r>
    <r>
      <rPr>
        <sz val="11"/>
        <color theme="1"/>
        <rFont val="Gisha"/>
        <charset val="134"/>
      </rPr>
      <t>=</t>
    </r>
  </si>
  <si>
    <t xml:space="preserve"> Network After FIRST Pass Through</t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</si>
  <si>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XB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</si>
  <si>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XB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</si>
  <si>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1B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</si>
  <si>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1B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</si>
  <si>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2B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</si>
  <si>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2B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</si>
  <si>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3B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</si>
  <si>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3B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</si>
  <si>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∆W</t>
    </r>
    <r>
      <rPr>
        <sz val="8"/>
        <color theme="1"/>
        <rFont val="Gisha"/>
        <charset val="134"/>
      </rPr>
      <t xml:space="preserve">4B </t>
    </r>
    <r>
      <rPr>
        <sz val="11"/>
        <color theme="1"/>
        <rFont val="Gisha"/>
        <charset val="134"/>
      </rPr>
      <t>=</t>
    </r>
  </si>
  <si>
    <r>
      <rPr>
        <sz val="11"/>
        <color theme="1"/>
        <rFont val="Gisha"/>
        <charset val="134"/>
      </rPr>
      <t>W</t>
    </r>
    <r>
      <rPr>
        <sz val="8"/>
        <color theme="1"/>
        <rFont val="Gisha"/>
        <charset val="134"/>
      </rPr>
      <t xml:space="preserve">4B </t>
    </r>
    <r>
      <rPr>
        <sz val="11"/>
        <color theme="1"/>
        <rFont val="Gisha"/>
        <charset val="134"/>
      </rPr>
      <t>=</t>
    </r>
  </si>
  <si>
    <r>
      <rPr>
        <b/>
        <sz val="11"/>
        <color theme="1"/>
        <rFont val="Gisha"/>
        <charset val="134"/>
      </rPr>
      <t>Answer –</t>
    </r>
    <r>
      <rPr>
        <sz val="11"/>
        <color theme="1"/>
        <rFont val="Gisha"/>
        <charset val="134"/>
      </rPr>
      <t xml:space="preserve"> Input Values and Weights for the Network </t>
    </r>
    <r>
      <rPr>
        <b/>
        <sz val="11"/>
        <color theme="1"/>
        <rFont val="Gisha"/>
        <charset val="134"/>
      </rPr>
      <t>after first pass through</t>
    </r>
  </si>
  <si>
    <t>Second Pass Through</t>
  </si>
  <si>
    <r>
      <rPr>
        <b/>
        <sz val="11"/>
        <color theme="1"/>
        <rFont val="Gisha"/>
        <charset val="134"/>
      </rPr>
      <t xml:space="preserve">Step 3 – </t>
    </r>
    <r>
      <rPr>
        <sz val="11"/>
        <color theme="1"/>
        <rFont val="Gisha"/>
        <charset val="134"/>
      </rPr>
      <t xml:space="preserve">Calculating the Output of the Network </t>
    </r>
    <r>
      <rPr>
        <b/>
        <sz val="11"/>
        <color theme="1"/>
        <rFont val="Gisha"/>
        <charset val="134"/>
      </rPr>
      <t>for second pass through</t>
    </r>
  </si>
  <si>
    <r>
      <rPr>
        <b/>
        <sz val="11"/>
        <color theme="1"/>
        <rFont val="Gisha"/>
        <charset val="134"/>
      </rPr>
      <t xml:space="preserve">Step 4 – </t>
    </r>
    <r>
      <rPr>
        <sz val="11"/>
        <color theme="1"/>
        <rFont val="Gisha"/>
        <charset val="134"/>
      </rPr>
      <t xml:space="preserve">Calculating all Outputs and Values of the Network </t>
    </r>
    <r>
      <rPr>
        <b/>
        <sz val="11"/>
        <color theme="1"/>
        <rFont val="Gisha"/>
        <charset val="134"/>
      </rPr>
      <t>for second pass through</t>
    </r>
  </si>
  <si>
    <t xml:space="preserve"> Network After SECOND Pass Through</t>
  </si>
  <si>
    <r>
      <rPr>
        <b/>
        <sz val="11"/>
        <color theme="1"/>
        <rFont val="Gisha"/>
        <charset val="134"/>
      </rPr>
      <t>Answer –</t>
    </r>
    <r>
      <rPr>
        <sz val="11"/>
        <color theme="1"/>
        <rFont val="Gisha"/>
        <charset val="134"/>
      </rPr>
      <t xml:space="preserve"> Input Values and Weights for the Network </t>
    </r>
    <r>
      <rPr>
        <b/>
        <sz val="11"/>
        <color theme="1"/>
        <rFont val="Gisha"/>
        <charset val="134"/>
      </rPr>
      <t>after second pass through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</si>
</sst>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"/>
    <numFmt numFmtId="169" formatCode="0.00000"/>
    <numFmt numFmtId="170" formatCode="0.0000"/>
    <numFmt numFmtId="171" formatCode="0.000000"/>
  </numFmts>
  <fonts count="46">
    <font>
      <sz val="11"/>
      <color theme="1"/>
      <name val="Calibri"/>
      <charset val="134"/>
      <scheme val="minor"/>
    </font>
    <font>
      <b/>
      <sz val="11"/>
      <color theme="1"/>
      <name val="Gisha"/>
      <charset val="134"/>
    </font>
    <font>
      <b/>
      <sz val="9"/>
      <color rgb="FF000000"/>
      <name val="Gisha"/>
      <charset val="134"/>
    </font>
    <font>
      <b/>
      <sz val="8"/>
      <color rgb="FF000000"/>
      <name val="Gisha"/>
      <charset val="134"/>
    </font>
    <font>
      <sz val="11"/>
      <color rgb="FF000000"/>
      <name val="Gisha"/>
      <charset val="134"/>
    </font>
    <font>
      <sz val="11"/>
      <color rgb="FF000000"/>
      <name val="Gisha"/>
      <charset val="134"/>
    </font>
    <font>
      <sz val="11"/>
      <color theme="1"/>
      <name val="Gisha"/>
      <charset val="134"/>
    </font>
    <font>
      <b/>
      <sz val="11"/>
      <color theme="1"/>
      <name val="Gisha"/>
      <charset val="134"/>
    </font>
    <font>
      <b/>
      <sz val="8"/>
      <color theme="1"/>
      <name val="Arial"/>
      <charset val="134"/>
    </font>
    <font>
      <sz val="11"/>
      <color theme="1"/>
      <name val="Arial"/>
      <charset val="134"/>
    </font>
    <font>
      <b/>
      <sz val="9"/>
      <color theme="1"/>
      <name val="Gisha"/>
      <charset val="134"/>
    </font>
    <font>
      <sz val="11"/>
      <color rgb="FFFF0000"/>
      <name val="Gisha"/>
      <charset val="134"/>
    </font>
    <font>
      <sz val="9"/>
      <color theme="1"/>
      <name val="Gisha"/>
      <charset val="134"/>
    </font>
    <font>
      <i/>
      <sz val="11"/>
      <color theme="1"/>
      <name val="Gisha"/>
      <charset val="134"/>
    </font>
    <font>
      <b/>
      <i/>
      <sz val="11"/>
      <color theme="1"/>
      <name val="Gisha"/>
      <charset val="134"/>
    </font>
    <font>
      <b/>
      <i/>
      <sz val="11"/>
      <color theme="1"/>
      <name val="Gishi"/>
      <charset val="134"/>
    </font>
    <font>
      <sz val="11"/>
      <color theme="1"/>
      <name val="Gisha"/>
      <charset val="134"/>
    </font>
    <font>
      <b/>
      <sz val="11"/>
      <name val="Gisha"/>
      <charset val="134"/>
    </font>
    <font>
      <sz val="11"/>
      <name val="Gisha"/>
      <charset val="134"/>
    </font>
    <font>
      <sz val="11"/>
      <color indexed="12"/>
      <name val="Gisha"/>
      <charset val="134"/>
    </font>
    <font>
      <sz val="11"/>
      <color rgb="FFFF0000"/>
      <name val="Gisha"/>
      <charset val="134"/>
    </font>
    <font>
      <sz val="14"/>
      <name val="Gisha"/>
      <charset val="134"/>
    </font>
    <font>
      <sz val="11"/>
      <color indexed="10"/>
      <name val="Gisha"/>
      <charset val="134"/>
    </font>
    <font>
      <sz val="11"/>
      <color theme="1"/>
      <name val="Gishi"/>
      <charset val="134"/>
    </font>
    <font>
      <sz val="10"/>
      <name val="Gisha"/>
      <charset val="134"/>
    </font>
    <font>
      <sz val="8"/>
      <color rgb="FF000000"/>
      <name val="Gisha"/>
      <charset val="134"/>
    </font>
    <font>
      <b/>
      <sz val="10"/>
      <color theme="1"/>
      <name val="Arial"/>
      <charset val="134"/>
    </font>
    <font>
      <b/>
      <sz val="8"/>
      <color theme="1"/>
      <name val="Gill Sans MT Ext Condensed Bold"/>
      <charset val="134"/>
    </font>
    <font>
      <b/>
      <sz val="8"/>
      <color theme="1"/>
      <name val="Gisha"/>
      <charset val="134"/>
    </font>
    <font>
      <sz val="14"/>
      <color theme="1"/>
      <name val="Gill Sans MT Ext Condensed Bold"/>
      <charset val="134"/>
    </font>
    <font>
      <b/>
      <sz val="11"/>
      <color rgb="FF000000"/>
      <name val="Gisha"/>
      <charset val="134"/>
    </font>
    <font>
      <b/>
      <sz val="12"/>
      <color rgb="FF000000"/>
      <name val="Gisha"/>
      <charset val="134"/>
    </font>
    <font>
      <b/>
      <sz val="9"/>
      <color theme="1"/>
      <name val="Arial"/>
      <charset val="134"/>
    </font>
    <font>
      <sz val="16"/>
      <color theme="1"/>
      <name val="Arial"/>
      <charset val="134"/>
    </font>
    <font>
      <sz val="8"/>
      <color theme="1"/>
      <name val="Gisha"/>
      <charset val="134"/>
    </font>
    <font>
      <sz val="8"/>
      <name val="Gisha"/>
      <charset val="134"/>
    </font>
    <font>
      <sz val="9"/>
      <name val="Tahoma"/>
      <charset val="134"/>
    </font>
    <font>
      <sz val="11"/>
      <name val="Tahoma"/>
      <charset val="134"/>
    </font>
    <font>
      <sz val="12"/>
      <name val="Tahoma"/>
      <charset val="134"/>
    </font>
    <font>
      <sz val="6"/>
      <name val="Arial"/>
      <charset val="134"/>
    </font>
    <font>
      <b/>
      <sz val="9"/>
      <name val="Tahoma"/>
      <charset val="134"/>
    </font>
    <font>
      <sz val="8"/>
      <name val="Tahoma"/>
      <charset val="134"/>
    </font>
    <font>
      <sz val="11"/>
      <name val="Arial"/>
      <charset val="134"/>
    </font>
    <font>
      <sz val="8"/>
      <name val="Arial"/>
      <charset val="134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righ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right" vertical="center"/>
    </xf>
    <xf numFmtId="168" fontId="5" fillId="3" borderId="11" xfId="0" applyNumberFormat="1" applyFont="1" applyFill="1" applyBorder="1" applyAlignment="1">
      <alignment horizontal="left" vertical="center"/>
    </xf>
    <xf numFmtId="170" fontId="6" fillId="3" borderId="11" xfId="0" applyNumberFormat="1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right" vertical="center"/>
    </xf>
    <xf numFmtId="168" fontId="5" fillId="3" borderId="14" xfId="0" applyNumberFormat="1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righ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2" borderId="1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/>
    </xf>
    <xf numFmtId="170" fontId="6" fillId="3" borderId="18" xfId="0" applyNumberFormat="1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170" fontId="6" fillId="3" borderId="19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righ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169" fontId="6" fillId="3" borderId="18" xfId="0" applyNumberFormat="1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right" vertical="center"/>
    </xf>
    <xf numFmtId="171" fontId="6" fillId="3" borderId="8" xfId="0" applyNumberFormat="1" applyFont="1" applyFill="1" applyBorder="1" applyAlignment="1">
      <alignment horizontal="left" vertical="center"/>
    </xf>
    <xf numFmtId="171" fontId="6" fillId="3" borderId="18" xfId="0" applyNumberFormat="1" applyFont="1" applyFill="1" applyBorder="1" applyAlignment="1">
      <alignment horizontal="left" vertical="center"/>
    </xf>
    <xf numFmtId="171" fontId="6" fillId="3" borderId="11" xfId="0" applyNumberFormat="1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center" vertical="center"/>
    </xf>
    <xf numFmtId="169" fontId="6" fillId="3" borderId="1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169" fontId="6" fillId="3" borderId="19" xfId="0" applyNumberFormat="1" applyFont="1" applyFill="1" applyBorder="1" applyAlignment="1">
      <alignment horizontal="center" vertical="center"/>
    </xf>
    <xf numFmtId="171" fontId="6" fillId="3" borderId="14" xfId="0" applyNumberFormat="1" applyFont="1" applyFill="1" applyBorder="1" applyAlignment="1">
      <alignment horizontal="left" vertical="center"/>
    </xf>
    <xf numFmtId="171" fontId="6" fillId="3" borderId="19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3" borderId="1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17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4" fillId="3" borderId="18" xfId="0" applyFont="1" applyFill="1" applyBorder="1" applyAlignment="1">
      <alignment horizontal="right"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7" fillId="0" borderId="10" xfId="0" applyFont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0" xfId="0" applyFont="1" applyBorder="1" applyAlignment="1"/>
    <xf numFmtId="0" fontId="17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68" fontId="17" fillId="0" borderId="10" xfId="0" applyNumberFormat="1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1" fontId="17" fillId="0" borderId="0" xfId="0" applyNumberFormat="1" applyFont="1" applyBorder="1" applyAlignment="1">
      <alignment horizontal="left" vertical="center" indent="1"/>
    </xf>
    <xf numFmtId="0" fontId="22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21" fillId="0" borderId="0" xfId="0" applyFont="1" applyFill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1" fontId="19" fillId="0" borderId="0" xfId="0" applyNumberFormat="1" applyFont="1" applyBorder="1" applyAlignment="1">
      <alignment horizontal="left" vertical="center"/>
    </xf>
    <xf numFmtId="171" fontId="18" fillId="0" borderId="0" xfId="0" applyNumberFormat="1" applyFont="1" applyBorder="1" applyAlignment="1">
      <alignment horizontal="center" vertical="center"/>
    </xf>
    <xf numFmtId="171" fontId="20" fillId="0" borderId="0" xfId="0" applyNumberFormat="1" applyFont="1" applyBorder="1" applyAlignment="1"/>
    <xf numFmtId="0" fontId="2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8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170" fontId="18" fillId="0" borderId="28" xfId="0" applyNumberFormat="1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171" fontId="4" fillId="3" borderId="11" xfId="0" applyNumberFormat="1" applyFont="1" applyFill="1" applyBorder="1" applyAlignment="1">
      <alignment horizontal="left" vertical="center"/>
    </xf>
    <xf numFmtId="171" fontId="4" fillId="3" borderId="18" xfId="0" applyNumberFormat="1" applyFont="1" applyFill="1" applyBorder="1" applyAlignment="1">
      <alignment horizontal="left" vertical="center"/>
    </xf>
    <xf numFmtId="171" fontId="4" fillId="3" borderId="14" xfId="0" applyNumberFormat="1" applyFont="1" applyFill="1" applyBorder="1" applyAlignment="1">
      <alignment horizontal="left" vertical="center"/>
    </xf>
    <xf numFmtId="171" fontId="4" fillId="3" borderId="19" xfId="0" applyNumberFormat="1" applyFont="1" applyFill="1" applyBorder="1" applyAlignment="1">
      <alignment horizontal="left" vertical="center"/>
    </xf>
    <xf numFmtId="171" fontId="19" fillId="0" borderId="0" xfId="0" applyNumberFormat="1" applyFont="1" applyBorder="1" applyAlignment="1">
      <alignment horizontal="right" vertical="center"/>
    </xf>
    <xf numFmtId="2" fontId="17" fillId="0" borderId="0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horizontal="center" vertical="top"/>
    </xf>
    <xf numFmtId="171" fontId="18" fillId="0" borderId="0" xfId="0" applyNumberFormat="1" applyFont="1" applyBorder="1" applyAlignment="1">
      <alignment horizontal="center"/>
    </xf>
    <xf numFmtId="171" fontId="19" fillId="0" borderId="0" xfId="0" applyNumberFormat="1" applyFont="1" applyBorder="1" applyAlignment="1">
      <alignment horizontal="left"/>
    </xf>
    <xf numFmtId="2" fontId="17" fillId="0" borderId="0" xfId="0" applyNumberFormat="1" applyFont="1" applyBorder="1" applyAlignment="1">
      <alignment horizontal="left" vertical="center"/>
    </xf>
    <xf numFmtId="2" fontId="17" fillId="0" borderId="0" xfId="0" applyNumberFormat="1" applyFont="1" applyFill="1" applyBorder="1" applyAlignment="1">
      <alignment vertical="center"/>
    </xf>
    <xf numFmtId="171" fontId="22" fillId="0" borderId="0" xfId="0" applyNumberFormat="1" applyFont="1" applyBorder="1" applyAlignment="1">
      <alignment horizontal="left"/>
    </xf>
    <xf numFmtId="171" fontId="19" fillId="0" borderId="0" xfId="0" applyNumberFormat="1" applyFont="1" applyBorder="1" applyAlignment="1">
      <alignment horizontal="right"/>
    </xf>
    <xf numFmtId="171" fontId="22" fillId="0" borderId="0" xfId="0" applyNumberFormat="1" applyFont="1" applyBorder="1" applyAlignment="1">
      <alignment horizontal="center"/>
    </xf>
    <xf numFmtId="171" fontId="19" fillId="0" borderId="0" xfId="0" applyNumberFormat="1" applyFont="1" applyBorder="1" applyAlignment="1">
      <alignment vertical="top"/>
    </xf>
    <xf numFmtId="171" fontId="22" fillId="0" borderId="0" xfId="0" applyNumberFormat="1" applyFont="1" applyBorder="1" applyAlignment="1">
      <alignment vertical="top"/>
    </xf>
    <xf numFmtId="0" fontId="5" fillId="3" borderId="10" xfId="0" quotePrefix="1" applyFont="1" applyFill="1" applyBorder="1" applyAlignment="1">
      <alignment horizontal="right" vertical="center"/>
    </xf>
    <xf numFmtId="0" fontId="4" fillId="3" borderId="10" xfId="0" quotePrefix="1" applyFont="1" applyFill="1" applyBorder="1" applyAlignment="1">
      <alignment horizontal="right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70" fontId="6" fillId="3" borderId="13" xfId="0" applyNumberFormat="1" applyFont="1" applyFill="1" applyBorder="1" applyAlignment="1">
      <alignment horizontal="center" vertical="center"/>
    </xf>
    <xf numFmtId="170" fontId="6" fillId="3" borderId="19" xfId="0" applyNumberFormat="1" applyFont="1" applyFill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170" fontId="18" fillId="0" borderId="0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3" fillId="2" borderId="7" xfId="0" applyFont="1" applyFill="1" applyBorder="1" applyAlignment="1">
      <alignment horizontal="center" vertical="center"/>
    </xf>
    <xf numFmtId="0" fontId="0" fillId="5" borderId="16" xfId="0" applyFill="1" applyBorder="1"/>
    <xf numFmtId="0" fontId="3" fillId="2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/>
    </xf>
    <xf numFmtId="0" fontId="0" fillId="0" borderId="0" xfId="0"/>
    <xf numFmtId="170" fontId="6" fillId="3" borderId="0" xfId="0" applyNumberFormat="1" applyFont="1" applyFill="1" applyBorder="1" applyAlignment="1">
      <alignment horizontal="left" vertical="center"/>
    </xf>
    <xf numFmtId="170" fontId="6" fillId="3" borderId="18" xfId="0" applyNumberFormat="1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0" fillId="0" borderId="18" xfId="0" applyBorder="1"/>
    <xf numFmtId="0" fontId="6" fillId="3" borderId="13" xfId="0" applyFont="1" applyFill="1" applyBorder="1" applyAlignment="1">
      <alignment horizontal="right" vertical="center"/>
    </xf>
    <xf numFmtId="0" fontId="0" fillId="0" borderId="1" xfId="0" applyBorder="1"/>
    <xf numFmtId="170" fontId="6" fillId="3" borderId="1" xfId="0" applyNumberFormat="1" applyFont="1" applyFill="1" applyBorder="1" applyAlignment="1">
      <alignment horizontal="left" vertical="center"/>
    </xf>
    <xf numFmtId="170" fontId="6" fillId="3" borderId="19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8" fontId="6" fillId="3" borderId="13" xfId="0" applyNumberFormat="1" applyFont="1" applyFill="1" applyBorder="1" applyAlignment="1">
      <alignment horizontal="center" vertical="center"/>
    </xf>
    <xf numFmtId="168" fontId="6" fillId="3" borderId="19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6" fillId="8" borderId="0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365678</xdr:colOff>
      <xdr:row>13</xdr:row>
      <xdr:rowOff>50800</xdr:rowOff>
    </xdr:from>
    <xdr:to>
      <xdr:col>21</xdr:col>
      <xdr:colOff>347134</xdr:colOff>
      <xdr:row>13</xdr:row>
      <xdr:rowOff>96065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V="1">
          <a:off x="10728325" y="2860675"/>
          <a:ext cx="2419985" cy="450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359834</xdr:colOff>
      <xdr:row>13</xdr:row>
      <xdr:rowOff>93133</xdr:rowOff>
    </xdr:from>
    <xdr:to>
      <xdr:col>21</xdr:col>
      <xdr:colOff>254000</xdr:colOff>
      <xdr:row>20</xdr:row>
      <xdr:rowOff>8467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>
          <a:off x="10722610" y="2902585"/>
          <a:ext cx="2332990" cy="15919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369359</xdr:colOff>
      <xdr:row>13</xdr:row>
      <xdr:rowOff>110067</xdr:rowOff>
    </xdr:from>
    <xdr:to>
      <xdr:col>21</xdr:col>
      <xdr:colOff>359834</xdr:colOff>
      <xdr:row>18</xdr:row>
      <xdr:rowOff>111125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0732135" y="2919730"/>
          <a:ext cx="2428875" cy="1201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385232</xdr:colOff>
      <xdr:row>18</xdr:row>
      <xdr:rowOff>102659</xdr:rowOff>
    </xdr:from>
    <xdr:to>
      <xdr:col>21</xdr:col>
      <xdr:colOff>296333</xdr:colOff>
      <xdr:row>21</xdr:row>
      <xdr:rowOff>21166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>
        <a:xfrm>
          <a:off x="10748010" y="4112260"/>
          <a:ext cx="2349500" cy="642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376767</xdr:colOff>
      <xdr:row>21</xdr:row>
      <xdr:rowOff>76200</xdr:rowOff>
    </xdr:from>
    <xdr:to>
      <xdr:col>21</xdr:col>
      <xdr:colOff>300567</xdr:colOff>
      <xdr:row>23</xdr:row>
      <xdr:rowOff>84666</xdr:rowOff>
    </xdr:to>
    <xdr:sp macro="" textlink="">
      <xdr:nvSpPr>
        <xdr:cNvPr id="6" name="Lin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>
        <a:xfrm flipV="1">
          <a:off x="10739755" y="4810125"/>
          <a:ext cx="2362200" cy="4940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372533</xdr:colOff>
      <xdr:row>13</xdr:row>
      <xdr:rowOff>182033</xdr:rowOff>
    </xdr:from>
    <xdr:to>
      <xdr:col>21</xdr:col>
      <xdr:colOff>402166</xdr:colOff>
      <xdr:row>23</xdr:row>
      <xdr:rowOff>93132</xdr:rowOff>
    </xdr:to>
    <xdr:sp macro="" textlink="">
      <xdr:nvSpPr>
        <xdr:cNvPr id="7" name="Line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>
        <a:xfrm flipV="1">
          <a:off x="10735310" y="2991485"/>
          <a:ext cx="2468245" cy="2320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376767</xdr:colOff>
      <xdr:row>12</xdr:row>
      <xdr:rowOff>88899</xdr:rowOff>
    </xdr:from>
    <xdr:to>
      <xdr:col>25</xdr:col>
      <xdr:colOff>300567</xdr:colOff>
      <xdr:row>12</xdr:row>
      <xdr:rowOff>93134</xdr:rowOff>
    </xdr:to>
    <xdr:sp macro="" textlink="">
      <xdr:nvSpPr>
        <xdr:cNvPr id="8" name="Line 1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>
        <a:xfrm>
          <a:off x="13787755" y="2660015"/>
          <a:ext cx="1752600" cy="44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351367</xdr:colOff>
      <xdr:row>12</xdr:row>
      <xdr:rowOff>156633</xdr:rowOff>
    </xdr:from>
    <xdr:to>
      <xdr:col>25</xdr:col>
      <xdr:colOff>292100</xdr:colOff>
      <xdr:row>20</xdr:row>
      <xdr:rowOff>29631</xdr:rowOff>
    </xdr:to>
    <xdr:sp macro="" textlink="">
      <xdr:nvSpPr>
        <xdr:cNvPr id="9" name="Lin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>
        <a:xfrm flipV="1">
          <a:off x="13762355" y="2727960"/>
          <a:ext cx="1769745" cy="1787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326693</xdr:colOff>
      <xdr:row>3</xdr:row>
      <xdr:rowOff>4051</xdr:rowOff>
    </xdr:from>
    <xdr:to>
      <xdr:col>17</xdr:col>
      <xdr:colOff>365972</xdr:colOff>
      <xdr:row>6</xdr:row>
      <xdr:rowOff>42328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>
        <a:xfrm>
          <a:off x="10079990" y="575310"/>
          <a:ext cx="648970" cy="628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</xdr:sp>
    <xdr:clientData/>
  </xdr:twoCellAnchor>
  <xdr:twoCellAnchor>
    <xdr:from>
      <xdr:col>22</xdr:col>
      <xdr:colOff>347134</xdr:colOff>
      <xdr:row>6</xdr:row>
      <xdr:rowOff>46566</xdr:rowOff>
    </xdr:from>
    <xdr:to>
      <xdr:col>25</xdr:col>
      <xdr:colOff>287868</xdr:colOff>
      <xdr:row>12</xdr:row>
      <xdr:rowOff>38100</xdr:rowOff>
    </xdr:to>
    <xdr:sp macro="" textlink="">
      <xdr:nvSpPr>
        <xdr:cNvPr id="11" name="Line 1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>
        <a:xfrm>
          <a:off x="13757910" y="1208405"/>
          <a:ext cx="1769745" cy="14014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289943</xdr:colOff>
      <xdr:row>8</xdr:row>
      <xdr:rowOff>12205</xdr:rowOff>
    </xdr:from>
    <xdr:to>
      <xdr:col>17</xdr:col>
      <xdr:colOff>355585</xdr:colOff>
      <xdr:row>10</xdr:row>
      <xdr:rowOff>190515</xdr:rowOff>
    </xdr:to>
    <xdr:sp macro="" textlink="">
      <xdr:nvSpPr>
        <xdr:cNvPr id="12" name="Oval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>
        <a:xfrm>
          <a:off x="10043160" y="1612265"/>
          <a:ext cx="675005" cy="66421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16</xdr:col>
      <xdr:colOff>567981</xdr:colOff>
      <xdr:row>8</xdr:row>
      <xdr:rowOff>169793</xdr:rowOff>
    </xdr:from>
    <xdr:ext cx="146835" cy="345532"/>
    <xdr:sp macro="" textlink="">
      <xdr:nvSpPr>
        <xdr:cNvPr id="13" name="Text Box 2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>
        <a:xfrm>
          <a:off x="10321290" y="1769745"/>
          <a:ext cx="146685" cy="34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</a:t>
          </a:r>
          <a:endParaRPr lang="en-US" sz="1800"/>
        </a:p>
      </xdr:txBody>
    </xdr:sp>
    <xdr:clientData/>
  </xdr:oneCellAnchor>
  <xdr:twoCellAnchor>
    <xdr:from>
      <xdr:col>17</xdr:col>
      <xdr:colOff>389464</xdr:colOff>
      <xdr:row>5</xdr:row>
      <xdr:rowOff>4235</xdr:rowOff>
    </xdr:from>
    <xdr:to>
      <xdr:col>21</xdr:col>
      <xdr:colOff>321733</xdr:colOff>
      <xdr:row>11</xdr:row>
      <xdr:rowOff>186267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>
        <a:xfrm>
          <a:off x="10752455" y="965835"/>
          <a:ext cx="2370455" cy="15538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389466</xdr:colOff>
      <xdr:row>5</xdr:row>
      <xdr:rowOff>16933</xdr:rowOff>
    </xdr:from>
    <xdr:to>
      <xdr:col>21</xdr:col>
      <xdr:colOff>351367</xdr:colOff>
      <xdr:row>19</xdr:row>
      <xdr:rowOff>110067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>
        <a:xfrm>
          <a:off x="10752455" y="978535"/>
          <a:ext cx="2400300" cy="33794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359832</xdr:colOff>
      <xdr:row>9</xdr:row>
      <xdr:rowOff>143933</xdr:rowOff>
    </xdr:from>
    <xdr:to>
      <xdr:col>21</xdr:col>
      <xdr:colOff>292099</xdr:colOff>
      <xdr:row>12</xdr:row>
      <xdr:rowOff>25400</xdr:rowOff>
    </xdr:to>
    <xdr:sp macro="" textlink="">
      <xdr:nvSpPr>
        <xdr:cNvPr id="16" name="Line 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>
        <a:xfrm>
          <a:off x="10722610" y="1981835"/>
          <a:ext cx="2370455" cy="6153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364066</xdr:colOff>
      <xdr:row>9</xdr:row>
      <xdr:rowOff>148167</xdr:rowOff>
    </xdr:from>
    <xdr:to>
      <xdr:col>21</xdr:col>
      <xdr:colOff>292100</xdr:colOff>
      <xdr:row>19</xdr:row>
      <xdr:rowOff>173568</xdr:rowOff>
    </xdr:to>
    <xdr:sp macro="" textlink="">
      <xdr:nvSpPr>
        <xdr:cNvPr id="17" name="Line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>
        <a:xfrm>
          <a:off x="10727055" y="1986280"/>
          <a:ext cx="2366645" cy="2435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16</xdr:col>
      <xdr:colOff>294189</xdr:colOff>
      <xdr:row>12</xdr:row>
      <xdr:rowOff>7978</xdr:rowOff>
    </xdr:from>
    <xdr:to>
      <xdr:col>17</xdr:col>
      <xdr:colOff>359831</xdr:colOff>
      <xdr:row>15</xdr:row>
      <xdr:rowOff>29654</xdr:rowOff>
    </xdr:to>
    <xdr:sp macro="" textlink="">
      <xdr:nvSpPr>
        <xdr:cNvPr id="18" name="Oval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>
        <a:xfrm>
          <a:off x="10047605" y="2579370"/>
          <a:ext cx="675005" cy="7359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twoCellAnchor>
    <xdr:from>
      <xdr:col>21</xdr:col>
      <xdr:colOff>313995</xdr:colOff>
      <xdr:row>3</xdr:row>
      <xdr:rowOff>177622</xdr:rowOff>
    </xdr:from>
    <xdr:to>
      <xdr:col>22</xdr:col>
      <xdr:colOff>353274</xdr:colOff>
      <xdr:row>7</xdr:row>
      <xdr:rowOff>33866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>
        <a:xfrm>
          <a:off x="13115290" y="748665"/>
          <a:ext cx="648970" cy="6375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</xdr:sp>
    <xdr:clientData/>
  </xdr:twoCellAnchor>
  <xdr:oneCellAnchor>
    <xdr:from>
      <xdr:col>16</xdr:col>
      <xdr:colOff>572213</xdr:colOff>
      <xdr:row>12</xdr:row>
      <xdr:rowOff>148626</xdr:rowOff>
    </xdr:from>
    <xdr:ext cx="146835" cy="322672"/>
    <xdr:sp macro="" textlink="">
      <xdr:nvSpPr>
        <xdr:cNvPr id="20" name="Text Box 2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>
        <a:xfrm>
          <a:off x="10325735" y="2720340"/>
          <a:ext cx="146685" cy="322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2</a:t>
          </a:r>
          <a:endParaRPr lang="en-US" sz="1800"/>
        </a:p>
      </xdr:txBody>
    </xdr:sp>
    <xdr:clientData/>
  </xdr:oneCellAnchor>
  <xdr:twoCellAnchor>
    <xdr:from>
      <xdr:col>16</xdr:col>
      <xdr:colOff>311121</xdr:colOff>
      <xdr:row>16</xdr:row>
      <xdr:rowOff>185778</xdr:rowOff>
    </xdr:from>
    <xdr:to>
      <xdr:col>17</xdr:col>
      <xdr:colOff>376763</xdr:colOff>
      <xdr:row>19</xdr:row>
      <xdr:rowOff>203222</xdr:rowOff>
    </xdr:to>
    <xdr:sp macro="" textlink="">
      <xdr:nvSpPr>
        <xdr:cNvPr id="21" name="Oval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>
        <a:xfrm>
          <a:off x="10064115" y="3719195"/>
          <a:ext cx="675640" cy="7321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16</xdr:col>
      <xdr:colOff>584914</xdr:colOff>
      <xdr:row>17</xdr:row>
      <xdr:rowOff>135926</xdr:rowOff>
    </xdr:from>
    <xdr:ext cx="135486" cy="318227"/>
    <xdr:sp macro="" textlink="">
      <xdr:nvSpPr>
        <xdr:cNvPr id="22" name="Text Box 2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>
        <a:xfrm>
          <a:off x="10338435" y="3907790"/>
          <a:ext cx="135255" cy="3181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/>
            <a:t>3</a:t>
          </a:r>
        </a:p>
      </xdr:txBody>
    </xdr:sp>
    <xdr:clientData/>
  </xdr:oneCellAnchor>
  <xdr:twoCellAnchor>
    <xdr:from>
      <xdr:col>16</xdr:col>
      <xdr:colOff>306893</xdr:colOff>
      <xdr:row>22</xdr:row>
      <xdr:rowOff>12213</xdr:rowOff>
    </xdr:from>
    <xdr:to>
      <xdr:col>17</xdr:col>
      <xdr:colOff>372535</xdr:colOff>
      <xdr:row>25</xdr:row>
      <xdr:rowOff>4256</xdr:rowOff>
    </xdr:to>
    <xdr:sp macro="" textlink="">
      <xdr:nvSpPr>
        <xdr:cNvPr id="23" name="Oval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>
        <a:xfrm>
          <a:off x="10060305" y="4984115"/>
          <a:ext cx="675005" cy="72517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16</xdr:col>
      <xdr:colOff>576448</xdr:colOff>
      <xdr:row>22</xdr:row>
      <xdr:rowOff>140160</xdr:rowOff>
    </xdr:from>
    <xdr:ext cx="135486" cy="327752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>
        <a:xfrm>
          <a:off x="10329545" y="5111750"/>
          <a:ext cx="13589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/>
            <a:t>4</a:t>
          </a:r>
        </a:p>
      </xdr:txBody>
    </xdr:sp>
    <xdr:clientData/>
  </xdr:oneCellAnchor>
  <xdr:oneCellAnchor>
    <xdr:from>
      <xdr:col>21</xdr:col>
      <xdr:colOff>487549</xdr:colOff>
      <xdr:row>4</xdr:row>
      <xdr:rowOff>135925</xdr:rowOff>
    </xdr:from>
    <xdr:ext cx="326371" cy="308067"/>
    <xdr:sp macro="" textlink="">
      <xdr:nvSpPr>
        <xdr:cNvPr id="25" name="Text Box 2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>
        <a:xfrm>
          <a:off x="13288645" y="907415"/>
          <a:ext cx="326390" cy="30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XX</a:t>
          </a:r>
          <a:endParaRPr lang="en-US" sz="1800"/>
        </a:p>
      </xdr:txBody>
    </xdr:sp>
    <xdr:clientData/>
  </xdr:oneCellAnchor>
  <xdr:twoCellAnchor>
    <xdr:from>
      <xdr:col>25</xdr:col>
      <xdr:colOff>302668</xdr:colOff>
      <xdr:row>11</xdr:row>
      <xdr:rowOff>7977</xdr:rowOff>
    </xdr:from>
    <xdr:to>
      <xdr:col>26</xdr:col>
      <xdr:colOff>368310</xdr:colOff>
      <xdr:row>14</xdr:row>
      <xdr:rowOff>20</xdr:rowOff>
    </xdr:to>
    <xdr:sp macro="" textlink="">
      <xdr:nvSpPr>
        <xdr:cNvPr id="26" name="Oval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>
        <a:xfrm>
          <a:off x="15542260" y="2341245"/>
          <a:ext cx="675640" cy="7067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25</xdr:col>
      <xdr:colOff>576449</xdr:colOff>
      <xdr:row>11</xdr:row>
      <xdr:rowOff>165559</xdr:rowOff>
    </xdr:from>
    <xdr:ext cx="159467" cy="340452"/>
    <xdr:sp macro="" textlink="">
      <xdr:nvSpPr>
        <xdr:cNvPr id="27" name="Text 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>
        <a:xfrm>
          <a:off x="15815945" y="2498725"/>
          <a:ext cx="159385" cy="340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Z</a:t>
          </a:r>
          <a:endParaRPr lang="en-US" sz="1800"/>
        </a:p>
      </xdr:txBody>
    </xdr:sp>
    <xdr:clientData/>
  </xdr:oneCellAnchor>
  <xdr:oneCellAnchor>
    <xdr:from>
      <xdr:col>16</xdr:col>
      <xdr:colOff>559516</xdr:colOff>
      <xdr:row>3</xdr:row>
      <xdr:rowOff>123224</xdr:rowOff>
    </xdr:from>
    <xdr:ext cx="172420" cy="304892"/>
    <xdr:sp macro="" textlink="">
      <xdr:nvSpPr>
        <xdr:cNvPr id="28" name="Text Box 2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>
        <a:xfrm>
          <a:off x="10313035" y="694690"/>
          <a:ext cx="17208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</a:t>
          </a:r>
          <a:endParaRPr lang="en-US" sz="1800"/>
        </a:p>
      </xdr:txBody>
    </xdr:sp>
    <xdr:clientData/>
  </xdr:oneCellAnchor>
  <xdr:twoCellAnchor>
    <xdr:from>
      <xdr:col>21</xdr:col>
      <xdr:colOff>306878</xdr:colOff>
      <xdr:row>10</xdr:row>
      <xdr:rowOff>223871</xdr:rowOff>
    </xdr:from>
    <xdr:to>
      <xdr:col>22</xdr:col>
      <xdr:colOff>372520</xdr:colOff>
      <xdr:row>13</xdr:row>
      <xdr:rowOff>177814</xdr:rowOff>
    </xdr:to>
    <xdr:sp macro="" textlink="">
      <xdr:nvSpPr>
        <xdr:cNvPr id="29" name="Oval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>
        <a:xfrm>
          <a:off x="13108305" y="2309495"/>
          <a:ext cx="675005" cy="6781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21</xdr:col>
      <xdr:colOff>567983</xdr:colOff>
      <xdr:row>11</xdr:row>
      <xdr:rowOff>152858</xdr:rowOff>
    </xdr:from>
    <xdr:ext cx="172420" cy="340452"/>
    <xdr:sp macro="" textlink="">
      <xdr:nvSpPr>
        <xdr:cNvPr id="30" name="Text Box 2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>
        <a:xfrm>
          <a:off x="13369290" y="2486025"/>
          <a:ext cx="172085" cy="340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</a:t>
          </a:r>
          <a:endParaRPr lang="en-US" sz="1800"/>
        </a:p>
      </xdr:txBody>
    </xdr:sp>
    <xdr:clientData/>
  </xdr:oneCellAnchor>
  <xdr:twoCellAnchor>
    <xdr:from>
      <xdr:col>21</xdr:col>
      <xdr:colOff>302644</xdr:colOff>
      <xdr:row>19</xdr:row>
      <xdr:rowOff>12205</xdr:rowOff>
    </xdr:from>
    <xdr:to>
      <xdr:col>22</xdr:col>
      <xdr:colOff>368286</xdr:colOff>
      <xdr:row>21</xdr:row>
      <xdr:rowOff>182048</xdr:rowOff>
    </xdr:to>
    <xdr:sp macro="" textlink="">
      <xdr:nvSpPr>
        <xdr:cNvPr id="31" name="Oval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>
        <a:xfrm>
          <a:off x="13103860" y="4260215"/>
          <a:ext cx="675005" cy="6553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21</xdr:col>
      <xdr:colOff>555283</xdr:colOff>
      <xdr:row>19</xdr:row>
      <xdr:rowOff>174025</xdr:rowOff>
    </xdr:from>
    <xdr:ext cx="172420" cy="337277"/>
    <xdr:sp macro="" textlink="">
      <xdr:nvSpPr>
        <xdr:cNvPr id="32" name="Text Box 2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>
        <a:xfrm>
          <a:off x="13356590" y="4422140"/>
          <a:ext cx="172085" cy="337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</a:t>
          </a:r>
          <a:endParaRPr lang="en-US" sz="1800"/>
        </a:p>
      </xdr:txBody>
    </xdr:sp>
    <xdr:clientData/>
  </xdr:oneCellAnchor>
  <xdr:twoCellAnchor>
    <xdr:from>
      <xdr:col>17</xdr:col>
      <xdr:colOff>365678</xdr:colOff>
      <xdr:row>67</xdr:row>
      <xdr:rowOff>50800</xdr:rowOff>
    </xdr:from>
    <xdr:to>
      <xdr:col>21</xdr:col>
      <xdr:colOff>347134</xdr:colOff>
      <xdr:row>67</xdr:row>
      <xdr:rowOff>96065</xdr:rowOff>
    </xdr:to>
    <xdr:sp macro="" textlink="">
      <xdr:nvSpPr>
        <xdr:cNvPr id="33" name="Lin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>
        <a:xfrm flipV="1">
          <a:off x="10728325" y="14338300"/>
          <a:ext cx="2419985" cy="450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359834</xdr:colOff>
      <xdr:row>67</xdr:row>
      <xdr:rowOff>93133</xdr:rowOff>
    </xdr:from>
    <xdr:to>
      <xdr:col>21</xdr:col>
      <xdr:colOff>254000</xdr:colOff>
      <xdr:row>74</xdr:row>
      <xdr:rowOff>8467</xdr:rowOff>
    </xdr:to>
    <xdr:sp macro="" textlink="">
      <xdr:nvSpPr>
        <xdr:cNvPr id="34" name="Line 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>
        <a:xfrm>
          <a:off x="10722610" y="14380210"/>
          <a:ext cx="2332990" cy="15919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369359</xdr:colOff>
      <xdr:row>67</xdr:row>
      <xdr:rowOff>110067</xdr:rowOff>
    </xdr:from>
    <xdr:to>
      <xdr:col>21</xdr:col>
      <xdr:colOff>359834</xdr:colOff>
      <xdr:row>72</xdr:row>
      <xdr:rowOff>111125</xdr:rowOff>
    </xdr:to>
    <xdr:sp macro="" textlink="">
      <xdr:nvSpPr>
        <xdr:cNvPr id="35" name="Line 8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>
        <a:xfrm flipV="1">
          <a:off x="10732135" y="14397355"/>
          <a:ext cx="2428875" cy="119189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380999</xdr:colOff>
      <xdr:row>72</xdr:row>
      <xdr:rowOff>106892</xdr:rowOff>
    </xdr:from>
    <xdr:to>
      <xdr:col>21</xdr:col>
      <xdr:colOff>292100</xdr:colOff>
      <xdr:row>75</xdr:row>
      <xdr:rowOff>25399</xdr:rowOff>
    </xdr:to>
    <xdr:sp macro="" textlink="">
      <xdr:nvSpPr>
        <xdr:cNvPr id="36" name="Line 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>
        <a:xfrm>
          <a:off x="10743565" y="15584805"/>
          <a:ext cx="2350135" cy="6419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376767</xdr:colOff>
      <xdr:row>75</xdr:row>
      <xdr:rowOff>76200</xdr:rowOff>
    </xdr:from>
    <xdr:to>
      <xdr:col>21</xdr:col>
      <xdr:colOff>300567</xdr:colOff>
      <xdr:row>77</xdr:row>
      <xdr:rowOff>84666</xdr:rowOff>
    </xdr:to>
    <xdr:sp macro="" textlink="">
      <xdr:nvSpPr>
        <xdr:cNvPr id="37" name="Line 1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>
        <a:xfrm flipV="1">
          <a:off x="10739755" y="16278225"/>
          <a:ext cx="2362200" cy="4940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372533</xdr:colOff>
      <xdr:row>67</xdr:row>
      <xdr:rowOff>182033</xdr:rowOff>
    </xdr:from>
    <xdr:to>
      <xdr:col>21</xdr:col>
      <xdr:colOff>402166</xdr:colOff>
      <xdr:row>77</xdr:row>
      <xdr:rowOff>93132</xdr:rowOff>
    </xdr:to>
    <xdr:sp macro="" textlink="">
      <xdr:nvSpPr>
        <xdr:cNvPr id="38" name="Line 1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>
        <a:xfrm flipV="1">
          <a:off x="10735310" y="14469110"/>
          <a:ext cx="2468245" cy="2311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376767</xdr:colOff>
      <xdr:row>66</xdr:row>
      <xdr:rowOff>88899</xdr:rowOff>
    </xdr:from>
    <xdr:to>
      <xdr:col>25</xdr:col>
      <xdr:colOff>300567</xdr:colOff>
      <xdr:row>66</xdr:row>
      <xdr:rowOff>93134</xdr:rowOff>
    </xdr:to>
    <xdr:sp macro="" textlink="">
      <xdr:nvSpPr>
        <xdr:cNvPr id="39" name="Line 1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>
        <a:xfrm>
          <a:off x="13787755" y="14137640"/>
          <a:ext cx="1752600" cy="44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351367</xdr:colOff>
      <xdr:row>66</xdr:row>
      <xdr:rowOff>156633</xdr:rowOff>
    </xdr:from>
    <xdr:to>
      <xdr:col>25</xdr:col>
      <xdr:colOff>292100</xdr:colOff>
      <xdr:row>74</xdr:row>
      <xdr:rowOff>29631</xdr:rowOff>
    </xdr:to>
    <xdr:sp macro="" textlink="">
      <xdr:nvSpPr>
        <xdr:cNvPr id="40" name="Line 14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>
        <a:xfrm flipV="1">
          <a:off x="13762355" y="14205585"/>
          <a:ext cx="1769745" cy="1787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326693</xdr:colOff>
      <xdr:row>57</xdr:row>
      <xdr:rowOff>4051</xdr:rowOff>
    </xdr:from>
    <xdr:to>
      <xdr:col>17</xdr:col>
      <xdr:colOff>365972</xdr:colOff>
      <xdr:row>60</xdr:row>
      <xdr:rowOff>42328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>
        <a:xfrm>
          <a:off x="10079990" y="12081510"/>
          <a:ext cx="648970" cy="609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</xdr:sp>
    <xdr:clientData/>
  </xdr:twoCellAnchor>
  <xdr:twoCellAnchor>
    <xdr:from>
      <xdr:col>22</xdr:col>
      <xdr:colOff>347134</xdr:colOff>
      <xdr:row>60</xdr:row>
      <xdr:rowOff>46566</xdr:rowOff>
    </xdr:from>
    <xdr:to>
      <xdr:col>25</xdr:col>
      <xdr:colOff>287868</xdr:colOff>
      <xdr:row>66</xdr:row>
      <xdr:rowOff>38100</xdr:rowOff>
    </xdr:to>
    <xdr:sp macro="" textlink="">
      <xdr:nvSpPr>
        <xdr:cNvPr id="42" name="Line 19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>
        <a:xfrm>
          <a:off x="13757910" y="12695555"/>
          <a:ext cx="1769745" cy="13919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289943</xdr:colOff>
      <xdr:row>62</xdr:row>
      <xdr:rowOff>12205</xdr:rowOff>
    </xdr:from>
    <xdr:to>
      <xdr:col>17</xdr:col>
      <xdr:colOff>355585</xdr:colOff>
      <xdr:row>64</xdr:row>
      <xdr:rowOff>190515</xdr:rowOff>
    </xdr:to>
    <xdr:sp macro="" textlink="">
      <xdr:nvSpPr>
        <xdr:cNvPr id="43" name="Oval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>
        <a:xfrm>
          <a:off x="10043160" y="13089890"/>
          <a:ext cx="675005" cy="66421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16</xdr:col>
      <xdr:colOff>567981</xdr:colOff>
      <xdr:row>62</xdr:row>
      <xdr:rowOff>169793</xdr:rowOff>
    </xdr:from>
    <xdr:ext cx="146835" cy="345532"/>
    <xdr:sp macro="" textlink="">
      <xdr:nvSpPr>
        <xdr:cNvPr id="44" name="Text Box 2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>
        <a:xfrm>
          <a:off x="10321290" y="13247370"/>
          <a:ext cx="146685" cy="34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</a:t>
          </a:r>
          <a:endParaRPr lang="en-US" sz="1800"/>
        </a:p>
      </xdr:txBody>
    </xdr:sp>
    <xdr:clientData/>
  </xdr:oneCellAnchor>
  <xdr:twoCellAnchor>
    <xdr:from>
      <xdr:col>17</xdr:col>
      <xdr:colOff>389464</xdr:colOff>
      <xdr:row>59</xdr:row>
      <xdr:rowOff>4235</xdr:rowOff>
    </xdr:from>
    <xdr:to>
      <xdr:col>21</xdr:col>
      <xdr:colOff>321733</xdr:colOff>
      <xdr:row>65</xdr:row>
      <xdr:rowOff>186267</xdr:rowOff>
    </xdr:to>
    <xdr:sp macro="" textlink="">
      <xdr:nvSpPr>
        <xdr:cNvPr id="45" name="Line 1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>
        <a:xfrm>
          <a:off x="10752455" y="12462510"/>
          <a:ext cx="2370455" cy="1525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389466</xdr:colOff>
      <xdr:row>59</xdr:row>
      <xdr:rowOff>16933</xdr:rowOff>
    </xdr:from>
    <xdr:to>
      <xdr:col>21</xdr:col>
      <xdr:colOff>351367</xdr:colOff>
      <xdr:row>73</xdr:row>
      <xdr:rowOff>110067</xdr:rowOff>
    </xdr:to>
    <xdr:sp macro="" textlink="">
      <xdr:nvSpPr>
        <xdr:cNvPr id="46" name="Line 1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>
        <a:xfrm>
          <a:off x="10752455" y="12475210"/>
          <a:ext cx="2400300" cy="3360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359832</xdr:colOff>
      <xdr:row>63</xdr:row>
      <xdr:rowOff>143933</xdr:rowOff>
    </xdr:from>
    <xdr:to>
      <xdr:col>21</xdr:col>
      <xdr:colOff>292099</xdr:colOff>
      <xdr:row>66</xdr:row>
      <xdr:rowOff>25400</xdr:rowOff>
    </xdr:to>
    <xdr:sp macro="" textlink="">
      <xdr:nvSpPr>
        <xdr:cNvPr id="47" name="Line 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ShapeType="1"/>
        </xdr:cNvSpPr>
      </xdr:nvSpPr>
      <xdr:spPr>
        <a:xfrm>
          <a:off x="10722610" y="13459460"/>
          <a:ext cx="2370455" cy="6153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364066</xdr:colOff>
      <xdr:row>63</xdr:row>
      <xdr:rowOff>148167</xdr:rowOff>
    </xdr:from>
    <xdr:to>
      <xdr:col>21</xdr:col>
      <xdr:colOff>292100</xdr:colOff>
      <xdr:row>73</xdr:row>
      <xdr:rowOff>173568</xdr:rowOff>
    </xdr:to>
    <xdr:sp macro="" textlink="">
      <xdr:nvSpPr>
        <xdr:cNvPr id="48" name="Line 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>
        <a:xfrm>
          <a:off x="10727055" y="13463905"/>
          <a:ext cx="2366645" cy="2435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16</xdr:col>
      <xdr:colOff>294189</xdr:colOff>
      <xdr:row>66</xdr:row>
      <xdr:rowOff>7978</xdr:rowOff>
    </xdr:from>
    <xdr:to>
      <xdr:col>17</xdr:col>
      <xdr:colOff>359831</xdr:colOff>
      <xdr:row>69</xdr:row>
      <xdr:rowOff>29654</xdr:rowOff>
    </xdr:to>
    <xdr:sp macro="" textlink="">
      <xdr:nvSpPr>
        <xdr:cNvPr id="49" name="Oval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>
        <a:xfrm>
          <a:off x="10047605" y="14056995"/>
          <a:ext cx="675005" cy="7359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twoCellAnchor>
    <xdr:from>
      <xdr:col>21</xdr:col>
      <xdr:colOff>313995</xdr:colOff>
      <xdr:row>57</xdr:row>
      <xdr:rowOff>177622</xdr:rowOff>
    </xdr:from>
    <xdr:to>
      <xdr:col>22</xdr:col>
      <xdr:colOff>353274</xdr:colOff>
      <xdr:row>61</xdr:row>
      <xdr:rowOff>33866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>
        <a:xfrm>
          <a:off x="13115290" y="12254865"/>
          <a:ext cx="648970" cy="61849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</xdr:sp>
    <xdr:clientData/>
  </xdr:twoCellAnchor>
  <xdr:oneCellAnchor>
    <xdr:from>
      <xdr:col>16</xdr:col>
      <xdr:colOff>572213</xdr:colOff>
      <xdr:row>66</xdr:row>
      <xdr:rowOff>148626</xdr:rowOff>
    </xdr:from>
    <xdr:ext cx="146835" cy="340452"/>
    <xdr:sp macro="" textlink="">
      <xdr:nvSpPr>
        <xdr:cNvPr id="51" name="Text Box 2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>
        <a:xfrm>
          <a:off x="10325735" y="14197965"/>
          <a:ext cx="146685" cy="340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2</a:t>
          </a:r>
          <a:endParaRPr lang="en-US" sz="1800"/>
        </a:p>
      </xdr:txBody>
    </xdr:sp>
    <xdr:clientData/>
  </xdr:oneCellAnchor>
  <xdr:twoCellAnchor>
    <xdr:from>
      <xdr:col>16</xdr:col>
      <xdr:colOff>311121</xdr:colOff>
      <xdr:row>70</xdr:row>
      <xdr:rowOff>185778</xdr:rowOff>
    </xdr:from>
    <xdr:to>
      <xdr:col>17</xdr:col>
      <xdr:colOff>376763</xdr:colOff>
      <xdr:row>73</xdr:row>
      <xdr:rowOff>203222</xdr:rowOff>
    </xdr:to>
    <xdr:sp macro="" textlink="">
      <xdr:nvSpPr>
        <xdr:cNvPr id="52" name="Oval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>
        <a:xfrm>
          <a:off x="10064115" y="15187295"/>
          <a:ext cx="675640" cy="7416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16</xdr:col>
      <xdr:colOff>584914</xdr:colOff>
      <xdr:row>71</xdr:row>
      <xdr:rowOff>135926</xdr:rowOff>
    </xdr:from>
    <xdr:ext cx="135486" cy="322672"/>
    <xdr:sp macro="" textlink="">
      <xdr:nvSpPr>
        <xdr:cNvPr id="53" name="Text Box 2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>
        <a:xfrm>
          <a:off x="10338435" y="15375890"/>
          <a:ext cx="135255" cy="322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/>
            <a:t>3</a:t>
          </a:r>
        </a:p>
      </xdr:txBody>
    </xdr:sp>
    <xdr:clientData/>
  </xdr:oneCellAnchor>
  <xdr:twoCellAnchor>
    <xdr:from>
      <xdr:col>16</xdr:col>
      <xdr:colOff>306893</xdr:colOff>
      <xdr:row>76</xdr:row>
      <xdr:rowOff>12213</xdr:rowOff>
    </xdr:from>
    <xdr:to>
      <xdr:col>17</xdr:col>
      <xdr:colOff>372535</xdr:colOff>
      <xdr:row>79</xdr:row>
      <xdr:rowOff>4256</xdr:rowOff>
    </xdr:to>
    <xdr:sp macro="" textlink="">
      <xdr:nvSpPr>
        <xdr:cNvPr id="54" name="Oval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/>
        </xdr:cNvSpPr>
      </xdr:nvSpPr>
      <xdr:spPr>
        <a:xfrm>
          <a:off x="10060305" y="16461740"/>
          <a:ext cx="675005" cy="7061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16</xdr:col>
      <xdr:colOff>576448</xdr:colOff>
      <xdr:row>76</xdr:row>
      <xdr:rowOff>140160</xdr:rowOff>
    </xdr:from>
    <xdr:ext cx="135486" cy="340452"/>
    <xdr:sp macro="" textlink="">
      <xdr:nvSpPr>
        <xdr:cNvPr id="55" name="Text Box 26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>
        <a:xfrm>
          <a:off x="10329545" y="16589375"/>
          <a:ext cx="135890" cy="340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/>
            <a:t>4</a:t>
          </a:r>
        </a:p>
      </xdr:txBody>
    </xdr:sp>
    <xdr:clientData/>
  </xdr:oneCellAnchor>
  <xdr:oneCellAnchor>
    <xdr:from>
      <xdr:col>21</xdr:col>
      <xdr:colOff>487549</xdr:colOff>
      <xdr:row>58</xdr:row>
      <xdr:rowOff>135925</xdr:rowOff>
    </xdr:from>
    <xdr:ext cx="326371" cy="304892"/>
    <xdr:sp macro="" textlink="">
      <xdr:nvSpPr>
        <xdr:cNvPr id="56" name="Text Box 26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>
        <a:xfrm>
          <a:off x="13288645" y="12404090"/>
          <a:ext cx="32639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XX</a:t>
          </a:r>
          <a:endParaRPr lang="en-US" sz="1800"/>
        </a:p>
      </xdr:txBody>
    </xdr:sp>
    <xdr:clientData/>
  </xdr:oneCellAnchor>
  <xdr:twoCellAnchor>
    <xdr:from>
      <xdr:col>25</xdr:col>
      <xdr:colOff>302668</xdr:colOff>
      <xdr:row>65</xdr:row>
      <xdr:rowOff>7977</xdr:rowOff>
    </xdr:from>
    <xdr:to>
      <xdr:col>26</xdr:col>
      <xdr:colOff>368310</xdr:colOff>
      <xdr:row>68</xdr:row>
      <xdr:rowOff>20</xdr:rowOff>
    </xdr:to>
    <xdr:sp macro="" textlink="">
      <xdr:nvSpPr>
        <xdr:cNvPr id="57" name="Oval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rrowheads="1"/>
        </xdr:cNvSpPr>
      </xdr:nvSpPr>
      <xdr:spPr>
        <a:xfrm>
          <a:off x="15542260" y="13809345"/>
          <a:ext cx="675640" cy="7162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25</xdr:col>
      <xdr:colOff>576449</xdr:colOff>
      <xdr:row>65</xdr:row>
      <xdr:rowOff>165559</xdr:rowOff>
    </xdr:from>
    <xdr:ext cx="159467" cy="322672"/>
    <xdr:sp macro="" textlink="">
      <xdr:nvSpPr>
        <xdr:cNvPr id="58" name="Text Box 2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>
        <a:xfrm>
          <a:off x="15815945" y="13966825"/>
          <a:ext cx="159385" cy="322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Z</a:t>
          </a:r>
          <a:endParaRPr lang="en-US" sz="1800"/>
        </a:p>
      </xdr:txBody>
    </xdr:sp>
    <xdr:clientData/>
  </xdr:oneCellAnchor>
  <xdr:oneCellAnchor>
    <xdr:from>
      <xdr:col>16</xdr:col>
      <xdr:colOff>559516</xdr:colOff>
      <xdr:row>57</xdr:row>
      <xdr:rowOff>123224</xdr:rowOff>
    </xdr:from>
    <xdr:ext cx="172420" cy="321402"/>
    <xdr:sp macro="" textlink="">
      <xdr:nvSpPr>
        <xdr:cNvPr id="59" name="Text Box 26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>
        <a:xfrm>
          <a:off x="10313035" y="12200890"/>
          <a:ext cx="172085" cy="321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</a:t>
          </a:r>
          <a:endParaRPr lang="en-US" sz="1800"/>
        </a:p>
      </xdr:txBody>
    </xdr:sp>
    <xdr:clientData/>
  </xdr:oneCellAnchor>
  <xdr:twoCellAnchor>
    <xdr:from>
      <xdr:col>21</xdr:col>
      <xdr:colOff>306878</xdr:colOff>
      <xdr:row>64</xdr:row>
      <xdr:rowOff>223871</xdr:rowOff>
    </xdr:from>
    <xdr:to>
      <xdr:col>22</xdr:col>
      <xdr:colOff>372520</xdr:colOff>
      <xdr:row>67</xdr:row>
      <xdr:rowOff>177814</xdr:rowOff>
    </xdr:to>
    <xdr:sp macro="" textlink="">
      <xdr:nvSpPr>
        <xdr:cNvPr id="60" name="Oval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/>
        </xdr:cNvSpPr>
      </xdr:nvSpPr>
      <xdr:spPr>
        <a:xfrm>
          <a:off x="13108305" y="13787120"/>
          <a:ext cx="675005" cy="6781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21</xdr:col>
      <xdr:colOff>567983</xdr:colOff>
      <xdr:row>65</xdr:row>
      <xdr:rowOff>152858</xdr:rowOff>
    </xdr:from>
    <xdr:ext cx="172420" cy="322672"/>
    <xdr:sp macro="" textlink="">
      <xdr:nvSpPr>
        <xdr:cNvPr id="61" name="Text Box 26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>
        <a:xfrm>
          <a:off x="13369290" y="13954125"/>
          <a:ext cx="172085" cy="322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</a:t>
          </a:r>
          <a:endParaRPr lang="en-US" sz="1800"/>
        </a:p>
      </xdr:txBody>
    </xdr:sp>
    <xdr:clientData/>
  </xdr:oneCellAnchor>
  <xdr:twoCellAnchor>
    <xdr:from>
      <xdr:col>21</xdr:col>
      <xdr:colOff>302644</xdr:colOff>
      <xdr:row>73</xdr:row>
      <xdr:rowOff>12205</xdr:rowOff>
    </xdr:from>
    <xdr:to>
      <xdr:col>22</xdr:col>
      <xdr:colOff>368286</xdr:colOff>
      <xdr:row>75</xdr:row>
      <xdr:rowOff>182048</xdr:rowOff>
    </xdr:to>
    <xdr:sp macro="" textlink="">
      <xdr:nvSpPr>
        <xdr:cNvPr id="62" name="Oval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rrowheads="1"/>
        </xdr:cNvSpPr>
      </xdr:nvSpPr>
      <xdr:spPr>
        <a:xfrm>
          <a:off x="13103860" y="15737840"/>
          <a:ext cx="675005" cy="64579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21</xdr:col>
      <xdr:colOff>555283</xdr:colOff>
      <xdr:row>73</xdr:row>
      <xdr:rowOff>174025</xdr:rowOff>
    </xdr:from>
    <xdr:ext cx="172420" cy="340452"/>
    <xdr:sp macro="" textlink="">
      <xdr:nvSpPr>
        <xdr:cNvPr id="63" name="Text Box 2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>
        <a:xfrm>
          <a:off x="13356590" y="15899765"/>
          <a:ext cx="172085" cy="340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</a:t>
          </a:r>
          <a:endParaRPr lang="en-US" sz="1800"/>
        </a:p>
      </xdr:txBody>
    </xdr:sp>
    <xdr:clientData/>
  </xdr:oneCellAnchor>
  <xdr:twoCellAnchor>
    <xdr:from>
      <xdr:col>17</xdr:col>
      <xdr:colOff>365678</xdr:colOff>
      <xdr:row>124</xdr:row>
      <xdr:rowOff>50800</xdr:rowOff>
    </xdr:from>
    <xdr:to>
      <xdr:col>21</xdr:col>
      <xdr:colOff>347134</xdr:colOff>
      <xdr:row>124</xdr:row>
      <xdr:rowOff>96065</xdr:rowOff>
    </xdr:to>
    <xdr:sp macro="" textlink="">
      <xdr:nvSpPr>
        <xdr:cNvPr id="64" name="Line 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ShapeType="1"/>
        </xdr:cNvSpPr>
      </xdr:nvSpPr>
      <xdr:spPr>
        <a:xfrm flipV="1">
          <a:off x="10728325" y="26482675"/>
          <a:ext cx="2419985" cy="450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359834</xdr:colOff>
      <xdr:row>124</xdr:row>
      <xdr:rowOff>93133</xdr:rowOff>
    </xdr:from>
    <xdr:to>
      <xdr:col>21</xdr:col>
      <xdr:colOff>254000</xdr:colOff>
      <xdr:row>131</xdr:row>
      <xdr:rowOff>8467</xdr:rowOff>
    </xdr:to>
    <xdr:sp macro="" textlink="">
      <xdr:nvSpPr>
        <xdr:cNvPr id="65" name="Line 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>
        <a:xfrm>
          <a:off x="10722610" y="26524585"/>
          <a:ext cx="2332990" cy="15919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369359</xdr:colOff>
      <xdr:row>124</xdr:row>
      <xdr:rowOff>110067</xdr:rowOff>
    </xdr:from>
    <xdr:to>
      <xdr:col>21</xdr:col>
      <xdr:colOff>359834</xdr:colOff>
      <xdr:row>129</xdr:row>
      <xdr:rowOff>111125</xdr:rowOff>
    </xdr:to>
    <xdr:sp macro="" textlink="">
      <xdr:nvSpPr>
        <xdr:cNvPr id="66" name="Line 8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ShapeType="1"/>
        </xdr:cNvSpPr>
      </xdr:nvSpPr>
      <xdr:spPr>
        <a:xfrm flipV="1">
          <a:off x="10732135" y="26541730"/>
          <a:ext cx="2428875" cy="1201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380999</xdr:colOff>
      <xdr:row>129</xdr:row>
      <xdr:rowOff>106892</xdr:rowOff>
    </xdr:from>
    <xdr:to>
      <xdr:col>21</xdr:col>
      <xdr:colOff>292100</xdr:colOff>
      <xdr:row>132</xdr:row>
      <xdr:rowOff>25399</xdr:rowOff>
    </xdr:to>
    <xdr:sp macro="" textlink="">
      <xdr:nvSpPr>
        <xdr:cNvPr id="67" name="Line 9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ShapeType="1"/>
        </xdr:cNvSpPr>
      </xdr:nvSpPr>
      <xdr:spPr>
        <a:xfrm>
          <a:off x="10743565" y="27738705"/>
          <a:ext cx="2350135" cy="632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376767</xdr:colOff>
      <xdr:row>132</xdr:row>
      <xdr:rowOff>76200</xdr:rowOff>
    </xdr:from>
    <xdr:to>
      <xdr:col>21</xdr:col>
      <xdr:colOff>300567</xdr:colOff>
      <xdr:row>134</xdr:row>
      <xdr:rowOff>84666</xdr:rowOff>
    </xdr:to>
    <xdr:sp macro="" textlink="">
      <xdr:nvSpPr>
        <xdr:cNvPr id="68" name="Line 10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ShapeType="1"/>
        </xdr:cNvSpPr>
      </xdr:nvSpPr>
      <xdr:spPr>
        <a:xfrm flipV="1">
          <a:off x="10739755" y="28422600"/>
          <a:ext cx="2362200" cy="4940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372533</xdr:colOff>
      <xdr:row>124</xdr:row>
      <xdr:rowOff>182033</xdr:rowOff>
    </xdr:from>
    <xdr:to>
      <xdr:col>21</xdr:col>
      <xdr:colOff>402166</xdr:colOff>
      <xdr:row>134</xdr:row>
      <xdr:rowOff>93132</xdr:rowOff>
    </xdr:to>
    <xdr:sp macro="" textlink="">
      <xdr:nvSpPr>
        <xdr:cNvPr id="69" name="Line 1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>
        <a:xfrm flipV="1">
          <a:off x="10735310" y="26613485"/>
          <a:ext cx="2468245" cy="2311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376767</xdr:colOff>
      <xdr:row>123</xdr:row>
      <xdr:rowOff>88899</xdr:rowOff>
    </xdr:from>
    <xdr:to>
      <xdr:col>25</xdr:col>
      <xdr:colOff>300567</xdr:colOff>
      <xdr:row>123</xdr:row>
      <xdr:rowOff>93134</xdr:rowOff>
    </xdr:to>
    <xdr:sp macro="" textlink="">
      <xdr:nvSpPr>
        <xdr:cNvPr id="70" name="Line 1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ShapeType="1"/>
        </xdr:cNvSpPr>
      </xdr:nvSpPr>
      <xdr:spPr>
        <a:xfrm>
          <a:off x="13787755" y="26272490"/>
          <a:ext cx="1752600" cy="44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351367</xdr:colOff>
      <xdr:row>123</xdr:row>
      <xdr:rowOff>156633</xdr:rowOff>
    </xdr:from>
    <xdr:to>
      <xdr:col>25</xdr:col>
      <xdr:colOff>292100</xdr:colOff>
      <xdr:row>131</xdr:row>
      <xdr:rowOff>29631</xdr:rowOff>
    </xdr:to>
    <xdr:sp macro="" textlink="">
      <xdr:nvSpPr>
        <xdr:cNvPr id="71" name="Line 14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ShapeType="1"/>
        </xdr:cNvSpPr>
      </xdr:nvSpPr>
      <xdr:spPr>
        <a:xfrm flipV="1">
          <a:off x="13762355" y="26340435"/>
          <a:ext cx="1769745" cy="1797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326693</xdr:colOff>
      <xdr:row>114</xdr:row>
      <xdr:rowOff>4051</xdr:rowOff>
    </xdr:from>
    <xdr:to>
      <xdr:col>17</xdr:col>
      <xdr:colOff>365972</xdr:colOff>
      <xdr:row>117</xdr:row>
      <xdr:rowOff>42328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rrowheads="1"/>
        </xdr:cNvSpPr>
      </xdr:nvSpPr>
      <xdr:spPr>
        <a:xfrm>
          <a:off x="10079990" y="24235410"/>
          <a:ext cx="648970" cy="609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</xdr:sp>
    <xdr:clientData/>
  </xdr:twoCellAnchor>
  <xdr:twoCellAnchor>
    <xdr:from>
      <xdr:col>22</xdr:col>
      <xdr:colOff>347134</xdr:colOff>
      <xdr:row>117</xdr:row>
      <xdr:rowOff>46566</xdr:rowOff>
    </xdr:from>
    <xdr:to>
      <xdr:col>25</xdr:col>
      <xdr:colOff>287868</xdr:colOff>
      <xdr:row>123</xdr:row>
      <xdr:rowOff>38100</xdr:rowOff>
    </xdr:to>
    <xdr:sp macro="" textlink="">
      <xdr:nvSpPr>
        <xdr:cNvPr id="73" name="Line 19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>
        <a:xfrm>
          <a:off x="13757910" y="24849455"/>
          <a:ext cx="1769745" cy="13728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289943</xdr:colOff>
      <xdr:row>119</xdr:row>
      <xdr:rowOff>12205</xdr:rowOff>
    </xdr:from>
    <xdr:to>
      <xdr:col>17</xdr:col>
      <xdr:colOff>355585</xdr:colOff>
      <xdr:row>121</xdr:row>
      <xdr:rowOff>190515</xdr:rowOff>
    </xdr:to>
    <xdr:sp macro="" textlink="">
      <xdr:nvSpPr>
        <xdr:cNvPr id="74" name="Oval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rrowheads="1"/>
        </xdr:cNvSpPr>
      </xdr:nvSpPr>
      <xdr:spPr>
        <a:xfrm>
          <a:off x="10043160" y="25243790"/>
          <a:ext cx="675005" cy="65468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16</xdr:col>
      <xdr:colOff>567981</xdr:colOff>
      <xdr:row>119</xdr:row>
      <xdr:rowOff>169793</xdr:rowOff>
    </xdr:from>
    <xdr:ext cx="146835" cy="340452"/>
    <xdr:sp macro="" textlink="">
      <xdr:nvSpPr>
        <xdr:cNvPr id="75" name="Text Box 2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>
        <a:xfrm>
          <a:off x="10321290" y="25401270"/>
          <a:ext cx="146685" cy="340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</a:t>
          </a:r>
          <a:endParaRPr lang="en-US" sz="1800"/>
        </a:p>
      </xdr:txBody>
    </xdr:sp>
    <xdr:clientData/>
  </xdr:oneCellAnchor>
  <xdr:twoCellAnchor>
    <xdr:from>
      <xdr:col>17</xdr:col>
      <xdr:colOff>389464</xdr:colOff>
      <xdr:row>116</xdr:row>
      <xdr:rowOff>4235</xdr:rowOff>
    </xdr:from>
    <xdr:to>
      <xdr:col>21</xdr:col>
      <xdr:colOff>321733</xdr:colOff>
      <xdr:row>122</xdr:row>
      <xdr:rowOff>186267</xdr:rowOff>
    </xdr:to>
    <xdr:sp macro="" textlink="">
      <xdr:nvSpPr>
        <xdr:cNvPr id="76" name="Line 16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ShapeType="1"/>
        </xdr:cNvSpPr>
      </xdr:nvSpPr>
      <xdr:spPr>
        <a:xfrm>
          <a:off x="10752455" y="24616410"/>
          <a:ext cx="2370455" cy="15157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389466</xdr:colOff>
      <xdr:row>116</xdr:row>
      <xdr:rowOff>16933</xdr:rowOff>
    </xdr:from>
    <xdr:to>
      <xdr:col>21</xdr:col>
      <xdr:colOff>351367</xdr:colOff>
      <xdr:row>130</xdr:row>
      <xdr:rowOff>110067</xdr:rowOff>
    </xdr:to>
    <xdr:sp macro="" textlink="">
      <xdr:nvSpPr>
        <xdr:cNvPr id="77" name="Line 17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ShapeType="1"/>
        </xdr:cNvSpPr>
      </xdr:nvSpPr>
      <xdr:spPr>
        <a:xfrm>
          <a:off x="10752455" y="24629110"/>
          <a:ext cx="2400300" cy="335089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359832</xdr:colOff>
      <xdr:row>120</xdr:row>
      <xdr:rowOff>143933</xdr:rowOff>
    </xdr:from>
    <xdr:to>
      <xdr:col>21</xdr:col>
      <xdr:colOff>292099</xdr:colOff>
      <xdr:row>123</xdr:row>
      <xdr:rowOff>25400</xdr:rowOff>
    </xdr:to>
    <xdr:sp macro="" textlink="">
      <xdr:nvSpPr>
        <xdr:cNvPr id="78" name="Lin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ShapeType="1"/>
        </xdr:cNvSpPr>
      </xdr:nvSpPr>
      <xdr:spPr>
        <a:xfrm>
          <a:off x="10722610" y="25613360"/>
          <a:ext cx="2370455" cy="59626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364066</xdr:colOff>
      <xdr:row>120</xdr:row>
      <xdr:rowOff>148167</xdr:rowOff>
    </xdr:from>
    <xdr:to>
      <xdr:col>21</xdr:col>
      <xdr:colOff>292100</xdr:colOff>
      <xdr:row>130</xdr:row>
      <xdr:rowOff>173568</xdr:rowOff>
    </xdr:to>
    <xdr:sp macro="" textlink="">
      <xdr:nvSpPr>
        <xdr:cNvPr id="79" name="Line 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ShapeType="1"/>
        </xdr:cNvSpPr>
      </xdr:nvSpPr>
      <xdr:spPr>
        <a:xfrm>
          <a:off x="10727055" y="25617805"/>
          <a:ext cx="2366645" cy="2425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16</xdr:col>
      <xdr:colOff>294189</xdr:colOff>
      <xdr:row>123</xdr:row>
      <xdr:rowOff>7978</xdr:rowOff>
    </xdr:from>
    <xdr:to>
      <xdr:col>17</xdr:col>
      <xdr:colOff>359831</xdr:colOff>
      <xdr:row>126</xdr:row>
      <xdr:rowOff>29654</xdr:rowOff>
    </xdr:to>
    <xdr:sp macro="" textlink="">
      <xdr:nvSpPr>
        <xdr:cNvPr id="80" name="Oval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rrowheads="1"/>
        </xdr:cNvSpPr>
      </xdr:nvSpPr>
      <xdr:spPr>
        <a:xfrm>
          <a:off x="10047605" y="26191845"/>
          <a:ext cx="675005" cy="75501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twoCellAnchor>
    <xdr:from>
      <xdr:col>21</xdr:col>
      <xdr:colOff>313995</xdr:colOff>
      <xdr:row>114</xdr:row>
      <xdr:rowOff>177622</xdr:rowOff>
    </xdr:from>
    <xdr:to>
      <xdr:col>22</xdr:col>
      <xdr:colOff>353274</xdr:colOff>
      <xdr:row>118</xdr:row>
      <xdr:rowOff>33866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rrowheads="1"/>
        </xdr:cNvSpPr>
      </xdr:nvSpPr>
      <xdr:spPr>
        <a:xfrm>
          <a:off x="13115290" y="24408765"/>
          <a:ext cx="648970" cy="61849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</xdr:sp>
    <xdr:clientData/>
  </xdr:twoCellAnchor>
  <xdr:oneCellAnchor>
    <xdr:from>
      <xdr:col>16</xdr:col>
      <xdr:colOff>572213</xdr:colOff>
      <xdr:row>123</xdr:row>
      <xdr:rowOff>148626</xdr:rowOff>
    </xdr:from>
    <xdr:ext cx="146835" cy="345532"/>
    <xdr:sp macro="" textlink="">
      <xdr:nvSpPr>
        <xdr:cNvPr id="82" name="Text Box 2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>
        <a:xfrm>
          <a:off x="10325735" y="26332815"/>
          <a:ext cx="146685" cy="34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2</a:t>
          </a:r>
          <a:endParaRPr lang="en-US" sz="1800"/>
        </a:p>
      </xdr:txBody>
    </xdr:sp>
    <xdr:clientData/>
  </xdr:oneCellAnchor>
  <xdr:twoCellAnchor>
    <xdr:from>
      <xdr:col>16</xdr:col>
      <xdr:colOff>311121</xdr:colOff>
      <xdr:row>127</xdr:row>
      <xdr:rowOff>185778</xdr:rowOff>
    </xdr:from>
    <xdr:to>
      <xdr:col>17</xdr:col>
      <xdr:colOff>376763</xdr:colOff>
      <xdr:row>130</xdr:row>
      <xdr:rowOff>203222</xdr:rowOff>
    </xdr:to>
    <xdr:sp macro="" textlink="">
      <xdr:nvSpPr>
        <xdr:cNvPr id="83" name="Oval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rrowheads="1"/>
        </xdr:cNvSpPr>
      </xdr:nvSpPr>
      <xdr:spPr>
        <a:xfrm>
          <a:off x="10064115" y="27341195"/>
          <a:ext cx="675640" cy="7321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16</xdr:col>
      <xdr:colOff>584914</xdr:colOff>
      <xdr:row>128</xdr:row>
      <xdr:rowOff>135926</xdr:rowOff>
    </xdr:from>
    <xdr:ext cx="135486" cy="322544"/>
    <xdr:sp macro="" textlink="">
      <xdr:nvSpPr>
        <xdr:cNvPr id="84" name="Text Box 2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>
        <a:xfrm>
          <a:off x="10338435" y="27529790"/>
          <a:ext cx="135255" cy="322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/>
            <a:t>3</a:t>
          </a:r>
        </a:p>
      </xdr:txBody>
    </xdr:sp>
    <xdr:clientData/>
  </xdr:oneCellAnchor>
  <xdr:twoCellAnchor>
    <xdr:from>
      <xdr:col>16</xdr:col>
      <xdr:colOff>306893</xdr:colOff>
      <xdr:row>133</xdr:row>
      <xdr:rowOff>12213</xdr:rowOff>
    </xdr:from>
    <xdr:to>
      <xdr:col>17</xdr:col>
      <xdr:colOff>372535</xdr:colOff>
      <xdr:row>136</xdr:row>
      <xdr:rowOff>4256</xdr:rowOff>
    </xdr:to>
    <xdr:sp macro="" textlink="">
      <xdr:nvSpPr>
        <xdr:cNvPr id="85" name="Oval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rrowheads="1"/>
        </xdr:cNvSpPr>
      </xdr:nvSpPr>
      <xdr:spPr>
        <a:xfrm>
          <a:off x="10060305" y="28606115"/>
          <a:ext cx="675005" cy="7061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16</xdr:col>
      <xdr:colOff>576448</xdr:colOff>
      <xdr:row>133</xdr:row>
      <xdr:rowOff>140160</xdr:rowOff>
    </xdr:from>
    <xdr:ext cx="135486" cy="340452"/>
    <xdr:sp macro="" textlink="">
      <xdr:nvSpPr>
        <xdr:cNvPr id="86" name="Text Box 26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>
        <a:xfrm>
          <a:off x="10329545" y="28733750"/>
          <a:ext cx="135890" cy="340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/>
            <a:t>4</a:t>
          </a:r>
        </a:p>
      </xdr:txBody>
    </xdr:sp>
    <xdr:clientData/>
  </xdr:oneCellAnchor>
  <xdr:oneCellAnchor>
    <xdr:from>
      <xdr:col>21</xdr:col>
      <xdr:colOff>487549</xdr:colOff>
      <xdr:row>115</xdr:row>
      <xdr:rowOff>135925</xdr:rowOff>
    </xdr:from>
    <xdr:ext cx="326371" cy="318862"/>
    <xdr:sp macro="" textlink="">
      <xdr:nvSpPr>
        <xdr:cNvPr id="87" name="Text Box 2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>
        <a:xfrm>
          <a:off x="13288645" y="24557990"/>
          <a:ext cx="326390" cy="318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XX</a:t>
          </a:r>
          <a:endParaRPr lang="en-US" sz="1800"/>
        </a:p>
      </xdr:txBody>
    </xdr:sp>
    <xdr:clientData/>
  </xdr:oneCellAnchor>
  <xdr:twoCellAnchor>
    <xdr:from>
      <xdr:col>25</xdr:col>
      <xdr:colOff>302668</xdr:colOff>
      <xdr:row>122</xdr:row>
      <xdr:rowOff>7977</xdr:rowOff>
    </xdr:from>
    <xdr:to>
      <xdr:col>26</xdr:col>
      <xdr:colOff>368310</xdr:colOff>
      <xdr:row>125</xdr:row>
      <xdr:rowOff>20</xdr:rowOff>
    </xdr:to>
    <xdr:sp macro="" textlink="">
      <xdr:nvSpPr>
        <xdr:cNvPr id="88" name="Oval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rrowheads="1"/>
        </xdr:cNvSpPr>
      </xdr:nvSpPr>
      <xdr:spPr>
        <a:xfrm>
          <a:off x="15542260" y="25953720"/>
          <a:ext cx="675640" cy="7162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25</xdr:col>
      <xdr:colOff>576449</xdr:colOff>
      <xdr:row>122</xdr:row>
      <xdr:rowOff>165559</xdr:rowOff>
    </xdr:from>
    <xdr:ext cx="159467" cy="345532"/>
    <xdr:sp macro="" textlink="">
      <xdr:nvSpPr>
        <xdr:cNvPr id="89" name="Text Box 26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>
        <a:xfrm>
          <a:off x="15815945" y="26111200"/>
          <a:ext cx="159385" cy="34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Z</a:t>
          </a:r>
          <a:endParaRPr lang="en-US" sz="1800"/>
        </a:p>
      </xdr:txBody>
    </xdr:sp>
    <xdr:clientData/>
  </xdr:oneCellAnchor>
  <xdr:oneCellAnchor>
    <xdr:from>
      <xdr:col>16</xdr:col>
      <xdr:colOff>559516</xdr:colOff>
      <xdr:row>114</xdr:row>
      <xdr:rowOff>123224</xdr:rowOff>
    </xdr:from>
    <xdr:ext cx="172420" cy="318862"/>
    <xdr:sp macro="" textlink="">
      <xdr:nvSpPr>
        <xdr:cNvPr id="90" name="Text Box 2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>
        <a:xfrm>
          <a:off x="10313035" y="24354790"/>
          <a:ext cx="172085" cy="318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</a:t>
          </a:r>
          <a:endParaRPr lang="en-US" sz="1800"/>
        </a:p>
      </xdr:txBody>
    </xdr:sp>
    <xdr:clientData/>
  </xdr:oneCellAnchor>
  <xdr:twoCellAnchor>
    <xdr:from>
      <xdr:col>21</xdr:col>
      <xdr:colOff>306878</xdr:colOff>
      <xdr:row>121</xdr:row>
      <xdr:rowOff>223871</xdr:rowOff>
    </xdr:from>
    <xdr:to>
      <xdr:col>22</xdr:col>
      <xdr:colOff>372520</xdr:colOff>
      <xdr:row>124</xdr:row>
      <xdr:rowOff>177814</xdr:rowOff>
    </xdr:to>
    <xdr:sp macro="" textlink="">
      <xdr:nvSpPr>
        <xdr:cNvPr id="91" name="Oval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rrowheads="1"/>
        </xdr:cNvSpPr>
      </xdr:nvSpPr>
      <xdr:spPr>
        <a:xfrm>
          <a:off x="13108305" y="25931495"/>
          <a:ext cx="675005" cy="6781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21</xdr:col>
      <xdr:colOff>567983</xdr:colOff>
      <xdr:row>122</xdr:row>
      <xdr:rowOff>152858</xdr:rowOff>
    </xdr:from>
    <xdr:ext cx="172420" cy="345532"/>
    <xdr:sp macro="" textlink="">
      <xdr:nvSpPr>
        <xdr:cNvPr id="92" name="Text Box 26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>
        <a:xfrm>
          <a:off x="13369290" y="26098500"/>
          <a:ext cx="172085" cy="345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</a:t>
          </a:r>
          <a:endParaRPr lang="en-US" sz="1800"/>
        </a:p>
      </xdr:txBody>
    </xdr:sp>
    <xdr:clientData/>
  </xdr:oneCellAnchor>
  <xdr:twoCellAnchor>
    <xdr:from>
      <xdr:col>21</xdr:col>
      <xdr:colOff>302644</xdr:colOff>
      <xdr:row>130</xdr:row>
      <xdr:rowOff>12205</xdr:rowOff>
    </xdr:from>
    <xdr:to>
      <xdr:col>22</xdr:col>
      <xdr:colOff>368286</xdr:colOff>
      <xdr:row>132</xdr:row>
      <xdr:rowOff>182048</xdr:rowOff>
    </xdr:to>
    <xdr:sp macro="" textlink="">
      <xdr:nvSpPr>
        <xdr:cNvPr id="93" name="Oval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rrowheads="1"/>
        </xdr:cNvSpPr>
      </xdr:nvSpPr>
      <xdr:spPr>
        <a:xfrm>
          <a:off x="13103860" y="27882215"/>
          <a:ext cx="675005" cy="64579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21</xdr:col>
      <xdr:colOff>555283</xdr:colOff>
      <xdr:row>130</xdr:row>
      <xdr:rowOff>174025</xdr:rowOff>
    </xdr:from>
    <xdr:ext cx="172420" cy="340452"/>
    <xdr:sp macro="" textlink="">
      <xdr:nvSpPr>
        <xdr:cNvPr id="94" name="Text Box 26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>
        <a:xfrm>
          <a:off x="13356590" y="28044140"/>
          <a:ext cx="172085" cy="340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</a:t>
          </a:r>
          <a:endParaRPr 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9"/>
  <sheetViews>
    <sheetView tabSelected="1" topLeftCell="A38" workbookViewId="0">
      <selection activeCell="A94" sqref="A94:B94"/>
    </sheetView>
  </sheetViews>
  <sheetFormatPr baseColWidth="10" defaultColWidth="9.1640625" defaultRowHeight="15"/>
  <sheetData>
    <row r="1" spans="1:3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9"/>
      <c r="P1" s="19"/>
      <c r="Q1" s="135" t="s">
        <v>0</v>
      </c>
      <c r="R1" s="136"/>
      <c r="S1" s="136"/>
      <c r="T1" s="136"/>
      <c r="U1" s="136"/>
      <c r="V1" s="136"/>
      <c r="W1" s="136"/>
      <c r="X1" s="136"/>
      <c r="Y1" s="136"/>
      <c r="Z1" s="136"/>
      <c r="AA1" s="137"/>
      <c r="AB1" s="107"/>
      <c r="AC1" s="19"/>
      <c r="AD1" s="19"/>
      <c r="AE1" s="19"/>
    </row>
    <row r="2" spans="1:3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9"/>
      <c r="P2" s="19"/>
      <c r="Q2" s="138" t="s">
        <v>1</v>
      </c>
      <c r="R2" s="139"/>
      <c r="S2" s="67"/>
      <c r="T2" s="67"/>
      <c r="U2" s="67"/>
      <c r="V2" s="139" t="s">
        <v>2</v>
      </c>
      <c r="W2" s="139"/>
      <c r="X2" s="67"/>
      <c r="Y2" s="67"/>
      <c r="Z2" s="139" t="s">
        <v>3</v>
      </c>
      <c r="AA2" s="140"/>
      <c r="AB2" s="108"/>
      <c r="AC2" s="19"/>
      <c r="AD2" s="19"/>
      <c r="AE2" s="19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9"/>
      <c r="O3" s="19"/>
      <c r="P3" s="19"/>
      <c r="Q3" s="68"/>
      <c r="R3" s="67"/>
      <c r="S3" s="67"/>
      <c r="T3" s="67"/>
      <c r="U3" s="67"/>
      <c r="V3" s="67"/>
      <c r="W3" s="67"/>
      <c r="X3" s="67"/>
      <c r="Y3" s="67"/>
      <c r="Z3" s="67"/>
      <c r="AA3" s="109"/>
      <c r="AB3" s="108"/>
      <c r="AC3" s="19"/>
      <c r="AD3" s="19"/>
      <c r="AE3" s="19"/>
    </row>
    <row r="4" spans="1:31">
      <c r="A4" s="187" t="s">
        <v>4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52"/>
      <c r="N4" s="53"/>
      <c r="O4" s="19"/>
      <c r="P4" s="19"/>
      <c r="Q4" s="68"/>
      <c r="R4" s="67"/>
      <c r="S4" s="67"/>
      <c r="T4" s="67"/>
      <c r="U4" s="67"/>
      <c r="V4" s="67"/>
      <c r="W4" s="67"/>
      <c r="X4" s="67"/>
      <c r="Y4" s="67"/>
      <c r="Z4" s="67"/>
      <c r="AA4" s="109"/>
      <c r="AB4" s="108"/>
      <c r="AC4" s="19"/>
      <c r="AD4" s="19"/>
      <c r="AE4" s="19"/>
    </row>
    <row r="5" spans="1:31">
      <c r="A5" s="141" t="s">
        <v>1</v>
      </c>
      <c r="B5" s="142"/>
      <c r="C5" s="142"/>
      <c r="D5" s="142"/>
      <c r="E5" s="142"/>
      <c r="F5" s="143"/>
      <c r="G5" s="144" t="s">
        <v>2</v>
      </c>
      <c r="H5" s="145"/>
      <c r="I5" s="145"/>
      <c r="J5" s="146"/>
      <c r="K5" s="144" t="s">
        <v>3</v>
      </c>
      <c r="L5" s="146"/>
      <c r="M5" s="19"/>
      <c r="N5" s="191" t="s">
        <v>5</v>
      </c>
      <c r="O5" s="192"/>
      <c r="P5" s="19"/>
      <c r="Q5" s="69">
        <f>B7</f>
        <v>1</v>
      </c>
      <c r="R5" s="67"/>
      <c r="S5" s="67"/>
      <c r="T5" s="67"/>
      <c r="U5" s="67"/>
      <c r="V5" s="67"/>
      <c r="W5" s="67"/>
      <c r="X5" s="67"/>
      <c r="Y5" s="67"/>
      <c r="Z5" s="67"/>
      <c r="AA5" s="109"/>
      <c r="AB5" s="108"/>
      <c r="AC5" s="19"/>
      <c r="AD5" s="19"/>
      <c r="AE5" s="19"/>
    </row>
    <row r="6" spans="1:31">
      <c r="A6" s="2" t="s">
        <v>6</v>
      </c>
      <c r="B6" s="3" t="s">
        <v>7</v>
      </c>
      <c r="C6" s="147" t="s">
        <v>8</v>
      </c>
      <c r="D6" s="148"/>
      <c r="E6" s="147" t="s">
        <v>9</v>
      </c>
      <c r="F6" s="148"/>
      <c r="G6" s="2" t="s">
        <v>6</v>
      </c>
      <c r="H6" s="3" t="s">
        <v>7</v>
      </c>
      <c r="I6" s="147" t="s">
        <v>10</v>
      </c>
      <c r="J6" s="149"/>
      <c r="K6" s="2" t="s">
        <v>6</v>
      </c>
      <c r="L6" s="21" t="s">
        <v>7</v>
      </c>
      <c r="M6" s="19"/>
      <c r="N6" s="150">
        <v>0.8</v>
      </c>
      <c r="O6" s="151"/>
      <c r="P6" s="19"/>
      <c r="Q6" s="68"/>
      <c r="R6" s="67"/>
      <c r="S6" s="67"/>
      <c r="T6" s="67"/>
      <c r="U6" s="67"/>
      <c r="V6" s="70">
        <f>H7</f>
        <v>1</v>
      </c>
      <c r="W6" s="67"/>
      <c r="X6" s="67"/>
      <c r="Y6" s="67"/>
      <c r="Z6" s="67"/>
      <c r="AA6" s="109"/>
      <c r="AB6" s="108"/>
      <c r="AC6" s="19"/>
      <c r="AD6" s="19"/>
      <c r="AE6" s="19"/>
    </row>
    <row r="7" spans="1:31">
      <c r="A7" s="4" t="s">
        <v>11</v>
      </c>
      <c r="B7" s="5">
        <v>1</v>
      </c>
      <c r="C7" s="6" t="s">
        <v>12</v>
      </c>
      <c r="D7" s="7">
        <v>0.5</v>
      </c>
      <c r="E7" s="6" t="s">
        <v>13</v>
      </c>
      <c r="F7" s="7">
        <v>0.6</v>
      </c>
      <c r="G7" s="4" t="s">
        <v>14</v>
      </c>
      <c r="H7" s="5">
        <v>1</v>
      </c>
      <c r="I7" s="6" t="s">
        <v>15</v>
      </c>
      <c r="J7" s="54">
        <v>0.4</v>
      </c>
      <c r="K7" s="55"/>
      <c r="L7" s="56"/>
      <c r="M7" s="19"/>
      <c r="N7" s="57"/>
      <c r="O7" s="57"/>
      <c r="P7" s="19"/>
      <c r="Q7" s="68"/>
      <c r="R7" s="67"/>
      <c r="S7" s="67"/>
      <c r="T7" s="67"/>
      <c r="U7" s="67"/>
      <c r="V7" s="67"/>
      <c r="W7" s="67"/>
      <c r="X7" s="67"/>
      <c r="Y7" s="67"/>
      <c r="Z7" s="67"/>
      <c r="AA7" s="109"/>
      <c r="AB7" s="108"/>
      <c r="AC7" s="19"/>
      <c r="AD7" s="19"/>
      <c r="AE7" s="19"/>
    </row>
    <row r="8" spans="1:31" ht="18">
      <c r="A8" s="133" t="s">
        <v>16</v>
      </c>
      <c r="B8" s="9">
        <v>0.2</v>
      </c>
      <c r="C8" s="6" t="s">
        <v>17</v>
      </c>
      <c r="D8" s="7">
        <v>0.6</v>
      </c>
      <c r="E8" s="6" t="s">
        <v>18</v>
      </c>
      <c r="F8" s="7">
        <v>0.5</v>
      </c>
      <c r="G8" s="8" t="s">
        <v>19</v>
      </c>
      <c r="H8" s="10"/>
      <c r="I8" s="6" t="s">
        <v>20</v>
      </c>
      <c r="J8" s="54">
        <v>0.9</v>
      </c>
      <c r="K8" s="8" t="s">
        <v>21</v>
      </c>
      <c r="L8" s="23"/>
      <c r="M8" s="19"/>
      <c r="N8" s="58"/>
      <c r="O8" s="58"/>
      <c r="P8" s="19"/>
      <c r="Q8" s="71"/>
      <c r="R8" s="72"/>
      <c r="S8" s="73"/>
      <c r="T8" s="74">
        <f>D7</f>
        <v>0.5</v>
      </c>
      <c r="U8" s="72"/>
      <c r="V8" s="75"/>
      <c r="W8" s="67"/>
      <c r="X8" s="76">
        <f>J7</f>
        <v>0.4</v>
      </c>
      <c r="Y8" s="79"/>
      <c r="Z8" s="79"/>
      <c r="AA8" s="110"/>
      <c r="AB8" s="111"/>
      <c r="AC8" s="19"/>
      <c r="AD8" s="19"/>
      <c r="AE8" s="19"/>
    </row>
    <row r="9" spans="1:31" ht="18">
      <c r="A9" s="8" t="s">
        <v>22</v>
      </c>
      <c r="B9" s="9">
        <v>0.4</v>
      </c>
      <c r="C9" s="6" t="s">
        <v>23</v>
      </c>
      <c r="D9" s="7">
        <v>0.7</v>
      </c>
      <c r="E9" s="6" t="s">
        <v>24</v>
      </c>
      <c r="F9" s="7">
        <v>0.7</v>
      </c>
      <c r="G9" s="8" t="s">
        <v>25</v>
      </c>
      <c r="H9" s="11"/>
      <c r="I9" s="6" t="s">
        <v>26</v>
      </c>
      <c r="J9" s="54">
        <v>0.9</v>
      </c>
      <c r="K9" s="8"/>
      <c r="L9" s="23"/>
      <c r="M9" s="19"/>
      <c r="N9" s="191" t="s">
        <v>27</v>
      </c>
      <c r="O9" s="193"/>
      <c r="P9" s="19"/>
      <c r="Q9" s="71"/>
      <c r="R9" s="72"/>
      <c r="S9" s="77">
        <f>F7</f>
        <v>0.6</v>
      </c>
      <c r="T9" s="72"/>
      <c r="U9" s="72"/>
      <c r="V9" s="78"/>
      <c r="W9" s="79"/>
      <c r="X9" s="79"/>
      <c r="Y9" s="30"/>
      <c r="Z9" s="79"/>
      <c r="AA9" s="110"/>
      <c r="AB9" s="111"/>
      <c r="AC9" s="19"/>
      <c r="AD9" s="19"/>
      <c r="AE9" s="19"/>
    </row>
    <row r="10" spans="1:31" ht="18">
      <c r="A10" s="8" t="s">
        <v>28</v>
      </c>
      <c r="B10" s="9">
        <v>0.2</v>
      </c>
      <c r="C10" s="6" t="s">
        <v>29</v>
      </c>
      <c r="D10" s="7">
        <v>0.6</v>
      </c>
      <c r="E10" s="6" t="s">
        <v>30</v>
      </c>
      <c r="F10" s="7">
        <v>0.8</v>
      </c>
      <c r="G10" s="12"/>
      <c r="H10" s="11"/>
      <c r="I10" s="59"/>
      <c r="J10" s="60"/>
      <c r="K10" s="8"/>
      <c r="L10" s="23"/>
      <c r="M10" s="19"/>
      <c r="N10" s="152">
        <v>0.1</v>
      </c>
      <c r="O10" s="153"/>
      <c r="P10" s="19"/>
      <c r="Q10" s="80">
        <f>B8</f>
        <v>0.2</v>
      </c>
      <c r="R10" s="72"/>
      <c r="S10" s="81"/>
      <c r="T10" s="67"/>
      <c r="U10" s="30"/>
      <c r="V10" s="78"/>
      <c r="W10" s="79"/>
      <c r="X10" s="79"/>
      <c r="Y10" s="79"/>
      <c r="Z10" s="79"/>
      <c r="AA10" s="110"/>
      <c r="AB10" s="111"/>
      <c r="AC10" s="19"/>
      <c r="AD10" s="19"/>
      <c r="AE10" s="19"/>
    </row>
    <row r="11" spans="1:31" ht="18">
      <c r="A11" s="13" t="s">
        <v>31</v>
      </c>
      <c r="B11" s="14">
        <v>0.7</v>
      </c>
      <c r="C11" s="15" t="s">
        <v>32</v>
      </c>
      <c r="D11" s="16">
        <v>0.9</v>
      </c>
      <c r="E11" s="15" t="s">
        <v>33</v>
      </c>
      <c r="F11" s="16">
        <v>0.6</v>
      </c>
      <c r="G11" s="17"/>
      <c r="H11" s="18"/>
      <c r="I11" s="61"/>
      <c r="J11" s="62"/>
      <c r="K11" s="25"/>
      <c r="L11" s="26"/>
      <c r="M11" s="19"/>
      <c r="N11" s="19"/>
      <c r="O11" s="19"/>
      <c r="P11" s="19"/>
      <c r="Q11" s="71"/>
      <c r="R11" s="72"/>
      <c r="S11" s="72"/>
      <c r="T11" s="82">
        <f>D8</f>
        <v>0.6</v>
      </c>
      <c r="U11" s="78"/>
      <c r="V11" s="78"/>
      <c r="W11" s="79"/>
      <c r="X11" s="79"/>
      <c r="Y11" s="79"/>
      <c r="Z11" s="79"/>
      <c r="AA11" s="110"/>
      <c r="AB11" s="111"/>
      <c r="AC11" s="19"/>
      <c r="AD11" s="19"/>
      <c r="AE11" s="19"/>
    </row>
    <row r="12" spans="1:31" ht="18">
      <c r="A12" s="19"/>
      <c r="B12" s="19"/>
      <c r="C12" s="19"/>
      <c r="D12" s="19"/>
      <c r="E12" s="19"/>
      <c r="F12" s="19"/>
      <c r="G12" s="20"/>
      <c r="H12" s="19"/>
      <c r="I12" s="19"/>
      <c r="J12" s="19"/>
      <c r="K12" s="30"/>
      <c r="L12" s="30"/>
      <c r="M12" s="30"/>
      <c r="N12" s="30"/>
      <c r="O12" s="19"/>
      <c r="P12" s="19"/>
      <c r="Q12" s="71"/>
      <c r="R12" s="72"/>
      <c r="S12" s="83">
        <f>F8</f>
        <v>0.5</v>
      </c>
      <c r="T12" s="72"/>
      <c r="U12" s="72"/>
      <c r="V12" s="78"/>
      <c r="W12" s="79"/>
      <c r="X12" s="84">
        <f>J8</f>
        <v>0.9</v>
      </c>
      <c r="Y12" s="79"/>
      <c r="Z12" s="79"/>
      <c r="AA12" s="110"/>
      <c r="AB12" s="111"/>
      <c r="AC12" s="19"/>
      <c r="AD12" s="19"/>
      <c r="AE12" s="19"/>
    </row>
    <row r="13" spans="1:31" ht="18">
      <c r="A13" s="19"/>
      <c r="B13" s="19"/>
      <c r="C13" s="19"/>
      <c r="D13" s="19"/>
      <c r="E13" s="19"/>
      <c r="F13" s="19"/>
      <c r="G13" s="20"/>
      <c r="H13" s="19"/>
      <c r="I13" s="19"/>
      <c r="J13" s="19"/>
      <c r="K13" s="30"/>
      <c r="L13" s="30"/>
      <c r="M13" s="30"/>
      <c r="N13" s="30"/>
      <c r="O13" s="19"/>
      <c r="P13" s="19"/>
      <c r="Q13" s="71"/>
      <c r="R13" s="72"/>
      <c r="S13" s="85">
        <f>D9</f>
        <v>0.7</v>
      </c>
      <c r="T13" s="30"/>
      <c r="U13" s="72"/>
      <c r="V13" s="86">
        <f>H8</f>
        <v>0</v>
      </c>
      <c r="W13" s="79"/>
      <c r="X13" s="79"/>
      <c r="Y13" s="79"/>
      <c r="Z13" s="79"/>
      <c r="AA13" s="110"/>
      <c r="AB13" s="111"/>
      <c r="AC13" s="19"/>
      <c r="AD13" s="19"/>
      <c r="AE13" s="19"/>
    </row>
    <row r="14" spans="1:31" ht="18">
      <c r="A14" s="154" t="s">
        <v>34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9"/>
      <c r="P14" s="19"/>
      <c r="Q14" s="80">
        <f>B9</f>
        <v>0.4</v>
      </c>
      <c r="R14" s="72"/>
      <c r="S14" s="87"/>
      <c r="T14" s="72"/>
      <c r="U14" s="72"/>
      <c r="V14" s="88">
        <f>AC37</f>
        <v>0</v>
      </c>
      <c r="W14" s="79"/>
      <c r="X14" s="79"/>
      <c r="Y14" s="79"/>
      <c r="Z14" s="79"/>
      <c r="AA14" s="110"/>
      <c r="AB14" s="111"/>
      <c r="AC14" s="19"/>
      <c r="AD14" s="19"/>
      <c r="AE14" s="19"/>
    </row>
    <row r="15" spans="1:31" ht="18">
      <c r="A15" s="155" t="s">
        <v>35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9"/>
      <c r="Q15" s="71"/>
      <c r="R15" s="72"/>
      <c r="S15" s="72"/>
      <c r="T15" s="72"/>
      <c r="U15" s="72"/>
      <c r="V15" s="88"/>
      <c r="W15" s="79"/>
      <c r="X15" s="89"/>
      <c r="Y15" s="79"/>
      <c r="Z15" s="156">
        <f>L8</f>
        <v>0</v>
      </c>
      <c r="AA15" s="157"/>
      <c r="AB15" s="111"/>
      <c r="AC15" s="19"/>
      <c r="AD15" s="19"/>
      <c r="AE15" s="19"/>
    </row>
    <row r="16" spans="1:31" ht="18">
      <c r="A16" s="188" t="s">
        <v>36</v>
      </c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9"/>
      <c r="P16" s="19"/>
      <c r="Q16" s="71"/>
      <c r="R16" s="72"/>
      <c r="S16" s="90">
        <f>F9</f>
        <v>0.7</v>
      </c>
      <c r="T16" s="72"/>
      <c r="U16" s="72"/>
      <c r="V16" s="88"/>
      <c r="W16" s="79"/>
      <c r="X16" s="79"/>
      <c r="Y16" s="79"/>
      <c r="Z16" s="79"/>
      <c r="AA16" s="110"/>
      <c r="AB16" s="111"/>
      <c r="AC16" s="19"/>
      <c r="AD16" s="19"/>
      <c r="AE16" s="19"/>
    </row>
    <row r="17" spans="1:31" ht="18">
      <c r="A17" s="141" t="s">
        <v>37</v>
      </c>
      <c r="B17" s="158"/>
      <c r="C17" s="158"/>
      <c r="D17" s="159"/>
      <c r="E17" s="141" t="s">
        <v>38</v>
      </c>
      <c r="F17" s="142"/>
      <c r="G17" s="142"/>
      <c r="H17" s="143"/>
      <c r="I17" s="19"/>
      <c r="J17" s="30"/>
      <c r="K17" s="30"/>
      <c r="L17" s="30"/>
      <c r="M17" s="30"/>
      <c r="N17" s="19"/>
      <c r="O17" s="19"/>
      <c r="P17" s="19"/>
      <c r="Q17" s="71"/>
      <c r="R17" s="72"/>
      <c r="S17" s="72"/>
      <c r="T17" s="30"/>
      <c r="U17" s="72"/>
      <c r="V17" s="78"/>
      <c r="W17" s="79"/>
      <c r="X17" s="79"/>
      <c r="Y17" s="79"/>
      <c r="Z17" s="112"/>
      <c r="AA17" s="109"/>
      <c r="AB17" s="111"/>
      <c r="AC17" s="19"/>
      <c r="AD17" s="19"/>
      <c r="AE17" s="19"/>
    </row>
    <row r="18" spans="1:31" ht="18">
      <c r="A18" s="160" t="s">
        <v>39</v>
      </c>
      <c r="B18" s="161"/>
      <c r="C18" s="162" t="s">
        <v>7</v>
      </c>
      <c r="D18" s="149"/>
      <c r="E18" s="163" t="s">
        <v>40</v>
      </c>
      <c r="F18" s="164"/>
      <c r="G18" s="165" t="s">
        <v>7</v>
      </c>
      <c r="H18" s="166"/>
      <c r="I18" s="19"/>
      <c r="J18" s="30"/>
      <c r="K18" s="30"/>
      <c r="L18" s="63"/>
      <c r="M18" s="63"/>
      <c r="N18" s="19"/>
      <c r="O18" s="19"/>
      <c r="P18" s="19"/>
      <c r="Q18" s="71"/>
      <c r="R18" s="72"/>
      <c r="S18" s="73">
        <f>D10</f>
        <v>0.6</v>
      </c>
      <c r="T18" s="72"/>
      <c r="U18" s="72"/>
      <c r="V18" s="78"/>
      <c r="W18" s="79"/>
      <c r="X18" s="91"/>
      <c r="Y18" s="79"/>
      <c r="Z18" s="79"/>
      <c r="AA18" s="110"/>
      <c r="AB18" s="111"/>
      <c r="AC18" s="19"/>
      <c r="AD18" s="19"/>
      <c r="AE18" s="19"/>
    </row>
    <row r="19" spans="1:31" ht="18">
      <c r="A19" s="167" t="s">
        <v>41</v>
      </c>
      <c r="B19" s="168"/>
      <c r="C19" s="169">
        <f>SUM((D7*B7),(D8*B8),(D9*B9),(D10*B10),(D11*B11))</f>
        <v>1.65</v>
      </c>
      <c r="D19" s="170"/>
      <c r="E19" s="171" t="s">
        <v>42</v>
      </c>
      <c r="F19" s="172"/>
      <c r="G19" s="169">
        <f t="shared" ref="G19:G21" si="0">1/SUM(1,EXP(-C19))</f>
        <v>0.83889105042341472</v>
      </c>
      <c r="H19" s="170"/>
      <c r="I19" s="19"/>
      <c r="J19" s="30"/>
      <c r="K19" s="30"/>
      <c r="L19" s="63"/>
      <c r="M19" s="63"/>
      <c r="N19" s="19"/>
      <c r="O19" s="19"/>
      <c r="P19" s="19"/>
      <c r="Q19" s="80">
        <f>B10</f>
        <v>0.2</v>
      </c>
      <c r="R19" s="72"/>
      <c r="S19" s="92">
        <f>F10</f>
        <v>0.8</v>
      </c>
      <c r="T19" s="30"/>
      <c r="U19" s="72"/>
      <c r="V19" s="78"/>
      <c r="W19" s="79"/>
      <c r="X19" s="76">
        <f>J9</f>
        <v>0.9</v>
      </c>
      <c r="Y19" s="79"/>
      <c r="Z19" s="113" t="s">
        <v>43</v>
      </c>
      <c r="AA19" s="114">
        <f>AC43</f>
        <v>0</v>
      </c>
      <c r="AB19" s="111"/>
      <c r="AC19" s="19"/>
      <c r="AD19" s="19"/>
      <c r="AE19" s="19"/>
    </row>
    <row r="20" spans="1:31" ht="18">
      <c r="A20" s="167" t="s">
        <v>44</v>
      </c>
      <c r="B20" s="168"/>
      <c r="C20" s="169">
        <f>SUM((F7*B7),(F8*B8),(F9*B9),(F10*B10),(F11*B11))</f>
        <v>1.56</v>
      </c>
      <c r="D20" s="173"/>
      <c r="E20" s="167" t="s">
        <v>45</v>
      </c>
      <c r="F20" s="172"/>
      <c r="G20" s="169">
        <f t="shared" si="0"/>
        <v>0.82635335298099499</v>
      </c>
      <c r="H20" s="170"/>
      <c r="I20" s="19"/>
      <c r="J20" s="30"/>
      <c r="K20" s="30"/>
      <c r="L20" s="63"/>
      <c r="M20" s="63"/>
      <c r="N20" s="19"/>
      <c r="O20" s="19"/>
      <c r="P20" s="19"/>
      <c r="Q20" s="71"/>
      <c r="R20" s="72"/>
      <c r="S20" s="72"/>
      <c r="T20" s="72"/>
      <c r="U20" s="72"/>
      <c r="V20" s="78"/>
      <c r="W20" s="79"/>
      <c r="X20" s="79"/>
      <c r="Y20" s="79"/>
      <c r="Z20" s="113" t="s">
        <v>46</v>
      </c>
      <c r="AA20" s="114">
        <v>0.8</v>
      </c>
      <c r="AB20" s="111"/>
      <c r="AC20" s="19"/>
      <c r="AD20" s="19"/>
      <c r="AE20" s="19"/>
    </row>
    <row r="21" spans="1:31" ht="18">
      <c r="A21" s="174" t="s">
        <v>47</v>
      </c>
      <c r="B21" s="175"/>
      <c r="C21" s="176">
        <f>SUM((H7*J7),(G19*J8),(G20*J9))</f>
        <v>1.8987199630639688</v>
      </c>
      <c r="D21" s="177"/>
      <c r="E21" s="174" t="s">
        <v>48</v>
      </c>
      <c r="F21" s="178"/>
      <c r="G21" s="176">
        <f t="shared" si="0"/>
        <v>0.86974658211740186</v>
      </c>
      <c r="H21" s="177"/>
      <c r="I21" s="19"/>
      <c r="J21" s="30"/>
      <c r="K21" s="30"/>
      <c r="L21" s="63"/>
      <c r="M21" s="63"/>
      <c r="N21" s="19"/>
      <c r="O21" s="19"/>
      <c r="P21" s="19"/>
      <c r="Q21" s="71"/>
      <c r="R21" s="72"/>
      <c r="S21" s="30"/>
      <c r="T21" s="30"/>
      <c r="U21" s="72"/>
      <c r="V21" s="93">
        <f>H9</f>
        <v>0</v>
      </c>
      <c r="W21" s="79"/>
      <c r="X21" s="79"/>
      <c r="Y21" s="79"/>
      <c r="Z21" s="79"/>
      <c r="AA21" s="110"/>
      <c r="AB21" s="111"/>
      <c r="AC21" s="19"/>
      <c r="AD21" s="19"/>
      <c r="AE21" s="19"/>
    </row>
    <row r="22" spans="1:31" ht="18">
      <c r="A22" s="28"/>
      <c r="B22" s="28"/>
      <c r="C22" s="29"/>
      <c r="D22" s="29"/>
      <c r="E22" s="28"/>
      <c r="F22" s="28"/>
      <c r="G22" s="30"/>
      <c r="H22" s="30"/>
      <c r="I22" s="19"/>
      <c r="J22" s="30"/>
      <c r="K22" s="30"/>
      <c r="L22" s="64"/>
      <c r="M22" s="64"/>
      <c r="N22" s="64"/>
      <c r="O22" s="19"/>
      <c r="P22" s="19"/>
      <c r="Q22" s="71"/>
      <c r="R22" s="72"/>
      <c r="S22" s="94">
        <f>D11</f>
        <v>0.9</v>
      </c>
      <c r="T22" s="72"/>
      <c r="U22" s="72"/>
      <c r="V22" s="78"/>
      <c r="W22" s="79"/>
      <c r="X22" s="91"/>
      <c r="Y22" s="79"/>
      <c r="Z22" s="30"/>
      <c r="AA22" s="115"/>
      <c r="AB22" s="111"/>
      <c r="AC22" s="19"/>
      <c r="AD22" s="19"/>
      <c r="AE22" s="19"/>
    </row>
    <row r="23" spans="1:31" ht="18">
      <c r="A23" s="190" t="s">
        <v>49</v>
      </c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65"/>
      <c r="N23" s="179"/>
      <c r="O23" s="180"/>
      <c r="P23" s="19"/>
      <c r="Q23" s="71"/>
      <c r="R23" s="72"/>
      <c r="S23" s="72"/>
      <c r="T23" s="72"/>
      <c r="U23" s="72"/>
      <c r="V23" s="78"/>
      <c r="W23" s="79"/>
      <c r="X23" s="79"/>
      <c r="Y23" s="79"/>
      <c r="Z23" s="30"/>
      <c r="AA23" s="115"/>
      <c r="AB23" s="111"/>
      <c r="AC23" s="19"/>
      <c r="AD23" s="19"/>
      <c r="AE23" s="19"/>
    </row>
    <row r="24" spans="1:31" ht="18">
      <c r="A24" s="141" t="s">
        <v>1</v>
      </c>
      <c r="B24" s="142"/>
      <c r="C24" s="142"/>
      <c r="D24" s="142"/>
      <c r="E24" s="142"/>
      <c r="F24" s="143"/>
      <c r="G24" s="144" t="s">
        <v>2</v>
      </c>
      <c r="H24" s="145"/>
      <c r="I24" s="145"/>
      <c r="J24" s="146"/>
      <c r="K24" s="144" t="s">
        <v>3</v>
      </c>
      <c r="L24" s="146"/>
      <c r="M24" s="19"/>
      <c r="N24" s="191" t="s">
        <v>50</v>
      </c>
      <c r="O24" s="192"/>
      <c r="P24" s="19"/>
      <c r="Q24" s="80">
        <f>B11</f>
        <v>0.7</v>
      </c>
      <c r="R24" s="72"/>
      <c r="S24" s="95">
        <f>F11</f>
        <v>0.6</v>
      </c>
      <c r="T24" s="72"/>
      <c r="U24" s="72"/>
      <c r="V24" s="88"/>
      <c r="W24" s="96"/>
      <c r="X24" s="79"/>
      <c r="Y24" s="79"/>
      <c r="Z24" s="30"/>
      <c r="AA24" s="110"/>
      <c r="AB24" s="111"/>
      <c r="AC24" s="19"/>
      <c r="AD24" s="19"/>
      <c r="AE24" s="19"/>
    </row>
    <row r="25" spans="1:31" ht="18">
      <c r="A25" s="2" t="s">
        <v>6</v>
      </c>
      <c r="B25" s="3" t="s">
        <v>7</v>
      </c>
      <c r="C25" s="147" t="s">
        <v>8</v>
      </c>
      <c r="D25" s="148"/>
      <c r="E25" s="147" t="s">
        <v>9</v>
      </c>
      <c r="F25" s="149"/>
      <c r="G25" s="2" t="s">
        <v>6</v>
      </c>
      <c r="H25" s="3" t="s">
        <v>7</v>
      </c>
      <c r="I25" s="147" t="s">
        <v>10</v>
      </c>
      <c r="J25" s="149"/>
      <c r="K25" s="2" t="s">
        <v>6</v>
      </c>
      <c r="L25" s="21" t="s">
        <v>7</v>
      </c>
      <c r="M25" s="19"/>
      <c r="N25" s="150">
        <f>G21</f>
        <v>0.86974658211740186</v>
      </c>
      <c r="O25" s="151"/>
      <c r="P25" s="19"/>
      <c r="Q25" s="71"/>
      <c r="R25" s="72"/>
      <c r="S25" s="72"/>
      <c r="T25" s="72"/>
      <c r="U25" s="72"/>
      <c r="V25" s="88"/>
      <c r="W25" s="96"/>
      <c r="X25" s="79"/>
      <c r="Y25" s="79"/>
      <c r="Z25" s="79"/>
      <c r="AA25" s="110"/>
      <c r="AB25" s="111"/>
      <c r="AC25" s="19"/>
      <c r="AD25" s="19"/>
      <c r="AE25" s="19"/>
    </row>
    <row r="26" spans="1:31">
      <c r="A26" s="4" t="str">
        <f t="shared" ref="A26:H26" si="1">A7</f>
        <v>X =</v>
      </c>
      <c r="B26" s="5">
        <f t="shared" si="1"/>
        <v>1</v>
      </c>
      <c r="C26" s="6" t="s">
        <v>12</v>
      </c>
      <c r="D26" s="5">
        <f t="shared" si="1"/>
        <v>0.5</v>
      </c>
      <c r="E26" s="6" t="s">
        <v>13</v>
      </c>
      <c r="F26" s="31">
        <f t="shared" si="1"/>
        <v>0.6</v>
      </c>
      <c r="G26" s="4" t="str">
        <f t="shared" si="1"/>
        <v>XX=</v>
      </c>
      <c r="H26" s="5">
        <f t="shared" si="1"/>
        <v>1</v>
      </c>
      <c r="I26" s="6" t="s">
        <v>15</v>
      </c>
      <c r="J26" s="31">
        <f t="shared" ref="J26:J28" si="2">J7</f>
        <v>0.4</v>
      </c>
      <c r="K26" s="4"/>
      <c r="L26" s="66"/>
      <c r="M26" s="19"/>
      <c r="N26" s="19"/>
      <c r="O26" s="19"/>
      <c r="P26" s="19"/>
      <c r="Q26" s="97"/>
      <c r="R26" s="98"/>
      <c r="S26" s="98"/>
      <c r="T26" s="98"/>
      <c r="U26" s="98"/>
      <c r="V26" s="99"/>
      <c r="W26" s="100"/>
      <c r="X26" s="98"/>
      <c r="Y26" s="98"/>
      <c r="Z26" s="98"/>
      <c r="AA26" s="116"/>
      <c r="AB26" s="101"/>
      <c r="AC26" s="19"/>
      <c r="AD26" s="19"/>
      <c r="AE26" s="19"/>
    </row>
    <row r="27" spans="1:31">
      <c r="A27" s="134" t="str">
        <f t="shared" ref="A27:G27" si="3">A8</f>
        <v>1 =</v>
      </c>
      <c r="B27" s="5">
        <f t="shared" si="3"/>
        <v>0.2</v>
      </c>
      <c r="C27" s="6" t="s">
        <v>17</v>
      </c>
      <c r="D27" s="5">
        <f t="shared" si="3"/>
        <v>0.6</v>
      </c>
      <c r="E27" s="6" t="s">
        <v>18</v>
      </c>
      <c r="F27" s="31">
        <f t="shared" si="3"/>
        <v>0.5</v>
      </c>
      <c r="G27" s="4" t="str">
        <f t="shared" si="3"/>
        <v>A =</v>
      </c>
      <c r="H27" s="10">
        <f>G19</f>
        <v>0.83889105042341472</v>
      </c>
      <c r="I27" s="6" t="s">
        <v>20</v>
      </c>
      <c r="J27" s="31">
        <f t="shared" si="2"/>
        <v>0.9</v>
      </c>
      <c r="K27" s="8" t="str">
        <f>K8</f>
        <v>Z =</v>
      </c>
      <c r="L27" s="23">
        <f>G21</f>
        <v>0.86974658211740186</v>
      </c>
      <c r="M27" s="19"/>
      <c r="N27" s="19"/>
      <c r="O27" s="19"/>
      <c r="P27" s="19"/>
      <c r="Q27" s="101"/>
      <c r="R27" s="101"/>
      <c r="S27" s="101"/>
      <c r="T27" s="101"/>
      <c r="U27" s="101"/>
      <c r="V27" s="102"/>
      <c r="W27" s="101"/>
      <c r="X27" s="101"/>
      <c r="Y27" s="101"/>
      <c r="Z27" s="101"/>
      <c r="AA27" s="101"/>
      <c r="AB27" s="101"/>
      <c r="AC27" s="19"/>
      <c r="AD27" s="19"/>
      <c r="AE27" s="19"/>
    </row>
    <row r="28" spans="1:31">
      <c r="A28" s="4" t="str">
        <f t="shared" ref="A28:G28" si="4">A9</f>
        <v>2 =</v>
      </c>
      <c r="B28" s="5">
        <f t="shared" si="4"/>
        <v>0.4</v>
      </c>
      <c r="C28" s="6" t="s">
        <v>23</v>
      </c>
      <c r="D28" s="5">
        <f t="shared" si="4"/>
        <v>0.7</v>
      </c>
      <c r="E28" s="6" t="s">
        <v>24</v>
      </c>
      <c r="F28" s="31">
        <f t="shared" si="4"/>
        <v>0.7</v>
      </c>
      <c r="G28" s="4" t="str">
        <f t="shared" si="4"/>
        <v>B =</v>
      </c>
      <c r="H28" s="10">
        <f>G20</f>
        <v>0.82635335298099499</v>
      </c>
      <c r="I28" s="6" t="s">
        <v>26</v>
      </c>
      <c r="J28" s="31">
        <f t="shared" si="2"/>
        <v>0.9</v>
      </c>
      <c r="K28" s="8"/>
      <c r="L28" s="23"/>
      <c r="M28" s="19"/>
      <c r="N28" s="191" t="s">
        <v>51</v>
      </c>
      <c r="O28" s="192"/>
      <c r="P28" s="19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9"/>
      <c r="AD28" s="19"/>
      <c r="AE28" s="19"/>
    </row>
    <row r="29" spans="1:31">
      <c r="A29" s="4" t="str">
        <f t="shared" ref="A29:F29" si="5">A10</f>
        <v>3 =</v>
      </c>
      <c r="B29" s="5">
        <f t="shared" si="5"/>
        <v>0.2</v>
      </c>
      <c r="C29" s="6" t="s">
        <v>29</v>
      </c>
      <c r="D29" s="5">
        <f t="shared" si="5"/>
        <v>0.6</v>
      </c>
      <c r="E29" s="6" t="s">
        <v>30</v>
      </c>
      <c r="F29" s="31">
        <f t="shared" si="5"/>
        <v>0.8</v>
      </c>
      <c r="G29" s="12"/>
      <c r="H29" s="11"/>
      <c r="I29" s="59"/>
      <c r="J29" s="60"/>
      <c r="K29" s="8"/>
      <c r="L29" s="23"/>
      <c r="M29" s="19"/>
      <c r="N29" s="150">
        <f>N6-N25</f>
        <v>-6.9746582117401812E-2</v>
      </c>
      <c r="O29" s="151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>
      <c r="A30" s="32" t="str">
        <f t="shared" ref="A30:F30" si="6">A11</f>
        <v>4 =</v>
      </c>
      <c r="B30" s="33">
        <f t="shared" si="6"/>
        <v>0.7</v>
      </c>
      <c r="C30" s="15" t="s">
        <v>32</v>
      </c>
      <c r="D30" s="33">
        <f t="shared" si="6"/>
        <v>0.9</v>
      </c>
      <c r="E30" s="15" t="s">
        <v>33</v>
      </c>
      <c r="F30" s="34">
        <f t="shared" si="6"/>
        <v>0.6</v>
      </c>
      <c r="G30" s="17"/>
      <c r="H30" s="18"/>
      <c r="I30" s="61"/>
      <c r="J30" s="62"/>
      <c r="K30" s="25"/>
      <c r="L30" s="26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>
      <c r="A31" s="28"/>
      <c r="B31" s="28"/>
      <c r="C31" s="29"/>
      <c r="D31" s="29"/>
      <c r="E31" s="28"/>
      <c r="F31" s="28"/>
      <c r="G31" s="30"/>
      <c r="H31" s="30"/>
      <c r="I31" s="19"/>
      <c r="J31" s="30"/>
      <c r="K31" s="30"/>
      <c r="L31" s="64"/>
      <c r="M31" s="64"/>
      <c r="N31" s="64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>
      <c r="A32" s="188" t="s">
        <v>52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>
      <c r="A33" s="29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>
      <c r="A34" s="191" t="s">
        <v>53</v>
      </c>
      <c r="B34" s="192"/>
      <c r="C34" s="35"/>
      <c r="D34" s="191" t="s">
        <v>54</v>
      </c>
      <c r="E34" s="192"/>
      <c r="F34" s="35"/>
      <c r="G34" s="191" t="s">
        <v>55</v>
      </c>
      <c r="H34" s="192"/>
      <c r="I34" s="35"/>
      <c r="J34" s="191" t="s">
        <v>51</v>
      </c>
      <c r="K34" s="192"/>
      <c r="L34" s="35"/>
      <c r="M34" s="35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>
      <c r="A35" s="150">
        <f>G21</f>
        <v>0.86974658211740186</v>
      </c>
      <c r="B35" s="151"/>
      <c r="C35" s="35"/>
      <c r="D35" s="150">
        <f>N6</f>
        <v>0.8</v>
      </c>
      <c r="E35" s="151"/>
      <c r="F35" s="35"/>
      <c r="G35" s="181">
        <f>N10</f>
        <v>0.1</v>
      </c>
      <c r="H35" s="182"/>
      <c r="I35" s="35"/>
      <c r="J35" s="150">
        <f>D35-A35</f>
        <v>-6.9746582117401812E-2</v>
      </c>
      <c r="K35" s="151"/>
      <c r="L35" s="35"/>
      <c r="M35" s="35"/>
      <c r="N35" s="35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>
      <c r="A36" s="29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>
      <c r="A37" s="188" t="s">
        <v>56</v>
      </c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>
      <c r="A38" s="183" t="s">
        <v>57</v>
      </c>
      <c r="B38" s="184"/>
      <c r="C38" s="142" t="s">
        <v>58</v>
      </c>
      <c r="D38" s="142"/>
      <c r="E38" s="142"/>
      <c r="F38" s="143"/>
      <c r="G38" s="35"/>
      <c r="H38" s="35"/>
      <c r="I38" s="35"/>
      <c r="J38" s="35"/>
      <c r="K38" s="35"/>
      <c r="L38" s="35"/>
      <c r="M38" s="35"/>
      <c r="N38" s="35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>
      <c r="A39" s="36" t="s">
        <v>6</v>
      </c>
      <c r="B39" s="37" t="s">
        <v>7</v>
      </c>
      <c r="C39" s="38" t="s">
        <v>59</v>
      </c>
      <c r="D39" s="39" t="s">
        <v>7</v>
      </c>
      <c r="E39" s="38" t="s">
        <v>60</v>
      </c>
      <c r="F39" s="40" t="s">
        <v>7</v>
      </c>
      <c r="G39" s="35"/>
      <c r="H39" s="35"/>
      <c r="I39" s="35"/>
      <c r="J39" s="35"/>
      <c r="K39" s="35"/>
      <c r="L39" s="35"/>
      <c r="M39" s="35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20">
      <c r="A40" s="22" t="s">
        <v>61</v>
      </c>
      <c r="B40" s="41">
        <f>A35*(1-A35)*(D35-A35)</f>
        <v>-7.9014134813665746E-3</v>
      </c>
      <c r="C40" s="42" t="s">
        <v>62</v>
      </c>
      <c r="D40" s="43">
        <f>G35*B40*H26</f>
        <v>-7.9014134813665748E-4</v>
      </c>
      <c r="E40" s="42" t="s">
        <v>63</v>
      </c>
      <c r="F40" s="44">
        <f>SUM(D40,J26)</f>
        <v>0.39920985865186337</v>
      </c>
      <c r="G40" s="35"/>
      <c r="H40" s="35"/>
      <c r="I40" s="35"/>
      <c r="J40" s="35"/>
      <c r="K40" s="35"/>
      <c r="L40" s="35"/>
      <c r="M40" s="35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>
      <c r="A41" s="22"/>
      <c r="B41" s="41"/>
      <c r="C41" s="24"/>
      <c r="D41" s="45"/>
      <c r="E41" s="24"/>
      <c r="F41" s="44"/>
      <c r="G41" s="35"/>
      <c r="H41" s="35"/>
      <c r="I41" s="35"/>
      <c r="J41" s="35"/>
      <c r="K41" s="35"/>
      <c r="L41" s="35"/>
      <c r="M41" s="35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20">
      <c r="A42" s="22" t="s">
        <v>64</v>
      </c>
      <c r="B42" s="41">
        <f>H27*(1-H27)*SUM((J27*B40))</f>
        <v>-9.6110873819328603E-4</v>
      </c>
      <c r="C42" s="24" t="s">
        <v>65</v>
      </c>
      <c r="D42" s="45">
        <f>G35*B40*H27</f>
        <v>-6.6284250552133364E-4</v>
      </c>
      <c r="E42" s="24" t="s">
        <v>66</v>
      </c>
      <c r="F42" s="44">
        <f>SUM(D42,J27)</f>
        <v>0.89933715749447873</v>
      </c>
      <c r="G42" s="35"/>
      <c r="H42" s="35"/>
      <c r="I42" s="35"/>
      <c r="J42" s="35"/>
      <c r="K42" s="35"/>
      <c r="L42" s="35"/>
      <c r="M42" s="35"/>
      <c r="N42" s="35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>
      <c r="A43" s="22"/>
      <c r="B43" s="41"/>
      <c r="C43" s="24"/>
      <c r="D43" s="45"/>
      <c r="E43" s="24"/>
      <c r="F43" s="44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20">
      <c r="A44" s="22" t="s">
        <v>67</v>
      </c>
      <c r="B44" s="41">
        <f>H28*(1-H28)*SUM((J28*B40))</f>
        <v>-1.0204212496118525E-3</v>
      </c>
      <c r="C44" s="24" t="s">
        <v>68</v>
      </c>
      <c r="D44" s="45">
        <f>G35*B40*H28</f>
        <v>-6.5293595236165058E-4</v>
      </c>
      <c r="E44" s="24" t="s">
        <v>69</v>
      </c>
      <c r="F44" s="44">
        <f>SUM(D44,J28)</f>
        <v>0.89934706404763842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>
      <c r="A45" s="46"/>
      <c r="B45" s="47"/>
      <c r="C45" s="24"/>
      <c r="D45" s="45"/>
      <c r="E45" s="24"/>
      <c r="F45" s="44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>
      <c r="A46" s="46"/>
      <c r="B46" s="47"/>
      <c r="C46" s="24" t="s">
        <v>70</v>
      </c>
      <c r="D46" s="45">
        <f>G35*B42*B26</f>
        <v>-9.6110873819328608E-5</v>
      </c>
      <c r="E46" s="24" t="s">
        <v>71</v>
      </c>
      <c r="F46" s="44">
        <f>SUM(D46,D26)</f>
        <v>0.49990388912618067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>
      <c r="A47" s="46"/>
      <c r="B47" s="47"/>
      <c r="C47" s="24"/>
      <c r="D47" s="45"/>
      <c r="E47" s="24"/>
      <c r="F47" s="44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>
      <c r="A48" s="46"/>
      <c r="B48" s="47"/>
      <c r="C48" s="24" t="s">
        <v>72</v>
      </c>
      <c r="D48" s="45">
        <f>G35*B42*B27</f>
        <v>-1.9222174763865722E-5</v>
      </c>
      <c r="E48" s="24" t="s">
        <v>73</v>
      </c>
      <c r="F48" s="44">
        <f>SUM(D48,D27)</f>
        <v>0.59998077782523607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>
      <c r="A49" s="46"/>
      <c r="B49" s="47"/>
      <c r="C49" s="24"/>
      <c r="D49" s="45"/>
      <c r="E49" s="24"/>
      <c r="F49" s="44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>
      <c r="A50" s="46"/>
      <c r="B50" s="47"/>
      <c r="C50" s="24" t="s">
        <v>74</v>
      </c>
      <c r="D50" s="45">
        <f>G35*B42*B28</f>
        <v>-3.8444349527731445E-5</v>
      </c>
      <c r="E50" s="24" t="s">
        <v>75</v>
      </c>
      <c r="F50" s="44">
        <f>SUM(D50,D28)</f>
        <v>0.69996155565047224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>
      <c r="A51" s="46"/>
      <c r="B51" s="47"/>
      <c r="C51" s="24"/>
      <c r="D51" s="45"/>
      <c r="E51" s="24"/>
      <c r="F51" s="44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>
      <c r="A52" s="46"/>
      <c r="B52" s="47"/>
      <c r="C52" s="24" t="s">
        <v>76</v>
      </c>
      <c r="D52" s="45">
        <f>G35*B42*B29</f>
        <v>-1.9222174763865722E-5</v>
      </c>
      <c r="E52" s="24" t="s">
        <v>77</v>
      </c>
      <c r="F52" s="44">
        <f>SUM(D52,D29)</f>
        <v>0.59998077782523607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>
      <c r="A53" s="46"/>
      <c r="B53" s="47"/>
      <c r="C53" s="24"/>
      <c r="D53" s="45"/>
      <c r="E53" s="24"/>
      <c r="F53" s="44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>
      <c r="A54" s="46"/>
      <c r="B54" s="47"/>
      <c r="C54" s="24" t="s">
        <v>78</v>
      </c>
      <c r="D54" s="45">
        <f>G35*B42*B30</f>
        <v>-6.7277611673530023E-5</v>
      </c>
      <c r="E54" s="24" t="s">
        <v>79</v>
      </c>
      <c r="F54" s="44">
        <f>SUM(D54,D30)</f>
        <v>0.89993272238832644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>
      <c r="A55" s="46"/>
      <c r="B55" s="47"/>
      <c r="C55" s="24"/>
      <c r="D55" s="45"/>
      <c r="E55" s="24"/>
      <c r="F55" s="44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35" t="s">
        <v>80</v>
      </c>
      <c r="R55" s="136"/>
      <c r="S55" s="136"/>
      <c r="T55" s="136"/>
      <c r="U55" s="136"/>
      <c r="V55" s="136"/>
      <c r="W55" s="136"/>
      <c r="X55" s="136"/>
      <c r="Y55" s="136"/>
      <c r="Z55" s="136"/>
      <c r="AA55" s="137"/>
      <c r="AB55" s="19"/>
      <c r="AC55" s="19"/>
      <c r="AD55" s="19"/>
      <c r="AE55" s="19"/>
    </row>
    <row r="56" spans="1:31">
      <c r="A56" s="46"/>
      <c r="B56" s="47"/>
      <c r="C56" s="24" t="s">
        <v>81</v>
      </c>
      <c r="D56" s="45">
        <f>G35*B44*B26</f>
        <v>-1.0204212496118526E-4</v>
      </c>
      <c r="E56" s="24" t="s">
        <v>82</v>
      </c>
      <c r="F56" s="44">
        <f>SUM(D56,F26)</f>
        <v>0.59989795787503875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38" t="s">
        <v>1</v>
      </c>
      <c r="R56" s="139"/>
      <c r="S56" s="67"/>
      <c r="T56" s="67"/>
      <c r="U56" s="67"/>
      <c r="V56" s="139" t="s">
        <v>2</v>
      </c>
      <c r="W56" s="139"/>
      <c r="X56" s="67"/>
      <c r="Y56" s="67"/>
      <c r="Z56" s="139" t="s">
        <v>3</v>
      </c>
      <c r="AA56" s="140"/>
      <c r="AB56" s="19"/>
      <c r="AC56" s="19"/>
      <c r="AD56" s="19"/>
      <c r="AE56" s="19"/>
    </row>
    <row r="57" spans="1:31">
      <c r="A57" s="46"/>
      <c r="B57" s="47"/>
      <c r="C57" s="24"/>
      <c r="D57" s="45"/>
      <c r="E57" s="24"/>
      <c r="F57" s="44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68"/>
      <c r="R57" s="67"/>
      <c r="S57" s="67"/>
      <c r="T57" s="67"/>
      <c r="U57" s="67"/>
      <c r="V57" s="67"/>
      <c r="W57" s="67"/>
      <c r="X57" s="67"/>
      <c r="Y57" s="67"/>
      <c r="Z57" s="67"/>
      <c r="AA57" s="109"/>
      <c r="AB57" s="19"/>
      <c r="AC57" s="19"/>
      <c r="AD57" s="19"/>
      <c r="AE57" s="19"/>
    </row>
    <row r="58" spans="1:31">
      <c r="A58" s="46"/>
      <c r="B58" s="47"/>
      <c r="C58" s="24" t="s">
        <v>83</v>
      </c>
      <c r="D58" s="45">
        <f>G35*B44*B27</f>
        <v>-2.0408424992237052E-5</v>
      </c>
      <c r="E58" s="24" t="s">
        <v>84</v>
      </c>
      <c r="F58" s="44">
        <f>SUM(D58,F27)</f>
        <v>0.49997959157500776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68"/>
      <c r="R58" s="67"/>
      <c r="S58" s="67"/>
      <c r="T58" s="67"/>
      <c r="U58" s="67"/>
      <c r="V58" s="67"/>
      <c r="W58" s="67"/>
      <c r="X58" s="67"/>
      <c r="Y58" s="67"/>
      <c r="Z58" s="67"/>
      <c r="AA58" s="109"/>
      <c r="AB58" s="19"/>
      <c r="AC58" s="19"/>
      <c r="AD58" s="19"/>
      <c r="AE58" s="19"/>
    </row>
    <row r="59" spans="1:31">
      <c r="A59" s="46"/>
      <c r="B59" s="47"/>
      <c r="C59" s="24"/>
      <c r="D59" s="45"/>
      <c r="E59" s="24"/>
      <c r="F59" s="44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69">
        <f>B69</f>
        <v>1</v>
      </c>
      <c r="R59" s="67"/>
      <c r="S59" s="67"/>
      <c r="T59" s="67"/>
      <c r="U59" s="67"/>
      <c r="V59" s="67"/>
      <c r="W59" s="67"/>
      <c r="X59" s="67"/>
      <c r="Y59" s="67"/>
      <c r="Z59" s="67"/>
      <c r="AA59" s="109"/>
      <c r="AB59" s="19"/>
      <c r="AC59" s="19"/>
      <c r="AD59" s="19"/>
      <c r="AE59" s="19"/>
    </row>
    <row r="60" spans="1:31">
      <c r="A60" s="46"/>
      <c r="B60" s="47"/>
      <c r="C60" s="24" t="s">
        <v>85</v>
      </c>
      <c r="D60" s="45">
        <f>G35*B44*B28</f>
        <v>-4.0816849984474105E-5</v>
      </c>
      <c r="E60" s="24" t="s">
        <v>86</v>
      </c>
      <c r="F60" s="44">
        <f>SUM(D60,F28)</f>
        <v>0.69995918315001548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68"/>
      <c r="R60" s="67"/>
      <c r="S60" s="67"/>
      <c r="T60" s="67"/>
      <c r="U60" s="67"/>
      <c r="V60" s="70">
        <f>H69</f>
        <v>1</v>
      </c>
      <c r="W60" s="67"/>
      <c r="X60" s="67"/>
      <c r="Y60" s="67"/>
      <c r="Z60" s="67"/>
      <c r="AA60" s="109"/>
      <c r="AB60" s="19"/>
      <c r="AC60" s="19"/>
      <c r="AD60" s="19"/>
      <c r="AE60" s="19"/>
    </row>
    <row r="61" spans="1:31">
      <c r="A61" s="46"/>
      <c r="B61" s="47"/>
      <c r="C61" s="24"/>
      <c r="D61" s="45"/>
      <c r="E61" s="24"/>
      <c r="F61" s="44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68"/>
      <c r="R61" s="67"/>
      <c r="S61" s="67"/>
      <c r="T61" s="67"/>
      <c r="U61" s="67"/>
      <c r="V61" s="67"/>
      <c r="W61" s="67"/>
      <c r="X61" s="67"/>
      <c r="Y61" s="67"/>
      <c r="Z61" s="67"/>
      <c r="AA61" s="109"/>
      <c r="AB61" s="19"/>
      <c r="AC61" s="19"/>
      <c r="AD61" s="19"/>
      <c r="AE61" s="19"/>
    </row>
    <row r="62" spans="1:31" ht="18">
      <c r="A62" s="46"/>
      <c r="B62" s="47"/>
      <c r="C62" s="24" t="s">
        <v>87</v>
      </c>
      <c r="D62" s="45">
        <f>G35*B44*B29</f>
        <v>-2.0408424992237052E-5</v>
      </c>
      <c r="E62" s="24" t="s">
        <v>88</v>
      </c>
      <c r="F62" s="44">
        <f>SUM(D62,F29)</f>
        <v>0.79997959157500775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71"/>
      <c r="R62" s="72"/>
      <c r="S62" s="73"/>
      <c r="T62" s="104">
        <f>D69</f>
        <v>0.49990388912618067</v>
      </c>
      <c r="U62" s="72"/>
      <c r="V62" s="75"/>
      <c r="W62" s="67"/>
      <c r="X62" s="105">
        <f>J69</f>
        <v>0.39920985865186337</v>
      </c>
      <c r="Y62" s="79"/>
      <c r="Z62" s="79"/>
      <c r="AA62" s="110"/>
      <c r="AB62" s="19"/>
      <c r="AC62" s="19"/>
      <c r="AD62" s="19"/>
      <c r="AE62" s="19"/>
    </row>
    <row r="63" spans="1:31" ht="18">
      <c r="A63" s="46"/>
      <c r="B63" s="47"/>
      <c r="C63" s="24"/>
      <c r="D63" s="45"/>
      <c r="E63" s="24"/>
      <c r="F63" s="44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71"/>
      <c r="R63" s="72"/>
      <c r="S63" s="106">
        <f>F69</f>
        <v>0.59989795787503875</v>
      </c>
      <c r="T63" s="72"/>
      <c r="U63" s="72"/>
      <c r="V63" s="78"/>
      <c r="W63" s="79"/>
      <c r="X63" s="79"/>
      <c r="Y63" s="30"/>
      <c r="Z63" s="79"/>
      <c r="AA63" s="110"/>
      <c r="AB63" s="19"/>
      <c r="AC63" s="19"/>
      <c r="AD63" s="19"/>
      <c r="AE63" s="19"/>
    </row>
    <row r="64" spans="1:31" ht="18">
      <c r="A64" s="48"/>
      <c r="B64" s="49"/>
      <c r="C64" s="27" t="s">
        <v>89</v>
      </c>
      <c r="D64" s="50">
        <f>G35*B44*B30</f>
        <v>-7.1429487472829677E-5</v>
      </c>
      <c r="E64" s="27" t="s">
        <v>90</v>
      </c>
      <c r="F64" s="51">
        <f>SUM(D64,F30)</f>
        <v>0.59992857051252713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80">
        <f>B70</f>
        <v>0.2</v>
      </c>
      <c r="R64" s="72"/>
      <c r="S64" s="81"/>
      <c r="T64" s="67"/>
      <c r="U64" s="30"/>
      <c r="V64" s="78"/>
      <c r="W64" s="79"/>
      <c r="X64" s="79"/>
      <c r="Y64" s="79"/>
      <c r="Z64" s="79"/>
      <c r="AA64" s="110"/>
      <c r="AB64" s="19"/>
      <c r="AC64" s="19"/>
      <c r="AD64" s="19"/>
      <c r="AE64" s="19"/>
    </row>
    <row r="65" spans="1:31" ht="18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71"/>
      <c r="R65" s="72"/>
      <c r="S65" s="72"/>
      <c r="T65" s="121">
        <f>D70</f>
        <v>0.59998077782523607</v>
      </c>
      <c r="U65" s="78"/>
      <c r="V65" s="122"/>
      <c r="W65" s="79"/>
      <c r="X65" s="79"/>
      <c r="Y65" s="79"/>
      <c r="Z65" s="79"/>
      <c r="AA65" s="110"/>
      <c r="AB65" s="19"/>
      <c r="AC65" s="19"/>
      <c r="AD65" s="19"/>
      <c r="AE65" s="19"/>
    </row>
    <row r="66" spans="1:31" ht="18">
      <c r="A66" s="185" t="s">
        <v>91</v>
      </c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9"/>
      <c r="Q66" s="71"/>
      <c r="R66" s="72"/>
      <c r="S66" s="123">
        <f>F70</f>
        <v>0.49997959157500776</v>
      </c>
      <c r="T66" s="72"/>
      <c r="U66" s="72"/>
      <c r="V66" s="122"/>
      <c r="W66" s="79"/>
      <c r="X66" s="124">
        <f>J70</f>
        <v>0.89933715749447873</v>
      </c>
      <c r="Y66" s="79"/>
      <c r="Z66" s="79"/>
      <c r="AA66" s="110"/>
      <c r="AB66" s="19"/>
      <c r="AC66" s="19"/>
      <c r="AD66" s="19"/>
      <c r="AE66" s="19"/>
    </row>
    <row r="67" spans="1:31" ht="18">
      <c r="A67" s="141" t="s">
        <v>1</v>
      </c>
      <c r="B67" s="142"/>
      <c r="C67" s="142"/>
      <c r="D67" s="142"/>
      <c r="E67" s="142"/>
      <c r="F67" s="143"/>
      <c r="G67" s="144" t="s">
        <v>2</v>
      </c>
      <c r="H67" s="145"/>
      <c r="I67" s="145"/>
      <c r="J67" s="146"/>
      <c r="K67" s="144" t="s">
        <v>3</v>
      </c>
      <c r="L67" s="146"/>
      <c r="M67" s="19"/>
      <c r="N67" s="19"/>
      <c r="O67" s="19"/>
      <c r="P67" s="19"/>
      <c r="Q67" s="71"/>
      <c r="R67" s="72"/>
      <c r="S67" s="125">
        <f>D71</f>
        <v>0.69996155565047224</v>
      </c>
      <c r="T67" s="30"/>
      <c r="U67" s="72"/>
      <c r="V67" s="126">
        <f>H70</f>
        <v>0.83889105042341472</v>
      </c>
      <c r="W67" s="79"/>
      <c r="X67" s="79"/>
      <c r="Y67" s="79"/>
      <c r="Z67" s="79"/>
      <c r="AA67" s="110"/>
      <c r="AB67" s="19"/>
      <c r="AC67" s="19"/>
      <c r="AD67" s="19"/>
      <c r="AE67" s="19"/>
    </row>
    <row r="68" spans="1:31" ht="18">
      <c r="A68" s="2" t="s">
        <v>6</v>
      </c>
      <c r="B68" s="3" t="s">
        <v>7</v>
      </c>
      <c r="C68" s="147" t="s">
        <v>8</v>
      </c>
      <c r="D68" s="148"/>
      <c r="E68" s="147" t="s">
        <v>9</v>
      </c>
      <c r="F68" s="149"/>
      <c r="G68" s="2" t="s">
        <v>6</v>
      </c>
      <c r="H68" s="3" t="s">
        <v>7</v>
      </c>
      <c r="I68" s="147" t="s">
        <v>10</v>
      </c>
      <c r="J68" s="149"/>
      <c r="K68" s="2" t="s">
        <v>6</v>
      </c>
      <c r="L68" s="21" t="s">
        <v>7</v>
      </c>
      <c r="M68" s="19"/>
      <c r="N68" s="19"/>
      <c r="O68" s="19"/>
      <c r="P68" s="19"/>
      <c r="Q68" s="80">
        <f>B71</f>
        <v>0.4</v>
      </c>
      <c r="R68" s="72"/>
      <c r="S68" s="87"/>
      <c r="T68" s="72"/>
      <c r="U68" s="72"/>
      <c r="V68" s="127"/>
      <c r="W68" s="79"/>
      <c r="X68" s="79"/>
      <c r="Y68" s="79"/>
      <c r="Z68" s="79"/>
      <c r="AA68" s="110"/>
      <c r="AB68" s="19"/>
      <c r="AC68" s="19"/>
      <c r="AD68" s="19"/>
      <c r="AE68" s="19"/>
    </row>
    <row r="69" spans="1:31" ht="18">
      <c r="A69" s="4" t="str">
        <f t="shared" ref="A69:A73" si="7">A26</f>
        <v>X =</v>
      </c>
      <c r="B69" s="5">
        <f t="shared" ref="B69:B73" si="8">B26</f>
        <v>1</v>
      </c>
      <c r="C69" s="6" t="s">
        <v>12</v>
      </c>
      <c r="D69" s="117">
        <f>F46</f>
        <v>0.49990388912618067</v>
      </c>
      <c r="E69" s="6" t="s">
        <v>13</v>
      </c>
      <c r="F69" s="118">
        <f>F56</f>
        <v>0.59989795787503875</v>
      </c>
      <c r="G69" s="4" t="str">
        <f>G26</f>
        <v>XX=</v>
      </c>
      <c r="H69" s="5">
        <f>H26</f>
        <v>1</v>
      </c>
      <c r="I69" s="6" t="s">
        <v>15</v>
      </c>
      <c r="J69" s="118">
        <f>F40</f>
        <v>0.39920985865186337</v>
      </c>
      <c r="K69" s="4"/>
      <c r="L69" s="66"/>
      <c r="M69" s="19"/>
      <c r="N69" s="19"/>
      <c r="O69" s="19"/>
      <c r="P69" s="19"/>
      <c r="Q69" s="71"/>
      <c r="R69" s="72"/>
      <c r="S69" s="72"/>
      <c r="T69" s="72"/>
      <c r="U69" s="72"/>
      <c r="V69" s="127"/>
      <c r="W69" s="79"/>
      <c r="X69" s="89"/>
      <c r="Y69" s="79"/>
      <c r="Z69" s="156">
        <f>L70</f>
        <v>0.86974658211740186</v>
      </c>
      <c r="AA69" s="157"/>
      <c r="AB69" s="19"/>
      <c r="AC69" s="19"/>
      <c r="AD69" s="19"/>
      <c r="AE69" s="19"/>
    </row>
    <row r="70" spans="1:31" ht="18">
      <c r="A70" s="134" t="str">
        <f t="shared" si="7"/>
        <v>1 =</v>
      </c>
      <c r="B70" s="5">
        <f t="shared" si="8"/>
        <v>0.2</v>
      </c>
      <c r="C70" s="6" t="s">
        <v>17</v>
      </c>
      <c r="D70" s="117">
        <f>F48</f>
        <v>0.59998077782523607</v>
      </c>
      <c r="E70" s="6" t="s">
        <v>18</v>
      </c>
      <c r="F70" s="118">
        <f>F58</f>
        <v>0.49997959157500776</v>
      </c>
      <c r="G70" s="4" t="str">
        <f t="shared" ref="G70:L70" si="9">G27</f>
        <v>A =</v>
      </c>
      <c r="H70" s="5">
        <f t="shared" si="9"/>
        <v>0.83889105042341472</v>
      </c>
      <c r="I70" s="6" t="s">
        <v>20</v>
      </c>
      <c r="J70" s="118">
        <f>F42</f>
        <v>0.89933715749447873</v>
      </c>
      <c r="K70" s="4" t="str">
        <f t="shared" si="9"/>
        <v>Z =</v>
      </c>
      <c r="L70" s="23">
        <f t="shared" si="9"/>
        <v>0.86974658211740186</v>
      </c>
      <c r="M70" s="19"/>
      <c r="N70" s="19"/>
      <c r="O70" s="19"/>
      <c r="P70" s="19"/>
      <c r="Q70" s="71"/>
      <c r="R70" s="72"/>
      <c r="S70" s="128">
        <f>F71</f>
        <v>0.69995918315001548</v>
      </c>
      <c r="T70" s="72"/>
      <c r="U70" s="72"/>
      <c r="V70" s="127"/>
      <c r="W70" s="79"/>
      <c r="X70" s="79"/>
      <c r="Y70" s="79"/>
      <c r="Z70" s="79"/>
      <c r="AA70" s="110"/>
      <c r="AB70" s="19"/>
      <c r="AC70" s="19"/>
      <c r="AD70" s="19"/>
      <c r="AE70" s="19"/>
    </row>
    <row r="71" spans="1:31" ht="18">
      <c r="A71" s="4" t="str">
        <f t="shared" si="7"/>
        <v>2 =</v>
      </c>
      <c r="B71" s="5">
        <f t="shared" si="8"/>
        <v>0.4</v>
      </c>
      <c r="C71" s="6" t="s">
        <v>23</v>
      </c>
      <c r="D71" s="117">
        <f>F50</f>
        <v>0.69996155565047224</v>
      </c>
      <c r="E71" s="6" t="s">
        <v>24</v>
      </c>
      <c r="F71" s="118">
        <f>F60</f>
        <v>0.69995918315001548</v>
      </c>
      <c r="G71" s="4" t="str">
        <f>G28</f>
        <v>B =</v>
      </c>
      <c r="H71" s="5">
        <f>H28</f>
        <v>0.82635335298099499</v>
      </c>
      <c r="I71" s="6" t="s">
        <v>26</v>
      </c>
      <c r="J71" s="118">
        <f>F44</f>
        <v>0.89934706404763842</v>
      </c>
      <c r="K71" s="8"/>
      <c r="L71" s="23"/>
      <c r="M71" s="19"/>
      <c r="N71" s="19"/>
      <c r="O71" s="19"/>
      <c r="P71" s="19"/>
      <c r="Q71" s="71"/>
      <c r="R71" s="72"/>
      <c r="S71" s="72"/>
      <c r="T71" s="30"/>
      <c r="U71" s="72"/>
      <c r="V71" s="122"/>
      <c r="W71" s="79"/>
      <c r="X71" s="79"/>
      <c r="Y71" s="79"/>
      <c r="Z71" s="112"/>
      <c r="AA71" s="109"/>
      <c r="AB71" s="19"/>
      <c r="AC71" s="19"/>
      <c r="AD71" s="19"/>
      <c r="AE71" s="19"/>
    </row>
    <row r="72" spans="1:31" ht="18">
      <c r="A72" s="4" t="str">
        <f t="shared" si="7"/>
        <v>3 =</v>
      </c>
      <c r="B72" s="5">
        <f t="shared" si="8"/>
        <v>0.2</v>
      </c>
      <c r="C72" s="6" t="s">
        <v>29</v>
      </c>
      <c r="D72" s="117">
        <f>F52</f>
        <v>0.59998077782523607</v>
      </c>
      <c r="E72" s="6" t="s">
        <v>30</v>
      </c>
      <c r="F72" s="118">
        <f>F62</f>
        <v>0.79997959157500775</v>
      </c>
      <c r="G72" s="12"/>
      <c r="H72" s="5"/>
      <c r="I72" s="59"/>
      <c r="J72" s="60"/>
      <c r="K72" s="8"/>
      <c r="L72" s="23"/>
      <c r="M72" s="19"/>
      <c r="N72" s="19"/>
      <c r="O72" s="19"/>
      <c r="P72" s="19"/>
      <c r="Q72" s="71"/>
      <c r="R72" s="72"/>
      <c r="S72" s="129">
        <f>D72</f>
        <v>0.59998077782523607</v>
      </c>
      <c r="T72" s="72"/>
      <c r="U72" s="72"/>
      <c r="V72" s="122"/>
      <c r="W72" s="79"/>
      <c r="X72" s="91"/>
      <c r="Y72" s="79"/>
      <c r="Z72" s="79"/>
      <c r="AA72" s="110"/>
      <c r="AB72" s="19"/>
      <c r="AC72" s="19"/>
      <c r="AD72" s="19"/>
      <c r="AE72" s="19"/>
    </row>
    <row r="73" spans="1:31" ht="18">
      <c r="A73" s="32" t="str">
        <f t="shared" si="7"/>
        <v>4 =</v>
      </c>
      <c r="B73" s="33">
        <f t="shared" si="8"/>
        <v>0.7</v>
      </c>
      <c r="C73" s="15" t="s">
        <v>32</v>
      </c>
      <c r="D73" s="119">
        <f>F54</f>
        <v>0.89993272238832644</v>
      </c>
      <c r="E73" s="15" t="s">
        <v>33</v>
      </c>
      <c r="F73" s="120">
        <f>F64</f>
        <v>0.59992857051252713</v>
      </c>
      <c r="G73" s="17"/>
      <c r="H73" s="33"/>
      <c r="I73" s="61"/>
      <c r="J73" s="62"/>
      <c r="K73" s="25"/>
      <c r="L73" s="26"/>
      <c r="M73" s="19"/>
      <c r="N73" s="19"/>
      <c r="O73" s="19"/>
      <c r="P73" s="19"/>
      <c r="Q73" s="80">
        <f>B72</f>
        <v>0.2</v>
      </c>
      <c r="R73" s="72"/>
      <c r="S73" s="130">
        <f>F72</f>
        <v>0.79997959157500775</v>
      </c>
      <c r="T73" s="30"/>
      <c r="U73" s="72"/>
      <c r="V73" s="122"/>
      <c r="W73" s="79"/>
      <c r="X73" s="105">
        <f>J71</f>
        <v>0.89934706404763842</v>
      </c>
      <c r="Y73" s="79"/>
      <c r="Z73" s="113" t="s">
        <v>43</v>
      </c>
      <c r="AA73" s="114">
        <f>L70</f>
        <v>0.86974658211740186</v>
      </c>
      <c r="AB73" s="19"/>
      <c r="AC73" s="19"/>
      <c r="AD73" s="19"/>
      <c r="AE73" s="19"/>
    </row>
    <row r="74" spans="1:31" ht="18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71"/>
      <c r="R74" s="72"/>
      <c r="S74" s="72"/>
      <c r="T74" s="72"/>
      <c r="U74" s="72"/>
      <c r="V74" s="122"/>
      <c r="W74" s="79"/>
      <c r="X74" s="79"/>
      <c r="Y74" s="79"/>
      <c r="Z74" s="113" t="s">
        <v>46</v>
      </c>
      <c r="AA74" s="114">
        <v>0.8</v>
      </c>
      <c r="AB74" s="19"/>
      <c r="AC74" s="19"/>
      <c r="AD74" s="19"/>
      <c r="AE74" s="19"/>
    </row>
    <row r="75" spans="1:31" ht="18">
      <c r="A75" s="155" t="s">
        <v>92</v>
      </c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9"/>
      <c r="Q75" s="71"/>
      <c r="R75" s="72"/>
      <c r="S75" s="30"/>
      <c r="T75" s="30"/>
      <c r="U75" s="72"/>
      <c r="V75" s="126">
        <f>H71</f>
        <v>0.82635335298099499</v>
      </c>
      <c r="W75" s="79"/>
      <c r="X75" s="79"/>
      <c r="Y75" s="79"/>
      <c r="Z75" s="79"/>
      <c r="AA75" s="110"/>
      <c r="AB75" s="19"/>
      <c r="AC75" s="19"/>
      <c r="AD75" s="19"/>
      <c r="AE75" s="19"/>
    </row>
    <row r="76" spans="1:31" ht="18">
      <c r="A76" s="188" t="s">
        <v>36</v>
      </c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9"/>
      <c r="P76" s="19"/>
      <c r="Q76" s="71"/>
      <c r="R76" s="72"/>
      <c r="S76" s="131">
        <f>D73</f>
        <v>0.89993272238832644</v>
      </c>
      <c r="T76" s="72"/>
      <c r="U76" s="72"/>
      <c r="V76" s="122"/>
      <c r="W76" s="79"/>
      <c r="X76" s="91"/>
      <c r="Y76" s="79"/>
      <c r="Z76" s="30"/>
      <c r="AA76" s="115"/>
      <c r="AB76" s="19"/>
      <c r="AC76" s="19"/>
      <c r="AD76" s="19"/>
      <c r="AE76" s="19"/>
    </row>
    <row r="77" spans="1:31" ht="18">
      <c r="A77" s="141" t="s">
        <v>37</v>
      </c>
      <c r="B77" s="158"/>
      <c r="C77" s="158"/>
      <c r="D77" s="159"/>
      <c r="E77" s="141" t="s">
        <v>38</v>
      </c>
      <c r="F77" s="142"/>
      <c r="G77" s="142"/>
      <c r="H77" s="143"/>
      <c r="I77" s="19"/>
      <c r="J77" s="30"/>
      <c r="K77" s="30"/>
      <c r="L77" s="30"/>
      <c r="M77" s="30"/>
      <c r="N77" s="19"/>
      <c r="O77" s="19"/>
      <c r="P77" s="19"/>
      <c r="Q77" s="71"/>
      <c r="R77" s="72"/>
      <c r="S77" s="72"/>
      <c r="T77" s="72"/>
      <c r="U77" s="72"/>
      <c r="V77" s="78"/>
      <c r="W77" s="79"/>
      <c r="X77" s="79"/>
      <c r="Y77" s="79"/>
      <c r="Z77" s="30"/>
      <c r="AA77" s="115"/>
      <c r="AB77" s="19"/>
      <c r="AC77" s="19"/>
      <c r="AD77" s="19"/>
      <c r="AE77" s="19"/>
    </row>
    <row r="78" spans="1:31" ht="18">
      <c r="A78" s="160" t="s">
        <v>39</v>
      </c>
      <c r="B78" s="161"/>
      <c r="C78" s="162" t="s">
        <v>7</v>
      </c>
      <c r="D78" s="149"/>
      <c r="E78" s="163" t="s">
        <v>40</v>
      </c>
      <c r="F78" s="164"/>
      <c r="G78" s="165" t="s">
        <v>7</v>
      </c>
      <c r="H78" s="166"/>
      <c r="I78" s="19"/>
      <c r="J78" s="30"/>
      <c r="K78" s="30"/>
      <c r="L78" s="63"/>
      <c r="M78" s="63"/>
      <c r="N78" s="19"/>
      <c r="O78" s="19"/>
      <c r="P78" s="19"/>
      <c r="Q78" s="80">
        <f>B73</f>
        <v>0.7</v>
      </c>
      <c r="R78" s="72"/>
      <c r="S78" s="132">
        <f>F73</f>
        <v>0.59992857051252713</v>
      </c>
      <c r="T78" s="72"/>
      <c r="U78" s="72"/>
      <c r="V78" s="88"/>
      <c r="W78" s="96"/>
      <c r="X78" s="79"/>
      <c r="Y78" s="79"/>
      <c r="Z78" s="30"/>
      <c r="AA78" s="110"/>
      <c r="AB78" s="19"/>
      <c r="AC78" s="19"/>
      <c r="AD78" s="19"/>
      <c r="AE78" s="19"/>
    </row>
    <row r="79" spans="1:31" ht="18">
      <c r="A79" s="167" t="s">
        <v>41</v>
      </c>
      <c r="B79" s="168"/>
      <c r="C79" s="169">
        <f>SUM((D69*B69),(D70*B70),(D71*B71),(D72*B72),(D73*B73))</f>
        <v>1.6498337281882927</v>
      </c>
      <c r="D79" s="170"/>
      <c r="E79" s="171" t="s">
        <v>42</v>
      </c>
      <c r="F79" s="172"/>
      <c r="G79" s="169">
        <f t="shared" ref="G79:G81" si="10">1/SUM(1,EXP(-C79))</f>
        <v>0.83886857704692097</v>
      </c>
      <c r="H79" s="170"/>
      <c r="I79" s="19"/>
      <c r="J79" s="30"/>
      <c r="K79" s="30"/>
      <c r="L79" s="63"/>
      <c r="M79" s="63"/>
      <c r="N79" s="19"/>
      <c r="O79" s="19"/>
      <c r="P79" s="19"/>
      <c r="Q79" s="71"/>
      <c r="R79" s="72"/>
      <c r="S79" s="72"/>
      <c r="T79" s="72"/>
      <c r="U79" s="72"/>
      <c r="V79" s="88"/>
      <c r="W79" s="96"/>
      <c r="X79" s="79"/>
      <c r="Y79" s="79"/>
      <c r="Z79" s="79"/>
      <c r="AA79" s="110"/>
      <c r="AB79" s="19"/>
      <c r="AC79" s="19"/>
      <c r="AD79" s="19"/>
      <c r="AE79" s="19"/>
    </row>
    <row r="80" spans="1:31" ht="18">
      <c r="A80" s="167" t="s">
        <v>44</v>
      </c>
      <c r="B80" s="168"/>
      <c r="C80" s="169">
        <f>SUM((F69*B69),(F70*B70),(F71*B71),(F72*B72),(F73*B73))</f>
        <v>1.5598234671238169</v>
      </c>
      <c r="D80" s="173"/>
      <c r="E80" s="167" t="s">
        <v>45</v>
      </c>
      <c r="F80" s="172"/>
      <c r="G80" s="169">
        <f t="shared" si="10"/>
        <v>0.82632802020325991</v>
      </c>
      <c r="H80" s="170"/>
      <c r="I80" s="19"/>
      <c r="J80" s="30"/>
      <c r="K80" s="30"/>
      <c r="L80" s="63"/>
      <c r="M80" s="63"/>
      <c r="N80" s="19"/>
      <c r="O80" s="19"/>
      <c r="P80" s="19"/>
      <c r="Q80" s="97"/>
      <c r="R80" s="98"/>
      <c r="S80" s="98"/>
      <c r="T80" s="98"/>
      <c r="U80" s="98"/>
      <c r="V80" s="99"/>
      <c r="W80" s="100"/>
      <c r="X80" s="98"/>
      <c r="Y80" s="98"/>
      <c r="Z80" s="98"/>
      <c r="AA80" s="116"/>
      <c r="AB80" s="19"/>
      <c r="AC80" s="19"/>
      <c r="AD80" s="19"/>
      <c r="AE80" s="19"/>
    </row>
    <row r="81" spans="1:31" ht="18">
      <c r="A81" s="174" t="s">
        <v>47</v>
      </c>
      <c r="B81" s="175"/>
      <c r="C81" s="176">
        <f>SUM((H69*J69),(G79*J70),(G80*J71))</f>
        <v>1.8967912191547789</v>
      </c>
      <c r="D81" s="177"/>
      <c r="E81" s="174" t="s">
        <v>48</v>
      </c>
      <c r="F81" s="178"/>
      <c r="G81" s="176">
        <f t="shared" si="10"/>
        <v>0.86952792374160803</v>
      </c>
      <c r="H81" s="177"/>
      <c r="I81" s="19"/>
      <c r="J81" s="30"/>
      <c r="K81" s="30"/>
      <c r="L81" s="63"/>
      <c r="M81" s="63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>
      <c r="A82" s="28"/>
      <c r="B82" s="28"/>
      <c r="C82" s="29"/>
      <c r="D82" s="29"/>
      <c r="E82" s="28"/>
      <c r="F82" s="28"/>
      <c r="G82" s="30"/>
      <c r="H82" s="30"/>
      <c r="I82" s="19"/>
      <c r="J82" s="30"/>
      <c r="K82" s="30"/>
      <c r="L82" s="64"/>
      <c r="M82" s="64"/>
      <c r="N82" s="64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>
      <c r="A83" s="190" t="s">
        <v>49</v>
      </c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65"/>
      <c r="N83" s="179"/>
      <c r="O83" s="180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>
      <c r="A84" s="141" t="s">
        <v>1</v>
      </c>
      <c r="B84" s="142"/>
      <c r="C84" s="142"/>
      <c r="D84" s="142"/>
      <c r="E84" s="142"/>
      <c r="F84" s="143"/>
      <c r="G84" s="144" t="s">
        <v>2</v>
      </c>
      <c r="H84" s="145"/>
      <c r="I84" s="145"/>
      <c r="J84" s="146"/>
      <c r="K84" s="144" t="s">
        <v>3</v>
      </c>
      <c r="L84" s="146"/>
      <c r="M84" s="19"/>
      <c r="N84" s="191" t="s">
        <v>50</v>
      </c>
      <c r="O84" s="192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>
      <c r="A85" s="2" t="s">
        <v>6</v>
      </c>
      <c r="B85" s="3" t="s">
        <v>7</v>
      </c>
      <c r="C85" s="147" t="s">
        <v>8</v>
      </c>
      <c r="D85" s="148"/>
      <c r="E85" s="147" t="s">
        <v>9</v>
      </c>
      <c r="F85" s="149"/>
      <c r="G85" s="2" t="s">
        <v>6</v>
      </c>
      <c r="H85" s="3" t="s">
        <v>7</v>
      </c>
      <c r="I85" s="147" t="s">
        <v>10</v>
      </c>
      <c r="J85" s="149"/>
      <c r="K85" s="2" t="s">
        <v>6</v>
      </c>
      <c r="L85" s="21" t="s">
        <v>7</v>
      </c>
      <c r="M85" s="19"/>
      <c r="N85" s="150">
        <f>G81</f>
        <v>0.86952792374160803</v>
      </c>
      <c r="O85" s="151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>
      <c r="A86" s="4" t="str">
        <f t="shared" ref="A86:H86" si="11">A69</f>
        <v>X =</v>
      </c>
      <c r="B86" s="5">
        <f t="shared" si="11"/>
        <v>1</v>
      </c>
      <c r="C86" s="6" t="s">
        <v>12</v>
      </c>
      <c r="D86" s="117">
        <f t="shared" si="11"/>
        <v>0.49990388912618067</v>
      </c>
      <c r="E86" s="6" t="s">
        <v>13</v>
      </c>
      <c r="F86" s="118">
        <f t="shared" si="11"/>
        <v>0.59989795787503875</v>
      </c>
      <c r="G86" s="4" t="str">
        <f t="shared" si="11"/>
        <v>XX=</v>
      </c>
      <c r="H86" s="5">
        <f t="shared" si="11"/>
        <v>1</v>
      </c>
      <c r="I86" s="6" t="s">
        <v>15</v>
      </c>
      <c r="J86" s="118">
        <f t="shared" ref="J86:J88" si="12">J69</f>
        <v>0.39920985865186337</v>
      </c>
      <c r="K86" s="4"/>
      <c r="L86" s="66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>
      <c r="A87" s="134" t="str">
        <f t="shared" ref="A87:G87" si="13">A70</f>
        <v>1 =</v>
      </c>
      <c r="B87" s="5">
        <f t="shared" si="13"/>
        <v>0.2</v>
      </c>
      <c r="C87" s="6" t="s">
        <v>17</v>
      </c>
      <c r="D87" s="117">
        <f t="shared" si="13"/>
        <v>0.59998077782523607</v>
      </c>
      <c r="E87" s="6" t="s">
        <v>18</v>
      </c>
      <c r="F87" s="118">
        <f t="shared" si="13"/>
        <v>0.49997959157500776</v>
      </c>
      <c r="G87" s="4" t="str">
        <f t="shared" si="13"/>
        <v>A =</v>
      </c>
      <c r="H87" s="10">
        <f>G79</f>
        <v>0.83886857704692097</v>
      </c>
      <c r="I87" s="6" t="s">
        <v>20</v>
      </c>
      <c r="J87" s="118">
        <f t="shared" si="12"/>
        <v>0.89933715749447873</v>
      </c>
      <c r="K87" s="8" t="str">
        <f>K70</f>
        <v>Z =</v>
      </c>
      <c r="L87" s="23">
        <f>G81</f>
        <v>0.86952792374160803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>
      <c r="A88" s="4" t="str">
        <f t="shared" ref="A88:G88" si="14">A71</f>
        <v>2 =</v>
      </c>
      <c r="B88" s="5">
        <f t="shared" si="14"/>
        <v>0.4</v>
      </c>
      <c r="C88" s="6" t="s">
        <v>23</v>
      </c>
      <c r="D88" s="117">
        <f t="shared" si="14"/>
        <v>0.69996155565047224</v>
      </c>
      <c r="E88" s="6" t="s">
        <v>24</v>
      </c>
      <c r="F88" s="118">
        <f t="shared" si="14"/>
        <v>0.69995918315001548</v>
      </c>
      <c r="G88" s="4" t="str">
        <f t="shared" si="14"/>
        <v>B =</v>
      </c>
      <c r="H88" s="10">
        <f>G80</f>
        <v>0.82632802020325991</v>
      </c>
      <c r="I88" s="6" t="s">
        <v>26</v>
      </c>
      <c r="J88" s="118">
        <f t="shared" si="12"/>
        <v>0.89934706404763842</v>
      </c>
      <c r="K88" s="8"/>
      <c r="L88" s="23"/>
      <c r="M88" s="19"/>
      <c r="N88" s="191" t="s">
        <v>51</v>
      </c>
      <c r="O88" s="192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>
      <c r="A89" s="4" t="str">
        <f t="shared" ref="A89:F89" si="15">A72</f>
        <v>3 =</v>
      </c>
      <c r="B89" s="5">
        <f t="shared" si="15"/>
        <v>0.2</v>
      </c>
      <c r="C89" s="6" t="s">
        <v>29</v>
      </c>
      <c r="D89" s="117">
        <f t="shared" si="15"/>
        <v>0.59998077782523607</v>
      </c>
      <c r="E89" s="6" t="s">
        <v>30</v>
      </c>
      <c r="F89" s="118">
        <f t="shared" si="15"/>
        <v>0.79997959157500775</v>
      </c>
      <c r="G89" s="12"/>
      <c r="H89" s="11"/>
      <c r="I89" s="59"/>
      <c r="J89" s="60"/>
      <c r="K89" s="8"/>
      <c r="L89" s="23"/>
      <c r="M89" s="19"/>
      <c r="N89" s="150">
        <f>N6-N85</f>
        <v>-6.9527923741607989E-2</v>
      </c>
      <c r="O89" s="151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>
      <c r="A90" s="32" t="str">
        <f t="shared" ref="A90:F90" si="16">A73</f>
        <v>4 =</v>
      </c>
      <c r="B90" s="33">
        <f t="shared" si="16"/>
        <v>0.7</v>
      </c>
      <c r="C90" s="15" t="s">
        <v>32</v>
      </c>
      <c r="D90" s="119">
        <f t="shared" si="16"/>
        <v>0.89993272238832644</v>
      </c>
      <c r="E90" s="15" t="s">
        <v>33</v>
      </c>
      <c r="F90" s="120">
        <f t="shared" si="16"/>
        <v>0.59992857051252713</v>
      </c>
      <c r="G90" s="17"/>
      <c r="H90" s="18"/>
      <c r="I90" s="61"/>
      <c r="J90" s="62"/>
      <c r="K90" s="25"/>
      <c r="L90" s="26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>
      <c r="A91" s="28"/>
      <c r="B91" s="28"/>
      <c r="C91" s="29"/>
      <c r="D91" s="29"/>
      <c r="E91" s="28"/>
      <c r="F91" s="28"/>
      <c r="G91" s="30"/>
      <c r="H91" s="30"/>
      <c r="I91" s="19"/>
      <c r="J91" s="30"/>
      <c r="K91" s="30"/>
      <c r="L91" s="64"/>
      <c r="M91" s="64"/>
      <c r="N91" s="64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>
      <c r="A92" s="188" t="s">
        <v>93</v>
      </c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>
      <c r="A93" s="29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>
      <c r="A94" s="191" t="s">
        <v>53</v>
      </c>
      <c r="B94" s="192"/>
      <c r="C94" s="35"/>
      <c r="D94" s="191" t="s">
        <v>54</v>
      </c>
      <c r="E94" s="192"/>
      <c r="F94" s="35"/>
      <c r="G94" s="191" t="s">
        <v>55</v>
      </c>
      <c r="H94" s="192"/>
      <c r="I94" s="35"/>
      <c r="J94" s="191" t="s">
        <v>51</v>
      </c>
      <c r="K94" s="192"/>
      <c r="L94" s="35"/>
      <c r="M94" s="35"/>
      <c r="N94" s="35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>
      <c r="A95" s="150">
        <f>G81</f>
        <v>0.86952792374160803</v>
      </c>
      <c r="B95" s="151"/>
      <c r="C95" s="35"/>
      <c r="D95" s="150">
        <f>N6</f>
        <v>0.8</v>
      </c>
      <c r="E95" s="151"/>
      <c r="F95" s="35"/>
      <c r="G95" s="181">
        <f>N10</f>
        <v>0.1</v>
      </c>
      <c r="H95" s="182"/>
      <c r="I95" s="35"/>
      <c r="J95" s="150">
        <f>D95-A95</f>
        <v>-6.9527923741607989E-2</v>
      </c>
      <c r="K95" s="151"/>
      <c r="L95" s="35"/>
      <c r="M95" s="35"/>
      <c r="N95" s="35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>
      <c r="A96" s="29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>
      <c r="A97" s="188" t="s">
        <v>94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>
      <c r="A98" s="183" t="s">
        <v>57</v>
      </c>
      <c r="B98" s="184"/>
      <c r="C98" s="142" t="s">
        <v>58</v>
      </c>
      <c r="D98" s="142"/>
      <c r="E98" s="142"/>
      <c r="F98" s="143"/>
      <c r="G98" s="35"/>
      <c r="H98" s="35"/>
      <c r="I98" s="35"/>
      <c r="J98" s="35"/>
      <c r="K98" s="35"/>
      <c r="L98" s="35"/>
      <c r="M98" s="35"/>
      <c r="N98" s="35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>
      <c r="A99" s="36" t="s">
        <v>6</v>
      </c>
      <c r="B99" s="37" t="s">
        <v>7</v>
      </c>
      <c r="C99" s="38" t="s">
        <v>59</v>
      </c>
      <c r="D99" s="39" t="s">
        <v>7</v>
      </c>
      <c r="E99" s="38" t="s">
        <v>60</v>
      </c>
      <c r="F99" s="40" t="s">
        <v>7</v>
      </c>
      <c r="G99" s="35"/>
      <c r="H99" s="35"/>
      <c r="I99" s="35"/>
      <c r="J99" s="35"/>
      <c r="K99" s="35"/>
      <c r="L99" s="35"/>
      <c r="M99" s="35"/>
      <c r="N99" s="35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20">
      <c r="A100" s="22" t="s">
        <v>61</v>
      </c>
      <c r="B100" s="41">
        <f>A95*(1-A95)*(D95-A95)</f>
        <v>-7.8878813172106634E-3</v>
      </c>
      <c r="C100" s="42" t="s">
        <v>62</v>
      </c>
      <c r="D100" s="43">
        <f>G95*B100*H86</f>
        <v>-7.8878813172106636E-4</v>
      </c>
      <c r="E100" s="42" t="s">
        <v>63</v>
      </c>
      <c r="F100" s="44">
        <f>SUM(D100,J86)</f>
        <v>0.39842107052014231</v>
      </c>
      <c r="G100" s="35"/>
      <c r="H100" s="35"/>
      <c r="I100" s="35"/>
      <c r="J100" s="35"/>
      <c r="K100" s="35"/>
      <c r="L100" s="35"/>
      <c r="M100" s="35"/>
      <c r="N100" s="35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>
      <c r="A101" s="22"/>
      <c r="B101" s="41"/>
      <c r="C101" s="24"/>
      <c r="D101" s="45"/>
      <c r="E101" s="24"/>
      <c r="F101" s="44"/>
      <c r="G101" s="35"/>
      <c r="H101" s="35"/>
      <c r="I101" s="35"/>
      <c r="J101" s="35"/>
      <c r="K101" s="35"/>
      <c r="L101" s="35"/>
      <c r="M101" s="35"/>
      <c r="N101" s="35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20">
      <c r="A102" s="22" t="s">
        <v>64</v>
      </c>
      <c r="B102" s="41">
        <f>H87*(1-H87)*SUM((J87*B100))</f>
        <v>-9.5886413285770262E-4</v>
      </c>
      <c r="C102" s="24" t="s">
        <v>65</v>
      </c>
      <c r="D102" s="45">
        <f>G95*B100*H87</f>
        <v>-6.6168957764835019E-4</v>
      </c>
      <c r="E102" s="24" t="s">
        <v>66</v>
      </c>
      <c r="F102" s="44">
        <f>SUM(D102,J87)</f>
        <v>0.89867546791683039</v>
      </c>
      <c r="G102" s="35"/>
      <c r="H102" s="35"/>
      <c r="I102" s="35"/>
      <c r="J102" s="35"/>
      <c r="K102" s="35"/>
      <c r="L102" s="35"/>
      <c r="M102" s="35"/>
      <c r="N102" s="35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>
      <c r="A103" s="22"/>
      <c r="B103" s="41"/>
      <c r="C103" s="24"/>
      <c r="D103" s="45"/>
      <c r="E103" s="24"/>
      <c r="F103" s="44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20">
      <c r="A104" s="22" t="s">
        <v>67</v>
      </c>
      <c r="B104" s="41">
        <f>H88*(1-H88)*SUM((J88*B100))</f>
        <v>-1.0180519109741137E-3</v>
      </c>
      <c r="C104" s="24" t="s">
        <v>68</v>
      </c>
      <c r="D104" s="45">
        <f>G95*B100*H88</f>
        <v>-6.5179773524489694E-4</v>
      </c>
      <c r="E104" s="24" t="s">
        <v>69</v>
      </c>
      <c r="F104" s="44">
        <f>SUM(D104,J88)</f>
        <v>0.89869526631239349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>
      <c r="A105" s="46"/>
      <c r="B105" s="47"/>
      <c r="C105" s="24"/>
      <c r="D105" s="45"/>
      <c r="E105" s="24"/>
      <c r="F105" s="44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>
      <c r="A106" s="46"/>
      <c r="B106" s="47"/>
      <c r="C106" s="24" t="s">
        <v>70</v>
      </c>
      <c r="D106" s="45">
        <f>G95*B102*B86</f>
        <v>-9.5886413285770268E-5</v>
      </c>
      <c r="E106" s="24" t="s">
        <v>71</v>
      </c>
      <c r="F106" s="44">
        <f>SUM(D106,D86)</f>
        <v>0.49980800271289488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>
      <c r="A107" s="46"/>
      <c r="B107" s="47"/>
      <c r="C107" s="24"/>
      <c r="D107" s="45"/>
      <c r="E107" s="24"/>
      <c r="F107" s="44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>
      <c r="A108" s="46"/>
      <c r="B108" s="47"/>
      <c r="C108" s="24" t="s">
        <v>72</v>
      </c>
      <c r="D108" s="45">
        <f>G95*B102*B87</f>
        <v>-1.9177282657154054E-5</v>
      </c>
      <c r="E108" s="24" t="s">
        <v>73</v>
      </c>
      <c r="F108" s="44">
        <f>SUM(D108,D87)</f>
        <v>0.59996160054257897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>
      <c r="A109" s="46"/>
      <c r="B109" s="47"/>
      <c r="C109" s="24"/>
      <c r="D109" s="45"/>
      <c r="E109" s="24"/>
      <c r="F109" s="44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>
      <c r="A110" s="46"/>
      <c r="B110" s="47"/>
      <c r="C110" s="24" t="s">
        <v>74</v>
      </c>
      <c r="D110" s="45">
        <f>G95*B102*B88</f>
        <v>-3.8354565314308107E-5</v>
      </c>
      <c r="E110" s="24" t="s">
        <v>75</v>
      </c>
      <c r="F110" s="44">
        <f>SUM(D110,D88)</f>
        <v>0.69992320108515793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>
      <c r="A111" s="46"/>
      <c r="B111" s="47"/>
      <c r="C111" s="24"/>
      <c r="D111" s="45"/>
      <c r="E111" s="24"/>
      <c r="F111" s="44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>
      <c r="A112" s="46"/>
      <c r="B112" s="47"/>
      <c r="C112" s="24" t="s">
        <v>76</v>
      </c>
      <c r="D112" s="45">
        <f>G95*B102*B89</f>
        <v>-1.9177282657154054E-5</v>
      </c>
      <c r="E112" s="24" t="s">
        <v>77</v>
      </c>
      <c r="F112" s="44">
        <f>SUM(D112,D89)</f>
        <v>0.59996160054257897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35" t="s">
        <v>95</v>
      </c>
      <c r="R112" s="136"/>
      <c r="S112" s="136"/>
      <c r="T112" s="136"/>
      <c r="U112" s="136"/>
      <c r="V112" s="136"/>
      <c r="W112" s="136"/>
      <c r="X112" s="136"/>
      <c r="Y112" s="136"/>
      <c r="Z112" s="136"/>
      <c r="AA112" s="137"/>
      <c r="AB112" s="19"/>
      <c r="AC112" s="19"/>
      <c r="AD112" s="19"/>
      <c r="AE112" s="19"/>
    </row>
    <row r="113" spans="1:31">
      <c r="A113" s="46"/>
      <c r="B113" s="47"/>
      <c r="C113" s="24"/>
      <c r="D113" s="45"/>
      <c r="E113" s="24"/>
      <c r="F113" s="44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38" t="s">
        <v>1</v>
      </c>
      <c r="R113" s="139"/>
      <c r="S113" s="67"/>
      <c r="T113" s="67"/>
      <c r="U113" s="67"/>
      <c r="V113" s="139" t="s">
        <v>2</v>
      </c>
      <c r="W113" s="139"/>
      <c r="X113" s="67"/>
      <c r="Y113" s="67"/>
      <c r="Z113" s="139" t="s">
        <v>3</v>
      </c>
      <c r="AA113" s="140"/>
      <c r="AB113" s="19"/>
      <c r="AC113" s="19"/>
      <c r="AD113" s="19"/>
      <c r="AE113" s="19"/>
    </row>
    <row r="114" spans="1:31">
      <c r="A114" s="46"/>
      <c r="B114" s="47"/>
      <c r="C114" s="24" t="s">
        <v>78</v>
      </c>
      <c r="D114" s="45">
        <f>G95*B102*B90</f>
        <v>-6.7120489300039187E-5</v>
      </c>
      <c r="E114" s="24" t="s">
        <v>79</v>
      </c>
      <c r="F114" s="44">
        <f>SUM(D114,D90)</f>
        <v>0.89986560189902642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68"/>
      <c r="R114" s="67"/>
      <c r="S114" s="67"/>
      <c r="T114" s="67"/>
      <c r="U114" s="67"/>
      <c r="V114" s="67"/>
      <c r="W114" s="67"/>
      <c r="X114" s="67"/>
      <c r="Y114" s="67"/>
      <c r="Z114" s="67"/>
      <c r="AA114" s="109"/>
      <c r="AB114" s="19"/>
      <c r="AC114" s="19"/>
      <c r="AD114" s="19"/>
      <c r="AE114" s="19"/>
    </row>
    <row r="115" spans="1:31">
      <c r="A115" s="46"/>
      <c r="B115" s="47"/>
      <c r="C115" s="24"/>
      <c r="D115" s="45"/>
      <c r="E115" s="24"/>
      <c r="F115" s="44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68"/>
      <c r="R115" s="67"/>
      <c r="S115" s="67"/>
      <c r="T115" s="67"/>
      <c r="U115" s="67"/>
      <c r="V115" s="67"/>
      <c r="W115" s="67"/>
      <c r="X115" s="67"/>
      <c r="Y115" s="67"/>
      <c r="Z115" s="67"/>
      <c r="AA115" s="109"/>
      <c r="AB115" s="19"/>
      <c r="AC115" s="19"/>
      <c r="AD115" s="19"/>
      <c r="AE115" s="19"/>
    </row>
    <row r="116" spans="1:31">
      <c r="A116" s="46"/>
      <c r="B116" s="47"/>
      <c r="C116" s="24" t="s">
        <v>81</v>
      </c>
      <c r="D116" s="45">
        <f>G95*B104*B86</f>
        <v>-1.0180519109741138E-4</v>
      </c>
      <c r="E116" s="24" t="s">
        <v>82</v>
      </c>
      <c r="F116" s="44">
        <f>SUM(D116,F86)</f>
        <v>0.59979615268394137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69">
        <f>B129</f>
        <v>1</v>
      </c>
      <c r="R116" s="67"/>
      <c r="S116" s="67"/>
      <c r="T116" s="67"/>
      <c r="U116" s="67"/>
      <c r="V116" s="67"/>
      <c r="W116" s="67"/>
      <c r="X116" s="67"/>
      <c r="Y116" s="67"/>
      <c r="Z116" s="67"/>
      <c r="AA116" s="109"/>
      <c r="AB116" s="19"/>
      <c r="AC116" s="19"/>
      <c r="AD116" s="19"/>
      <c r="AE116" s="19"/>
    </row>
    <row r="117" spans="1:31">
      <c r="A117" s="46"/>
      <c r="B117" s="47"/>
      <c r="C117" s="24"/>
      <c r="D117" s="45"/>
      <c r="E117" s="24"/>
      <c r="F117" s="44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68"/>
      <c r="R117" s="67"/>
      <c r="S117" s="67"/>
      <c r="T117" s="67"/>
      <c r="U117" s="67"/>
      <c r="V117" s="70">
        <f>H129</f>
        <v>1</v>
      </c>
      <c r="W117" s="67"/>
      <c r="X117" s="67"/>
      <c r="Y117" s="67"/>
      <c r="Z117" s="67"/>
      <c r="AA117" s="109"/>
      <c r="AB117" s="19"/>
      <c r="AC117" s="19"/>
      <c r="AD117" s="19"/>
      <c r="AE117" s="19"/>
    </row>
    <row r="118" spans="1:31">
      <c r="A118" s="46"/>
      <c r="B118" s="47"/>
      <c r="C118" s="24" t="s">
        <v>83</v>
      </c>
      <c r="D118" s="45">
        <f>G95*B104*B87</f>
        <v>-2.0361038219482277E-5</v>
      </c>
      <c r="E118" s="24" t="s">
        <v>84</v>
      </c>
      <c r="F118" s="44">
        <f>SUM(D118,F87)</f>
        <v>0.49995923053678826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68"/>
      <c r="R118" s="67"/>
      <c r="S118" s="67"/>
      <c r="T118" s="67"/>
      <c r="U118" s="67"/>
      <c r="V118" s="67"/>
      <c r="W118" s="67"/>
      <c r="X118" s="67"/>
      <c r="Y118" s="67"/>
      <c r="Z118" s="67"/>
      <c r="AA118" s="109"/>
      <c r="AB118" s="19"/>
      <c r="AC118" s="19"/>
      <c r="AD118" s="19"/>
      <c r="AE118" s="19"/>
    </row>
    <row r="119" spans="1:31" ht="18">
      <c r="A119" s="46"/>
      <c r="B119" s="47"/>
      <c r="C119" s="24"/>
      <c r="D119" s="45"/>
      <c r="E119" s="24"/>
      <c r="F119" s="44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71"/>
      <c r="R119" s="72"/>
      <c r="S119" s="73"/>
      <c r="T119" s="104">
        <f>D129</f>
        <v>0.49980800271289488</v>
      </c>
      <c r="U119" s="72"/>
      <c r="V119" s="75"/>
      <c r="W119" s="67"/>
      <c r="X119" s="105">
        <f>J129</f>
        <v>0.39842107052014231</v>
      </c>
      <c r="Y119" s="79"/>
      <c r="Z119" s="79"/>
      <c r="AA119" s="110"/>
      <c r="AB119" s="19"/>
      <c r="AC119" s="19"/>
      <c r="AD119" s="19"/>
      <c r="AE119" s="19"/>
    </row>
    <row r="120" spans="1:31" ht="18">
      <c r="A120" s="46"/>
      <c r="B120" s="47"/>
      <c r="C120" s="24" t="s">
        <v>85</v>
      </c>
      <c r="D120" s="45">
        <f>G95*B104*B88</f>
        <v>-4.0722076438964554E-5</v>
      </c>
      <c r="E120" s="24" t="s">
        <v>86</v>
      </c>
      <c r="F120" s="44">
        <f>SUM(D120,F88)</f>
        <v>0.69991846107357647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71"/>
      <c r="R120" s="72"/>
      <c r="S120" s="106">
        <f>F129</f>
        <v>0.59979615268394137</v>
      </c>
      <c r="T120" s="72"/>
      <c r="U120" s="72"/>
      <c r="V120" s="78"/>
      <c r="W120" s="79"/>
      <c r="X120" s="79"/>
      <c r="Y120" s="30"/>
      <c r="Z120" s="79"/>
      <c r="AA120" s="110"/>
      <c r="AB120" s="19"/>
      <c r="AC120" s="19"/>
      <c r="AD120" s="19"/>
      <c r="AE120" s="19"/>
    </row>
    <row r="121" spans="1:31" ht="18">
      <c r="A121" s="46"/>
      <c r="B121" s="47"/>
      <c r="C121" s="24"/>
      <c r="D121" s="45"/>
      <c r="E121" s="24"/>
      <c r="F121" s="44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80">
        <f>B130</f>
        <v>0.2</v>
      </c>
      <c r="R121" s="72"/>
      <c r="S121" s="81"/>
      <c r="T121" s="67"/>
      <c r="U121" s="30"/>
      <c r="V121" s="78"/>
      <c r="W121" s="79"/>
      <c r="X121" s="79"/>
      <c r="Y121" s="79"/>
      <c r="Z121" s="79"/>
      <c r="AA121" s="110"/>
      <c r="AB121" s="19"/>
      <c r="AC121" s="19"/>
      <c r="AD121" s="19"/>
      <c r="AE121" s="19"/>
    </row>
    <row r="122" spans="1:31" ht="18">
      <c r="A122" s="46"/>
      <c r="B122" s="47"/>
      <c r="C122" s="24" t="s">
        <v>87</v>
      </c>
      <c r="D122" s="45">
        <f>G95*B104*B89</f>
        <v>-2.0361038219482277E-5</v>
      </c>
      <c r="E122" s="24" t="s">
        <v>88</v>
      </c>
      <c r="F122" s="44">
        <f>SUM(D122,F89)</f>
        <v>0.7999592305367883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71"/>
      <c r="R122" s="72"/>
      <c r="S122" s="72"/>
      <c r="T122" s="121">
        <f>D130</f>
        <v>0.59996160054257897</v>
      </c>
      <c r="U122" s="78"/>
      <c r="V122" s="122"/>
      <c r="W122" s="79"/>
      <c r="X122" s="79"/>
      <c r="Y122" s="79"/>
      <c r="Z122" s="79"/>
      <c r="AA122" s="110"/>
      <c r="AB122" s="19"/>
      <c r="AC122" s="19"/>
      <c r="AD122" s="19"/>
      <c r="AE122" s="19"/>
    </row>
    <row r="123" spans="1:31" ht="18">
      <c r="A123" s="46"/>
      <c r="B123" s="47"/>
      <c r="C123" s="24"/>
      <c r="D123" s="45"/>
      <c r="E123" s="24"/>
      <c r="F123" s="44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71"/>
      <c r="R123" s="72"/>
      <c r="S123" s="123">
        <f>F130</f>
        <v>0.49995923053678826</v>
      </c>
      <c r="T123" s="72"/>
      <c r="U123" s="72"/>
      <c r="V123" s="122"/>
      <c r="W123" s="79"/>
      <c r="X123" s="124">
        <f>J130</f>
        <v>0.89867546791683039</v>
      </c>
      <c r="Y123" s="79"/>
      <c r="Z123" s="79"/>
      <c r="AA123" s="110"/>
      <c r="AB123" s="19"/>
      <c r="AC123" s="19"/>
      <c r="AD123" s="19"/>
      <c r="AE123" s="19"/>
    </row>
    <row r="124" spans="1:31" ht="18">
      <c r="A124" s="48"/>
      <c r="B124" s="49"/>
      <c r="C124" s="27" t="s">
        <v>89</v>
      </c>
      <c r="D124" s="50">
        <f>G95*B104*B90</f>
        <v>-7.1263633768187966E-5</v>
      </c>
      <c r="E124" s="27" t="s">
        <v>90</v>
      </c>
      <c r="F124" s="51">
        <f>SUM(D124,F90)</f>
        <v>0.59985730687875893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71"/>
      <c r="R124" s="72"/>
      <c r="S124" s="125">
        <f>D131</f>
        <v>0.69992320108515793</v>
      </c>
      <c r="T124" s="30"/>
      <c r="U124" s="72"/>
      <c r="V124" s="126">
        <f>H130</f>
        <v>0.83886857704692097</v>
      </c>
      <c r="W124" s="79"/>
      <c r="X124" s="79"/>
      <c r="Y124" s="79"/>
      <c r="Z124" s="79"/>
      <c r="AA124" s="110"/>
      <c r="AB124" s="19"/>
      <c r="AC124" s="19"/>
      <c r="AD124" s="19"/>
      <c r="AE124" s="19"/>
    </row>
    <row r="125" spans="1:31" ht="18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80">
        <f>B131</f>
        <v>0.4</v>
      </c>
      <c r="R125" s="72"/>
      <c r="S125" s="87"/>
      <c r="T125" s="72"/>
      <c r="U125" s="72"/>
      <c r="V125" s="127"/>
      <c r="W125" s="79"/>
      <c r="X125" s="79"/>
      <c r="Y125" s="79"/>
      <c r="Z125" s="79"/>
      <c r="AA125" s="110"/>
      <c r="AB125" s="19"/>
      <c r="AC125" s="19"/>
      <c r="AD125" s="19"/>
      <c r="AE125" s="19"/>
    </row>
    <row r="126" spans="1:31" ht="18">
      <c r="A126" s="185" t="s">
        <v>96</v>
      </c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9"/>
      <c r="Q126" s="71"/>
      <c r="R126" s="72"/>
      <c r="S126" s="72"/>
      <c r="T126" s="72"/>
      <c r="U126" s="72"/>
      <c r="V126" s="127"/>
      <c r="W126" s="79"/>
      <c r="X126" s="89"/>
      <c r="Y126" s="79"/>
      <c r="Z126" s="156">
        <f>L130</f>
        <v>0.86952792374160803</v>
      </c>
      <c r="AA126" s="157"/>
      <c r="AB126" s="19"/>
      <c r="AC126" s="19"/>
      <c r="AD126" s="19"/>
      <c r="AE126" s="19"/>
    </row>
    <row r="127" spans="1:31" ht="18">
      <c r="A127" s="141" t="s">
        <v>1</v>
      </c>
      <c r="B127" s="142"/>
      <c r="C127" s="142"/>
      <c r="D127" s="142"/>
      <c r="E127" s="142"/>
      <c r="F127" s="143"/>
      <c r="G127" s="144" t="s">
        <v>2</v>
      </c>
      <c r="H127" s="145"/>
      <c r="I127" s="145"/>
      <c r="J127" s="146"/>
      <c r="K127" s="144" t="s">
        <v>3</v>
      </c>
      <c r="L127" s="146"/>
      <c r="M127" s="19"/>
      <c r="N127" s="19"/>
      <c r="O127" s="19"/>
      <c r="P127" s="19"/>
      <c r="Q127" s="71"/>
      <c r="R127" s="72"/>
      <c r="S127" s="128">
        <f>F131</f>
        <v>0.69991846107357647</v>
      </c>
      <c r="T127" s="72"/>
      <c r="U127" s="72"/>
      <c r="V127" s="127"/>
      <c r="W127" s="79"/>
      <c r="X127" s="79"/>
      <c r="Y127" s="79"/>
      <c r="Z127" s="79"/>
      <c r="AA127" s="110"/>
      <c r="AB127" s="19"/>
      <c r="AC127" s="19"/>
      <c r="AD127" s="19"/>
      <c r="AE127" s="19"/>
    </row>
    <row r="128" spans="1:31" ht="18">
      <c r="A128" s="2" t="s">
        <v>6</v>
      </c>
      <c r="B128" s="3" t="s">
        <v>7</v>
      </c>
      <c r="C128" s="147" t="s">
        <v>8</v>
      </c>
      <c r="D128" s="148"/>
      <c r="E128" s="147" t="s">
        <v>9</v>
      </c>
      <c r="F128" s="149"/>
      <c r="G128" s="2" t="s">
        <v>6</v>
      </c>
      <c r="H128" s="3" t="s">
        <v>7</v>
      </c>
      <c r="I128" s="147" t="s">
        <v>10</v>
      </c>
      <c r="J128" s="149"/>
      <c r="K128" s="2" t="s">
        <v>6</v>
      </c>
      <c r="L128" s="21" t="s">
        <v>7</v>
      </c>
      <c r="M128" s="19"/>
      <c r="N128" s="19"/>
      <c r="O128" s="19"/>
      <c r="P128" s="19"/>
      <c r="Q128" s="71"/>
      <c r="R128" s="72"/>
      <c r="S128" s="72"/>
      <c r="T128" s="30"/>
      <c r="U128" s="72"/>
      <c r="V128" s="122"/>
      <c r="W128" s="79"/>
      <c r="X128" s="79"/>
      <c r="Y128" s="79"/>
      <c r="Z128" s="112"/>
      <c r="AA128" s="109"/>
      <c r="AB128" s="19"/>
      <c r="AC128" s="19"/>
      <c r="AD128" s="19"/>
      <c r="AE128" s="19"/>
    </row>
    <row r="129" spans="1:31" ht="18">
      <c r="A129" s="4" t="str">
        <f t="shared" ref="A129:A133" si="17">A86</f>
        <v>X =</v>
      </c>
      <c r="B129" s="5">
        <f t="shared" ref="B129:B133" si="18">B86</f>
        <v>1</v>
      </c>
      <c r="C129" s="6" t="s">
        <v>12</v>
      </c>
      <c r="D129" s="117">
        <f>F106</f>
        <v>0.49980800271289488</v>
      </c>
      <c r="E129" s="6" t="s">
        <v>13</v>
      </c>
      <c r="F129" s="118">
        <f>F116</f>
        <v>0.59979615268394137</v>
      </c>
      <c r="G129" s="4" t="str">
        <f>G86</f>
        <v>XX=</v>
      </c>
      <c r="H129" s="5">
        <f>H86</f>
        <v>1</v>
      </c>
      <c r="I129" s="6" t="s">
        <v>15</v>
      </c>
      <c r="J129" s="118">
        <f>F100</f>
        <v>0.39842107052014231</v>
      </c>
      <c r="K129" s="4"/>
      <c r="L129" s="66"/>
      <c r="M129" s="19"/>
      <c r="N129" s="19"/>
      <c r="O129" s="19"/>
      <c r="P129" s="19"/>
      <c r="Q129" s="71"/>
      <c r="R129" s="72"/>
      <c r="S129" s="129">
        <f>D132</f>
        <v>0.59996160054257897</v>
      </c>
      <c r="T129" s="72"/>
      <c r="U129" s="72"/>
      <c r="V129" s="122"/>
      <c r="W129" s="79"/>
      <c r="X129" s="91"/>
      <c r="Y129" s="79"/>
      <c r="Z129" s="79"/>
      <c r="AA129" s="110"/>
      <c r="AB129" s="19"/>
      <c r="AC129" s="19"/>
      <c r="AD129" s="19"/>
      <c r="AE129" s="19"/>
    </row>
    <row r="130" spans="1:31" ht="18">
      <c r="A130" s="134" t="str">
        <f t="shared" si="17"/>
        <v>1 =</v>
      </c>
      <c r="B130" s="5">
        <f t="shared" si="18"/>
        <v>0.2</v>
      </c>
      <c r="C130" s="6" t="s">
        <v>17</v>
      </c>
      <c r="D130" s="117">
        <f>F108</f>
        <v>0.59996160054257897</v>
      </c>
      <c r="E130" s="6" t="s">
        <v>18</v>
      </c>
      <c r="F130" s="118">
        <f>F118</f>
        <v>0.49995923053678826</v>
      </c>
      <c r="G130" s="4" t="str">
        <f t="shared" ref="G130:L130" si="19">G87</f>
        <v>A =</v>
      </c>
      <c r="H130" s="5">
        <f t="shared" si="19"/>
        <v>0.83886857704692097</v>
      </c>
      <c r="I130" s="6" t="s">
        <v>20</v>
      </c>
      <c r="J130" s="118">
        <f>F102</f>
        <v>0.89867546791683039</v>
      </c>
      <c r="K130" s="4" t="str">
        <f t="shared" si="19"/>
        <v>Z =</v>
      </c>
      <c r="L130" s="23">
        <f t="shared" si="19"/>
        <v>0.86952792374160803</v>
      </c>
      <c r="M130" s="19"/>
      <c r="N130" s="19"/>
      <c r="O130" s="19"/>
      <c r="P130" s="19"/>
      <c r="Q130" s="80">
        <f>B132</f>
        <v>0.2</v>
      </c>
      <c r="R130" s="72"/>
      <c r="S130" s="130">
        <f>F132</f>
        <v>0.7999592305367883</v>
      </c>
      <c r="T130" s="30"/>
      <c r="U130" s="72"/>
      <c r="V130" s="122"/>
      <c r="W130" s="79"/>
      <c r="X130" s="105">
        <f>J131</f>
        <v>0.89869526631239349</v>
      </c>
      <c r="Y130" s="79"/>
      <c r="Z130" s="113" t="s">
        <v>43</v>
      </c>
      <c r="AA130" s="114">
        <f>L130</f>
        <v>0.86952792374160803</v>
      </c>
      <c r="AB130" s="19"/>
      <c r="AC130" s="19"/>
      <c r="AD130" s="19"/>
      <c r="AE130" s="19"/>
    </row>
    <row r="131" spans="1:31" ht="18">
      <c r="A131" s="4" t="str">
        <f t="shared" si="17"/>
        <v>2 =</v>
      </c>
      <c r="B131" s="5">
        <f t="shared" si="18"/>
        <v>0.4</v>
      </c>
      <c r="C131" s="6" t="s">
        <v>23</v>
      </c>
      <c r="D131" s="117">
        <f>F110</f>
        <v>0.69992320108515793</v>
      </c>
      <c r="E131" s="6" t="s">
        <v>24</v>
      </c>
      <c r="F131" s="118">
        <f>F120</f>
        <v>0.69991846107357647</v>
      </c>
      <c r="G131" s="4" t="str">
        <f>G88</f>
        <v>B =</v>
      </c>
      <c r="H131" s="5">
        <f>H88</f>
        <v>0.82632802020325991</v>
      </c>
      <c r="I131" s="6" t="s">
        <v>26</v>
      </c>
      <c r="J131" s="118">
        <f>F104</f>
        <v>0.89869526631239349</v>
      </c>
      <c r="K131" s="8"/>
      <c r="L131" s="23"/>
      <c r="M131" s="19"/>
      <c r="N131" s="19"/>
      <c r="O131" s="19"/>
      <c r="P131" s="19"/>
      <c r="Q131" s="71"/>
      <c r="R131" s="72"/>
      <c r="S131" s="72"/>
      <c r="T131" s="72"/>
      <c r="U131" s="72"/>
      <c r="V131" s="122"/>
      <c r="W131" s="79"/>
      <c r="X131" s="79"/>
      <c r="Y131" s="79"/>
      <c r="Z131" s="113" t="s">
        <v>46</v>
      </c>
      <c r="AA131" s="114">
        <v>0.8</v>
      </c>
      <c r="AB131" s="19"/>
      <c r="AC131" s="19"/>
      <c r="AD131" s="19"/>
      <c r="AE131" s="19"/>
    </row>
    <row r="132" spans="1:31" ht="18">
      <c r="A132" s="4" t="str">
        <f t="shared" si="17"/>
        <v>3 =</v>
      </c>
      <c r="B132" s="5">
        <f t="shared" si="18"/>
        <v>0.2</v>
      </c>
      <c r="C132" s="6" t="s">
        <v>29</v>
      </c>
      <c r="D132" s="117">
        <f>F112</f>
        <v>0.59996160054257897</v>
      </c>
      <c r="E132" s="6" t="s">
        <v>30</v>
      </c>
      <c r="F132" s="118">
        <f>F122</f>
        <v>0.7999592305367883</v>
      </c>
      <c r="G132" s="12"/>
      <c r="H132" s="5"/>
      <c r="I132" s="59"/>
      <c r="J132" s="60"/>
      <c r="K132" s="8"/>
      <c r="L132" s="23"/>
      <c r="M132" s="19"/>
      <c r="N132" s="19"/>
      <c r="O132" s="19"/>
      <c r="P132" s="19"/>
      <c r="Q132" s="71"/>
      <c r="R132" s="72"/>
      <c r="S132" s="30"/>
      <c r="T132" s="30"/>
      <c r="U132" s="72"/>
      <c r="V132" s="126">
        <f>H131</f>
        <v>0.82632802020325991</v>
      </c>
      <c r="W132" s="79"/>
      <c r="X132" s="79"/>
      <c r="Y132" s="79"/>
      <c r="Z132" s="79"/>
      <c r="AA132" s="110"/>
      <c r="AB132" s="19"/>
      <c r="AC132" s="19"/>
      <c r="AD132" s="19"/>
      <c r="AE132" s="19"/>
    </row>
    <row r="133" spans="1:31" ht="18">
      <c r="A133" s="32" t="str">
        <f t="shared" si="17"/>
        <v>4 =</v>
      </c>
      <c r="B133" s="33">
        <f t="shared" si="18"/>
        <v>0.7</v>
      </c>
      <c r="C133" s="15" t="s">
        <v>32</v>
      </c>
      <c r="D133" s="119">
        <f>F114</f>
        <v>0.89986560189902642</v>
      </c>
      <c r="E133" s="15" t="s">
        <v>33</v>
      </c>
      <c r="F133" s="120">
        <f>F124</f>
        <v>0.59985730687875893</v>
      </c>
      <c r="G133" s="17"/>
      <c r="H133" s="33"/>
      <c r="I133" s="61"/>
      <c r="J133" s="62"/>
      <c r="K133" s="25"/>
      <c r="L133" s="26"/>
      <c r="M133" s="19"/>
      <c r="N133" s="19"/>
      <c r="O133" s="19"/>
      <c r="P133" s="19"/>
      <c r="Q133" s="71"/>
      <c r="R133" s="72"/>
      <c r="S133" s="131">
        <f>D133</f>
        <v>0.89986560189902642</v>
      </c>
      <c r="T133" s="72"/>
      <c r="U133" s="72"/>
      <c r="V133" s="122"/>
      <c r="W133" s="79"/>
      <c r="X133" s="91"/>
      <c r="Y133" s="79"/>
      <c r="Z133" s="30"/>
      <c r="AA133" s="115"/>
      <c r="AB133" s="19"/>
      <c r="AC133" s="19"/>
      <c r="AD133" s="19"/>
      <c r="AE133" s="19"/>
    </row>
    <row r="134" spans="1:31" ht="18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71"/>
      <c r="R134" s="72"/>
      <c r="S134" s="72"/>
      <c r="T134" s="72"/>
      <c r="U134" s="72"/>
      <c r="V134" s="78"/>
      <c r="W134" s="79"/>
      <c r="X134" s="79"/>
      <c r="Y134" s="79"/>
      <c r="Z134" s="30"/>
      <c r="AA134" s="115"/>
      <c r="AB134" s="19"/>
      <c r="AC134" s="19"/>
      <c r="AD134" s="19"/>
      <c r="AE134" s="19"/>
    </row>
    <row r="135" spans="1:31" ht="18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80">
        <f>B133</f>
        <v>0.7</v>
      </c>
      <c r="R135" s="72"/>
      <c r="S135" s="132">
        <f>F133</f>
        <v>0.59985730687875893</v>
      </c>
      <c r="T135" s="72"/>
      <c r="U135" s="72"/>
      <c r="V135" s="88"/>
      <c r="W135" s="96"/>
      <c r="X135" s="79"/>
      <c r="Y135" s="79"/>
      <c r="Z135" s="30"/>
      <c r="AA135" s="110"/>
      <c r="AB135" s="19"/>
      <c r="AC135" s="19"/>
      <c r="AD135" s="19"/>
      <c r="AE135" s="19"/>
    </row>
    <row r="136" spans="1:31" ht="18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71"/>
      <c r="R136" s="72"/>
      <c r="S136" s="72"/>
      <c r="T136" s="72"/>
      <c r="U136" s="72"/>
      <c r="V136" s="88"/>
      <c r="W136" s="96"/>
      <c r="X136" s="79"/>
      <c r="Y136" s="79"/>
      <c r="Z136" s="79"/>
      <c r="AA136" s="110"/>
      <c r="AB136" s="19"/>
      <c r="AC136" s="19"/>
      <c r="AD136" s="19"/>
      <c r="AE136" s="19"/>
    </row>
    <row r="137" spans="1:3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97"/>
      <c r="R137" s="98"/>
      <c r="S137" s="98"/>
      <c r="T137" s="98"/>
      <c r="U137" s="98"/>
      <c r="V137" s="99"/>
      <c r="W137" s="100"/>
      <c r="X137" s="98"/>
      <c r="Y137" s="98"/>
      <c r="Z137" s="98"/>
      <c r="AA137" s="116"/>
      <c r="AB137" s="19"/>
      <c r="AC137" s="19"/>
      <c r="AD137" s="19"/>
      <c r="AE137" s="19"/>
    </row>
    <row r="138" spans="1:3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</sheetData>
  <mergeCells count="130">
    <mergeCell ref="A127:F127"/>
    <mergeCell ref="G127:J127"/>
    <mergeCell ref="K127:L127"/>
    <mergeCell ref="C128:D128"/>
    <mergeCell ref="E128:F128"/>
    <mergeCell ref="I128:J128"/>
    <mergeCell ref="A1:N2"/>
    <mergeCell ref="A97:N97"/>
    <mergeCell ref="A98:B98"/>
    <mergeCell ref="C98:F98"/>
    <mergeCell ref="Q112:AA112"/>
    <mergeCell ref="Q113:R113"/>
    <mergeCell ref="V113:W113"/>
    <mergeCell ref="Z113:AA113"/>
    <mergeCell ref="A126:O126"/>
    <mergeCell ref="Z126:AA126"/>
    <mergeCell ref="N88:O88"/>
    <mergeCell ref="N89:O89"/>
    <mergeCell ref="A92:N92"/>
    <mergeCell ref="A94:B94"/>
    <mergeCell ref="D94:E94"/>
    <mergeCell ref="G94:H94"/>
    <mergeCell ref="J94:K94"/>
    <mergeCell ref="A95:B95"/>
    <mergeCell ref="D95:E95"/>
    <mergeCell ref="G95:H95"/>
    <mergeCell ref="J95:K95"/>
    <mergeCell ref="A83:L83"/>
    <mergeCell ref="N83:O83"/>
    <mergeCell ref="A84:F84"/>
    <mergeCell ref="G84:J84"/>
    <mergeCell ref="K84:L84"/>
    <mergeCell ref="N84:O84"/>
    <mergeCell ref="C85:D85"/>
    <mergeCell ref="E85:F85"/>
    <mergeCell ref="I85:J85"/>
    <mergeCell ref="N85:O85"/>
    <mergeCell ref="A79:B79"/>
    <mergeCell ref="C79:D79"/>
    <mergeCell ref="E79:F79"/>
    <mergeCell ref="G79:H79"/>
    <mergeCell ref="A80:B80"/>
    <mergeCell ref="C80:D80"/>
    <mergeCell ref="E80:F80"/>
    <mergeCell ref="G80:H80"/>
    <mergeCell ref="A81:B81"/>
    <mergeCell ref="C81:D81"/>
    <mergeCell ref="E81:F81"/>
    <mergeCell ref="G81:H81"/>
    <mergeCell ref="C68:D68"/>
    <mergeCell ref="E68:F68"/>
    <mergeCell ref="I68:J68"/>
    <mergeCell ref="Z69:AA69"/>
    <mergeCell ref="A75:O75"/>
    <mergeCell ref="A76:N76"/>
    <mergeCell ref="A77:D77"/>
    <mergeCell ref="E77:H77"/>
    <mergeCell ref="A78:B78"/>
    <mergeCell ref="C78:D78"/>
    <mergeCell ref="E78:F78"/>
    <mergeCell ref="G78:H78"/>
    <mergeCell ref="A37:N37"/>
    <mergeCell ref="A38:B38"/>
    <mergeCell ref="C38:F38"/>
    <mergeCell ref="Q55:AA55"/>
    <mergeCell ref="Q56:R56"/>
    <mergeCell ref="V56:W56"/>
    <mergeCell ref="Z56:AA56"/>
    <mergeCell ref="A66:O66"/>
    <mergeCell ref="A67:F67"/>
    <mergeCell ref="G67:J67"/>
    <mergeCell ref="K67:L67"/>
    <mergeCell ref="N28:O28"/>
    <mergeCell ref="N29:O29"/>
    <mergeCell ref="A32:N32"/>
    <mergeCell ref="A34:B34"/>
    <mergeCell ref="D34:E34"/>
    <mergeCell ref="G34:H34"/>
    <mergeCell ref="J34:K34"/>
    <mergeCell ref="A35:B35"/>
    <mergeCell ref="D35:E35"/>
    <mergeCell ref="G35:H35"/>
    <mergeCell ref="J35:K35"/>
    <mergeCell ref="N23:O23"/>
    <mergeCell ref="A24:F24"/>
    <mergeCell ref="G24:J24"/>
    <mergeCell ref="K24:L24"/>
    <mergeCell ref="N24:O24"/>
    <mergeCell ref="C25:D25"/>
    <mergeCell ref="E25:F25"/>
    <mergeCell ref="I25:J25"/>
    <mergeCell ref="N25:O25"/>
    <mergeCell ref="A20:B20"/>
    <mergeCell ref="C20:D20"/>
    <mergeCell ref="E20:F20"/>
    <mergeCell ref="G20:H20"/>
    <mergeCell ref="A21:B21"/>
    <mergeCell ref="C21:D21"/>
    <mergeCell ref="E21:F21"/>
    <mergeCell ref="G21:H21"/>
    <mergeCell ref="A23:L23"/>
    <mergeCell ref="A16:N16"/>
    <mergeCell ref="A17:D17"/>
    <mergeCell ref="E17:H17"/>
    <mergeCell ref="A18:B18"/>
    <mergeCell ref="C18:D18"/>
    <mergeCell ref="E18:F18"/>
    <mergeCell ref="G18:H18"/>
    <mergeCell ref="A19:B19"/>
    <mergeCell ref="C19:D19"/>
    <mergeCell ref="E19:F19"/>
    <mergeCell ref="G19:H19"/>
    <mergeCell ref="C6:D6"/>
    <mergeCell ref="E6:F6"/>
    <mergeCell ref="I6:J6"/>
    <mergeCell ref="N6:O6"/>
    <mergeCell ref="N9:O9"/>
    <mergeCell ref="N10:O10"/>
    <mergeCell ref="A14:N14"/>
    <mergeCell ref="A15:O15"/>
    <mergeCell ref="Z15:AA15"/>
    <mergeCell ref="Q1:AA1"/>
    <mergeCell ref="Q2:R2"/>
    <mergeCell ref="V2:W2"/>
    <mergeCell ref="Z2:AA2"/>
    <mergeCell ref="A4:L4"/>
    <mergeCell ref="A5:F5"/>
    <mergeCell ref="G5:J5"/>
    <mergeCell ref="K5:L5"/>
    <mergeCell ref="N5:O5"/>
  </mergeCells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Microsoft Office User</cp:lastModifiedBy>
  <dcterms:created xsi:type="dcterms:W3CDTF">2016-11-02T16:39:00Z</dcterms:created>
  <dcterms:modified xsi:type="dcterms:W3CDTF">2019-12-12T02:30:02Z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