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filterPrivacy="1"/>
  <xr:revisionPtr revIDLastSave="0" documentId="13_ncr:1_{35C1053F-4BC5-3444-A8CD-763C6D033407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  <c r="D61" i="1" l="1"/>
  <c r="B61" i="1"/>
  <c r="A61" i="1"/>
  <c r="D60" i="1"/>
  <c r="B60" i="1"/>
  <c r="A60" i="1"/>
  <c r="D59" i="1"/>
  <c r="B59" i="1"/>
  <c r="A59" i="1"/>
  <c r="D58" i="1"/>
  <c r="B58" i="1"/>
  <c r="A58" i="1"/>
  <c r="D57" i="1"/>
  <c r="B57" i="1"/>
  <c r="A57" i="1"/>
  <c r="D56" i="1"/>
  <c r="B56" i="1"/>
  <c r="A56" i="1"/>
  <c r="D55" i="1"/>
  <c r="B55" i="1"/>
  <c r="A55" i="1"/>
  <c r="D54" i="1"/>
  <c r="B54" i="1"/>
  <c r="A54" i="1"/>
  <c r="D53" i="1"/>
  <c r="B53" i="1"/>
  <c r="A53" i="1"/>
  <c r="D52" i="1"/>
  <c r="B52" i="1"/>
  <c r="A52" i="1"/>
  <c r="D51" i="1"/>
  <c r="B51" i="1"/>
  <c r="A51" i="1"/>
  <c r="D50" i="1"/>
  <c r="B50" i="1"/>
  <c r="A50" i="1"/>
  <c r="D49" i="1"/>
  <c r="B49" i="1"/>
  <c r="A49" i="1"/>
  <c r="D48" i="1"/>
  <c r="B48" i="1"/>
  <c r="A48" i="1"/>
  <c r="D47" i="1"/>
  <c r="B47" i="1"/>
  <c r="A47" i="1"/>
  <c r="D46" i="1"/>
  <c r="B46" i="1"/>
  <c r="A46" i="1"/>
  <c r="D45" i="1"/>
  <c r="B45" i="1"/>
  <c r="A45" i="1"/>
  <c r="D44" i="1"/>
  <c r="B44" i="1"/>
  <c r="A44" i="1"/>
  <c r="D43" i="1"/>
  <c r="B43" i="1"/>
  <c r="A43" i="1"/>
  <c r="D42" i="1"/>
  <c r="B42" i="1"/>
  <c r="A42" i="1"/>
  <c r="D41" i="1"/>
  <c r="B41" i="1"/>
  <c r="A41" i="1"/>
  <c r="D40" i="1"/>
  <c r="B40" i="1"/>
  <c r="A40" i="1"/>
  <c r="D39" i="1"/>
  <c r="B39" i="1"/>
  <c r="A39" i="1"/>
  <c r="D38" i="1"/>
  <c r="B38" i="1"/>
  <c r="A38" i="1"/>
  <c r="D37" i="1"/>
  <c r="B37" i="1"/>
  <c r="A37" i="1"/>
  <c r="D36" i="1"/>
  <c r="B36" i="1"/>
  <c r="A36" i="1"/>
  <c r="D35" i="1"/>
  <c r="B35" i="1"/>
  <c r="A35" i="1"/>
  <c r="D34" i="1"/>
  <c r="B34" i="1"/>
  <c r="A34" i="1"/>
  <c r="D33" i="1"/>
  <c r="B33" i="1"/>
  <c r="A33" i="1"/>
  <c r="U44" i="1"/>
  <c r="Q44" i="1"/>
  <c r="M44" i="1"/>
  <c r="I44" i="1"/>
  <c r="U43" i="1"/>
  <c r="Q43" i="1"/>
  <c r="M43" i="1"/>
  <c r="I43" i="1"/>
  <c r="U42" i="1"/>
  <c r="Q42" i="1"/>
  <c r="M42" i="1"/>
  <c r="I42" i="1"/>
  <c r="U41" i="1"/>
  <c r="Q41" i="1"/>
  <c r="M41" i="1"/>
  <c r="I41" i="1"/>
  <c r="U40" i="1"/>
  <c r="Q40" i="1"/>
  <c r="M40" i="1"/>
  <c r="I40" i="1"/>
  <c r="U39" i="1"/>
  <c r="Q39" i="1"/>
  <c r="M39" i="1"/>
  <c r="I39" i="1"/>
  <c r="U38" i="1"/>
  <c r="Q38" i="1"/>
  <c r="M38" i="1"/>
  <c r="I38" i="1"/>
  <c r="U37" i="1"/>
  <c r="Q37" i="1"/>
  <c r="M37" i="1"/>
  <c r="I37" i="1"/>
  <c r="U36" i="1"/>
  <c r="Q36" i="1"/>
  <c r="M36" i="1"/>
  <c r="I36" i="1"/>
  <c r="U35" i="1"/>
  <c r="Q35" i="1"/>
  <c r="M35" i="1"/>
  <c r="I35" i="1"/>
  <c r="U34" i="1"/>
  <c r="Q34" i="1"/>
  <c r="M34" i="1"/>
  <c r="I34" i="1"/>
  <c r="U33" i="1"/>
  <c r="Q33" i="1"/>
  <c r="M33" i="1"/>
  <c r="I33" i="1"/>
  <c r="U32" i="1"/>
  <c r="Q32" i="1"/>
  <c r="M32" i="1"/>
  <c r="I32" i="1"/>
  <c r="U31" i="1"/>
  <c r="Q31" i="1"/>
  <c r="M31" i="1"/>
  <c r="I31" i="1"/>
  <c r="U30" i="1"/>
  <c r="Q30" i="1"/>
  <c r="M30" i="1"/>
  <c r="I30" i="1"/>
  <c r="U29" i="1"/>
  <c r="Q29" i="1"/>
  <c r="M29" i="1"/>
  <c r="I29" i="1"/>
  <c r="U28" i="1"/>
  <c r="Q28" i="1"/>
  <c r="M28" i="1"/>
  <c r="I28" i="1"/>
  <c r="U27" i="1"/>
  <c r="Q27" i="1"/>
  <c r="M27" i="1"/>
  <c r="I27" i="1"/>
  <c r="U26" i="1"/>
  <c r="Q26" i="1"/>
  <c r="M26" i="1"/>
  <c r="I26" i="1"/>
  <c r="U25" i="1"/>
  <c r="Q25" i="1"/>
  <c r="M25" i="1"/>
  <c r="I25" i="1"/>
  <c r="J11" i="1"/>
  <c r="T16" i="1" s="1"/>
  <c r="H11" i="1"/>
  <c r="U24" i="1"/>
  <c r="Q24" i="1"/>
  <c r="M24" i="1"/>
  <c r="I24" i="1"/>
  <c r="J10" i="1"/>
  <c r="H10" i="1"/>
  <c r="P17" i="1"/>
  <c r="U23" i="1"/>
  <c r="Q23" i="1"/>
  <c r="M23" i="1"/>
  <c r="I23" i="1"/>
  <c r="J9" i="1"/>
  <c r="H9" i="1"/>
  <c r="L22" i="1"/>
  <c r="U22" i="1"/>
  <c r="Q22" i="1"/>
  <c r="M22" i="1"/>
  <c r="I22" i="1"/>
  <c r="J8" i="1"/>
  <c r="H8" i="1"/>
  <c r="U21" i="1"/>
  <c r="Q21" i="1"/>
  <c r="M21" i="1"/>
  <c r="I21" i="1"/>
  <c r="U20" i="1"/>
  <c r="Q20" i="1"/>
  <c r="M20" i="1"/>
  <c r="I20" i="1"/>
  <c r="U19" i="1"/>
  <c r="Q19" i="1"/>
  <c r="M19" i="1"/>
  <c r="I19" i="1"/>
  <c r="U18" i="1"/>
  <c r="Q18" i="1"/>
  <c r="M18" i="1"/>
  <c r="I18" i="1"/>
  <c r="U17" i="1"/>
  <c r="Q17" i="1"/>
  <c r="M17" i="1"/>
  <c r="I17" i="1"/>
  <c r="U16" i="1"/>
  <c r="Q16" i="1"/>
  <c r="M16" i="1"/>
  <c r="I16" i="1"/>
  <c r="T24" i="1" l="1"/>
  <c r="H23" i="1"/>
  <c r="P16" i="1"/>
  <c r="P20" i="1"/>
  <c r="T29" i="1"/>
  <c r="T21" i="1"/>
  <c r="T37" i="1"/>
  <c r="P21" i="1"/>
  <c r="P19" i="1"/>
  <c r="P18" i="1"/>
  <c r="T17" i="1"/>
  <c r="P22" i="1"/>
  <c r="T25" i="1"/>
  <c r="T33" i="1"/>
  <c r="T41" i="1"/>
  <c r="T44" i="1"/>
  <c r="L23" i="1"/>
  <c r="P28" i="1"/>
  <c r="P27" i="1"/>
  <c r="P31" i="1"/>
  <c r="P32" i="1"/>
  <c r="P35" i="1"/>
  <c r="P36" i="1"/>
  <c r="P37" i="1"/>
  <c r="P38" i="1"/>
  <c r="P39" i="1"/>
  <c r="P42" i="1"/>
  <c r="P43" i="1"/>
  <c r="P30" i="1"/>
  <c r="P33" i="1"/>
  <c r="P40" i="1"/>
  <c r="P41" i="1"/>
  <c r="P4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P29" i="1"/>
  <c r="P34" i="1"/>
  <c r="L16" i="1"/>
  <c r="L20" i="1"/>
  <c r="H22" i="1"/>
  <c r="T23" i="1"/>
  <c r="P24" i="1"/>
  <c r="H16" i="1"/>
  <c r="H17" i="1"/>
  <c r="H18" i="1"/>
  <c r="H19" i="1"/>
  <c r="H20" i="1"/>
  <c r="H21" i="1"/>
  <c r="T22" i="1"/>
  <c r="P23" i="1"/>
  <c r="L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P25" i="1"/>
  <c r="P26" i="1"/>
  <c r="L17" i="1"/>
  <c r="L18" i="1"/>
  <c r="L19" i="1"/>
  <c r="L21" i="1"/>
  <c r="T18" i="1"/>
  <c r="T19" i="1"/>
  <c r="T20" i="1"/>
  <c r="H24" i="1"/>
  <c r="T26" i="1"/>
  <c r="T27" i="1"/>
  <c r="T28" i="1"/>
  <c r="T30" i="1"/>
  <c r="T31" i="1"/>
  <c r="T32" i="1"/>
  <c r="T34" i="1"/>
  <c r="T35" i="1"/>
  <c r="T36" i="1"/>
  <c r="T38" i="1"/>
  <c r="T39" i="1"/>
  <c r="T40" i="1"/>
  <c r="T42" i="1"/>
  <c r="T43" i="1"/>
  <c r="O44" i="1" l="1"/>
  <c r="O38" i="1"/>
  <c r="G44" i="1"/>
  <c r="S37" i="1"/>
  <c r="S41" i="1"/>
  <c r="S43" i="1"/>
  <c r="S38" i="1"/>
  <c r="K18" i="1"/>
  <c r="G23" i="1"/>
  <c r="O20" i="1"/>
  <c r="K24" i="1"/>
  <c r="K40" i="1"/>
  <c r="S31" i="1"/>
  <c r="G43" i="1"/>
  <c r="O23" i="1"/>
  <c r="G19" i="1"/>
  <c r="O24" i="1"/>
  <c r="K16" i="1"/>
  <c r="K43" i="1"/>
  <c r="K39" i="1"/>
  <c r="K35" i="1"/>
  <c r="K31" i="1"/>
  <c r="K27" i="1"/>
  <c r="O41" i="1"/>
  <c r="O43" i="1"/>
  <c r="O37" i="1"/>
  <c r="O31" i="1"/>
  <c r="O17" i="1"/>
  <c r="O16" i="1"/>
  <c r="K23" i="1"/>
  <c r="S25" i="1"/>
  <c r="S32" i="1"/>
  <c r="G36" i="1"/>
  <c r="G28" i="1"/>
  <c r="G20" i="1"/>
  <c r="K20" i="1"/>
  <c r="K36" i="1"/>
  <c r="O32" i="1"/>
  <c r="S42" i="1"/>
  <c r="S18" i="1"/>
  <c r="G39" i="1"/>
  <c r="G31" i="1"/>
  <c r="S40" i="1"/>
  <c r="S35" i="1"/>
  <c r="S30" i="1"/>
  <c r="G24" i="1"/>
  <c r="K21" i="1"/>
  <c r="O26" i="1"/>
  <c r="G42" i="1"/>
  <c r="G38" i="1"/>
  <c r="G34" i="1"/>
  <c r="G30" i="1"/>
  <c r="G26" i="1"/>
  <c r="S22" i="1"/>
  <c r="G18" i="1"/>
  <c r="S23" i="1"/>
  <c r="O34" i="1"/>
  <c r="K42" i="1"/>
  <c r="K38" i="1"/>
  <c r="K34" i="1"/>
  <c r="K30" i="1"/>
  <c r="K26" i="1"/>
  <c r="O40" i="1"/>
  <c r="O42" i="1"/>
  <c r="O36" i="1"/>
  <c r="O27" i="1"/>
  <c r="K22" i="1"/>
  <c r="S17" i="1"/>
  <c r="O22" i="1"/>
  <c r="S29" i="1"/>
  <c r="S27" i="1"/>
  <c r="S19" i="1"/>
  <c r="G40" i="1"/>
  <c r="G32" i="1"/>
  <c r="G16" i="1"/>
  <c r="K44" i="1"/>
  <c r="K32" i="1"/>
  <c r="K28" i="1"/>
  <c r="O30" i="1"/>
  <c r="O21" i="1"/>
  <c r="O18" i="1"/>
  <c r="S33" i="1"/>
  <c r="S36" i="1"/>
  <c r="S26" i="1"/>
  <c r="K17" i="1"/>
  <c r="G35" i="1"/>
  <c r="G27" i="1"/>
  <c r="S39" i="1"/>
  <c r="S34" i="1"/>
  <c r="S28" i="1"/>
  <c r="S20" i="1"/>
  <c r="K19" i="1"/>
  <c r="O25" i="1"/>
  <c r="G41" i="1"/>
  <c r="G37" i="1"/>
  <c r="G33" i="1"/>
  <c r="G29" i="1"/>
  <c r="G25" i="1"/>
  <c r="G21" i="1"/>
  <c r="G17" i="1"/>
  <c r="G22" i="1"/>
  <c r="O29" i="1"/>
  <c r="K41" i="1"/>
  <c r="K37" i="1"/>
  <c r="K33" i="1"/>
  <c r="K29" i="1"/>
  <c r="K25" i="1"/>
  <c r="O33" i="1"/>
  <c r="O39" i="1"/>
  <c r="O35" i="1"/>
  <c r="O28" i="1"/>
  <c r="S44" i="1"/>
  <c r="S24" i="1"/>
  <c r="O19" i="1"/>
  <c r="S16" i="1"/>
  <c r="S21" i="1"/>
</calcChain>
</file>

<file path=xl/sharedStrings.xml><?xml version="1.0" encoding="utf-8"?>
<sst xmlns="http://schemas.openxmlformats.org/spreadsheetml/2006/main" count="159" uniqueCount="20">
  <si>
    <t>Age</t>
  </si>
  <si>
    <t>Education</t>
  </si>
  <si>
    <t>Gender</t>
  </si>
  <si>
    <t>Hours worked</t>
  </si>
  <si>
    <t>Income</t>
  </si>
  <si>
    <t>Education_Years</t>
  </si>
  <si>
    <t>Hours_worked</t>
  </si>
  <si>
    <t xml:space="preserve">Rank </t>
  </si>
  <si>
    <t>Distance</t>
  </si>
  <si>
    <t>Label</t>
  </si>
  <si>
    <t>Rank</t>
  </si>
  <si>
    <t xml:space="preserve"> Male</t>
  </si>
  <si>
    <t xml:space="preserve"> &lt;=50K</t>
  </si>
  <si>
    <t xml:space="preserve"> Female</t>
  </si>
  <si>
    <t>Hours_Worked</t>
  </si>
  <si>
    <t>Predicted Income</t>
  </si>
  <si>
    <t>Male</t>
  </si>
  <si>
    <t>&lt;=50K</t>
  </si>
  <si>
    <t xml:space="preserve"> &gt;50K</t>
  </si>
  <si>
    <t>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</si>
</sst>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4" xfId="0" applyFont="1" applyFill="1" applyBorder="1" applyAlignment="1">
      <alignment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0" fillId="2" borderId="9" xfId="0" applyFill="1" applyBorder="1"/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2" borderId="13" xfId="0" applyFill="1" applyBorder="1"/>
    <xf numFmtId="0" fontId="0" fillId="2" borderId="11" xfId="0" applyFill="1" applyBorder="1"/>
    <xf numFmtId="0" fontId="3" fillId="0" borderId="11" xfId="0" applyFont="1" applyFill="1" applyBorder="1" applyAlignment="1">
      <alignment vertical="center"/>
    </xf>
    <xf numFmtId="0" fontId="0" fillId="0" borderId="6" xfId="0" applyBorder="1"/>
    <xf numFmtId="0" fontId="3" fillId="0" borderId="6" xfId="0" applyFont="1" applyFill="1" applyBorder="1" applyAlignment="1">
      <alignment vertical="center"/>
    </xf>
    <xf numFmtId="0" fontId="0" fillId="2" borderId="14" xfId="0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0" borderId="15" xfId="0" applyBorder="1"/>
    <xf numFmtId="164" fontId="0" fillId="0" borderId="15" xfId="0" applyNumberFormat="1" applyBorder="1"/>
    <xf numFmtId="0" fontId="0" fillId="3" borderId="16" xfId="0" applyFill="1" applyBorder="1"/>
    <xf numFmtId="164" fontId="0" fillId="3" borderId="17" xfId="0" applyNumberFormat="1" applyFill="1" applyBorder="1"/>
    <xf numFmtId="0" fontId="0" fillId="3" borderId="18" xfId="0" applyFill="1" applyBorder="1"/>
    <xf numFmtId="0" fontId="0" fillId="2" borderId="15" xfId="0" applyFill="1" applyBorder="1"/>
    <xf numFmtId="164" fontId="0" fillId="2" borderId="19" xfId="0" applyNumberFormat="1" applyFill="1" applyBorder="1"/>
    <xf numFmtId="164" fontId="0" fillId="2" borderId="15" xfId="0" applyNumberFormat="1" applyFill="1" applyBorder="1"/>
    <xf numFmtId="164" fontId="0" fillId="2" borderId="20" xfId="0" applyNumberFormat="1" applyFill="1" applyBorder="1"/>
    <xf numFmtId="0" fontId="0" fillId="3" borderId="21" xfId="0" applyFill="1" applyBorder="1"/>
    <xf numFmtId="164" fontId="0" fillId="0" borderId="6" xfId="0" applyNumberFormat="1" applyBorder="1"/>
    <xf numFmtId="0" fontId="0" fillId="0" borderId="22" xfId="0" applyBorder="1"/>
    <xf numFmtId="164" fontId="0" fillId="2" borderId="23" xfId="0" applyNumberFormat="1" applyFill="1" applyBorder="1"/>
    <xf numFmtId="0" fontId="0" fillId="0" borderId="7" xfId="0" applyBorder="1"/>
    <xf numFmtId="0" fontId="0" fillId="0" borderId="0" xfId="0" applyBorder="1"/>
    <xf numFmtId="0" fontId="0" fillId="0" borderId="24" xfId="0" applyBorder="1"/>
    <xf numFmtId="0" fontId="3" fillId="0" borderId="24" xfId="0" applyFont="1" applyBorder="1" applyAlignment="1">
      <alignment vertical="center"/>
    </xf>
    <xf numFmtId="0" fontId="0" fillId="4" borderId="1" xfId="0" applyFill="1" applyBorder="1"/>
    <xf numFmtId="0" fontId="3" fillId="4" borderId="1" xfId="0" applyFont="1" applyFill="1" applyBorder="1" applyAlignment="1">
      <alignment vertical="center"/>
    </xf>
    <xf numFmtId="0" fontId="0" fillId="5" borderId="1" xfId="0" applyFill="1" applyBorder="1"/>
    <xf numFmtId="164" fontId="0" fillId="5" borderId="1" xfId="0" applyNumberFormat="1" applyFill="1" applyBorder="1"/>
    <xf numFmtId="0" fontId="0" fillId="5" borderId="16" xfId="0" applyFill="1" applyBorder="1"/>
    <xf numFmtId="164" fontId="0" fillId="5" borderId="17" xfId="0" applyNumberFormat="1" applyFill="1" applyBorder="1"/>
    <xf numFmtId="0" fontId="0" fillId="5" borderId="18" xfId="0" applyFill="1" applyBorder="1"/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0" fillId="4" borderId="24" xfId="0" applyFill="1" applyBorder="1"/>
    <xf numFmtId="0" fontId="3" fillId="4" borderId="24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2" fillId="7" borderId="2" xfId="0" applyFont="1" applyFill="1" applyBorder="1"/>
    <xf numFmtId="0" fontId="2" fillId="7" borderId="3" xfId="0" applyFont="1" applyFill="1" applyBorder="1"/>
    <xf numFmtId="0" fontId="2" fillId="7" borderId="1" xfId="0" applyFont="1" applyFill="1" applyBorder="1"/>
    <xf numFmtId="0" fontId="0" fillId="7" borderId="1" xfId="0" applyFill="1" applyBorder="1"/>
    <xf numFmtId="0" fontId="0" fillId="7" borderId="5" xfId="0" applyFill="1" applyBorder="1"/>
    <xf numFmtId="0" fontId="0" fillId="7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1"/>
  <sheetViews>
    <sheetView tabSelected="1" topLeftCell="A10" zoomScale="90" workbookViewId="0">
      <selection activeCell="M13" sqref="M13"/>
    </sheetView>
  </sheetViews>
  <sheetFormatPr baseColWidth="10" defaultColWidth="8.83203125" defaultRowHeight="15" x14ac:dyDescent="0.2"/>
  <cols>
    <col min="4" max="4" width="13.5" customWidth="1"/>
    <col min="7" max="7" width="8.83203125" customWidth="1"/>
    <col min="10" max="10" width="14.1640625" customWidth="1"/>
    <col min="11" max="11" width="17.5" customWidth="1"/>
    <col min="12" max="12" width="8.83203125" style="36"/>
  </cols>
  <sheetData>
    <row r="1" spans="1:21" ht="16" thickBot="1" x14ac:dyDescent="0.25">
      <c r="A1" s="46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G1" s="50" t="s">
        <v>0</v>
      </c>
      <c r="H1" s="51" t="s">
        <v>5</v>
      </c>
      <c r="I1" s="52" t="s">
        <v>2</v>
      </c>
      <c r="J1" s="50" t="s">
        <v>6</v>
      </c>
      <c r="K1" s="1"/>
    </row>
    <row r="2" spans="1:21" ht="16" thickBot="1" x14ac:dyDescent="0.25">
      <c r="A2" s="2">
        <v>39</v>
      </c>
      <c r="B2" s="3">
        <v>13</v>
      </c>
      <c r="C2" s="4" t="s">
        <v>11</v>
      </c>
      <c r="D2" s="3">
        <v>40</v>
      </c>
      <c r="E2" s="4" t="s">
        <v>12</v>
      </c>
      <c r="G2" s="2">
        <v>30</v>
      </c>
      <c r="H2" s="3">
        <v>10</v>
      </c>
      <c r="I2" s="5" t="s">
        <v>11</v>
      </c>
      <c r="J2" s="6">
        <v>40</v>
      </c>
      <c r="K2" s="7"/>
    </row>
    <row r="3" spans="1:21" ht="16" thickBot="1" x14ac:dyDescent="0.25">
      <c r="A3" s="2">
        <v>50</v>
      </c>
      <c r="B3" s="3">
        <v>13</v>
      </c>
      <c r="C3" s="4" t="s">
        <v>11</v>
      </c>
      <c r="D3" s="3">
        <v>13</v>
      </c>
      <c r="E3" s="4" t="s">
        <v>12</v>
      </c>
      <c r="G3" s="2">
        <v>22</v>
      </c>
      <c r="H3" s="3">
        <v>10</v>
      </c>
      <c r="I3" s="5" t="s">
        <v>11</v>
      </c>
      <c r="J3" s="6">
        <v>15</v>
      </c>
      <c r="K3" s="7"/>
    </row>
    <row r="4" spans="1:21" ht="16" thickBot="1" x14ac:dyDescent="0.25">
      <c r="A4" s="2">
        <v>38</v>
      </c>
      <c r="B4" s="3">
        <v>9</v>
      </c>
      <c r="C4" s="4" t="s">
        <v>11</v>
      </c>
      <c r="D4" s="3">
        <v>40</v>
      </c>
      <c r="E4" s="4" t="s">
        <v>12</v>
      </c>
      <c r="G4" s="2">
        <v>48</v>
      </c>
      <c r="H4" s="3">
        <v>7</v>
      </c>
      <c r="I4" s="5" t="s">
        <v>11</v>
      </c>
      <c r="J4" s="6">
        <v>40</v>
      </c>
      <c r="K4" s="7"/>
    </row>
    <row r="5" spans="1:21" ht="16" thickBot="1" x14ac:dyDescent="0.25">
      <c r="A5" s="2">
        <v>53</v>
      </c>
      <c r="B5" s="3">
        <v>7</v>
      </c>
      <c r="C5" s="4" t="s">
        <v>11</v>
      </c>
      <c r="D5" s="3">
        <v>40</v>
      </c>
      <c r="E5" s="4" t="s">
        <v>12</v>
      </c>
      <c r="G5" s="2">
        <v>19</v>
      </c>
      <c r="H5" s="3">
        <v>9</v>
      </c>
      <c r="I5" s="5" t="s">
        <v>11</v>
      </c>
      <c r="J5" s="2">
        <v>40</v>
      </c>
      <c r="K5" s="7"/>
    </row>
    <row r="6" spans="1:21" ht="16" thickBot="1" x14ac:dyDescent="0.25">
      <c r="A6" s="2">
        <v>28</v>
      </c>
      <c r="B6" s="3">
        <v>13</v>
      </c>
      <c r="C6" s="4" t="s">
        <v>13</v>
      </c>
      <c r="D6" s="3">
        <v>40</v>
      </c>
      <c r="E6" s="4" t="s">
        <v>12</v>
      </c>
    </row>
    <row r="7" spans="1:21" ht="16" thickBot="1" x14ac:dyDescent="0.25">
      <c r="A7" s="2">
        <v>37</v>
      </c>
      <c r="B7" s="3">
        <v>14</v>
      </c>
      <c r="C7" s="4" t="s">
        <v>13</v>
      </c>
      <c r="D7" s="3">
        <v>40</v>
      </c>
      <c r="E7" s="4" t="s">
        <v>12</v>
      </c>
      <c r="G7" s="39" t="s">
        <v>0</v>
      </c>
      <c r="H7" s="39" t="s">
        <v>1</v>
      </c>
      <c r="I7" s="40" t="s">
        <v>2</v>
      </c>
      <c r="J7" s="39" t="s">
        <v>14</v>
      </c>
      <c r="K7" s="39" t="s">
        <v>15</v>
      </c>
    </row>
    <row r="8" spans="1:21" ht="16" thickBot="1" x14ac:dyDescent="0.25">
      <c r="A8" s="2">
        <v>49</v>
      </c>
      <c r="B8" s="3">
        <v>5</v>
      </c>
      <c r="C8" s="4" t="s">
        <v>13</v>
      </c>
      <c r="D8" s="3">
        <v>16</v>
      </c>
      <c r="E8" s="4" t="s">
        <v>12</v>
      </c>
      <c r="G8" s="10">
        <f>(G2-15)/50</f>
        <v>0.3</v>
      </c>
      <c r="H8" s="10">
        <f>(H2-0)/16</f>
        <v>0.625</v>
      </c>
      <c r="I8" s="16" t="s">
        <v>16</v>
      </c>
      <c r="J8" s="10">
        <f>(J2-0)/80</f>
        <v>0.5</v>
      </c>
      <c r="K8" s="10" t="s">
        <v>17</v>
      </c>
    </row>
    <row r="9" spans="1:21" ht="16" thickBot="1" x14ac:dyDescent="0.25">
      <c r="A9" s="2">
        <v>52</v>
      </c>
      <c r="B9" s="3">
        <v>9</v>
      </c>
      <c r="C9" s="4" t="s">
        <v>11</v>
      </c>
      <c r="D9" s="3">
        <v>45</v>
      </c>
      <c r="E9" s="4" t="s">
        <v>18</v>
      </c>
      <c r="G9" s="10">
        <f t="shared" ref="G9:G10" si="0">(G3-15)/50</f>
        <v>0.14000000000000001</v>
      </c>
      <c r="H9" s="10">
        <f t="shared" ref="H9:H11" si="1">(H3-0)/16</f>
        <v>0.625</v>
      </c>
      <c r="I9" s="16" t="s">
        <v>16</v>
      </c>
      <c r="J9" s="10">
        <f t="shared" ref="J9:J11" si="2">(J3-0)/80</f>
        <v>0.1875</v>
      </c>
      <c r="K9" s="10" t="s">
        <v>17</v>
      </c>
    </row>
    <row r="10" spans="1:21" ht="16" thickBot="1" x14ac:dyDescent="0.25">
      <c r="A10" s="2">
        <v>31</v>
      </c>
      <c r="B10" s="3">
        <v>14</v>
      </c>
      <c r="C10" s="4" t="s">
        <v>13</v>
      </c>
      <c r="D10" s="3">
        <v>50</v>
      </c>
      <c r="E10" s="4" t="s">
        <v>18</v>
      </c>
      <c r="G10" s="10">
        <f t="shared" si="0"/>
        <v>0.66</v>
      </c>
      <c r="H10" s="10">
        <f t="shared" si="1"/>
        <v>0.4375</v>
      </c>
      <c r="I10" s="16" t="s">
        <v>16</v>
      </c>
      <c r="J10" s="10">
        <f t="shared" si="2"/>
        <v>0.5</v>
      </c>
      <c r="K10" s="10" t="s">
        <v>17</v>
      </c>
    </row>
    <row r="11" spans="1:21" ht="16" thickBot="1" x14ac:dyDescent="0.25">
      <c r="A11" s="2">
        <v>42</v>
      </c>
      <c r="B11" s="3">
        <v>13</v>
      </c>
      <c r="C11" s="4" t="s">
        <v>11</v>
      </c>
      <c r="D11" s="3">
        <v>40</v>
      </c>
      <c r="E11" s="4" t="s">
        <v>18</v>
      </c>
      <c r="G11" s="17">
        <f>(G5-15)/50</f>
        <v>0.08</v>
      </c>
      <c r="H11" s="17">
        <f t="shared" si="1"/>
        <v>0.5625</v>
      </c>
      <c r="I11" s="18" t="s">
        <v>16</v>
      </c>
      <c r="J11" s="17">
        <f t="shared" si="2"/>
        <v>0.5</v>
      </c>
      <c r="K11" s="17" t="s">
        <v>17</v>
      </c>
    </row>
    <row r="12" spans="1:21" ht="16" thickBot="1" x14ac:dyDescent="0.25">
      <c r="A12" s="2">
        <v>37</v>
      </c>
      <c r="B12" s="3">
        <v>10</v>
      </c>
      <c r="C12" s="4" t="s">
        <v>11</v>
      </c>
      <c r="D12" s="3">
        <v>80</v>
      </c>
      <c r="E12" s="4" t="s">
        <v>18</v>
      </c>
    </row>
    <row r="13" spans="1:21" ht="16" thickBot="1" x14ac:dyDescent="0.25">
      <c r="A13" s="2">
        <v>30</v>
      </c>
      <c r="B13" s="3">
        <v>13</v>
      </c>
      <c r="C13" s="4" t="s">
        <v>11</v>
      </c>
      <c r="D13" s="3">
        <v>40</v>
      </c>
      <c r="E13" s="4" t="s">
        <v>18</v>
      </c>
    </row>
    <row r="14" spans="1:21" ht="16" thickBot="1" x14ac:dyDescent="0.25">
      <c r="A14" s="2">
        <v>23</v>
      </c>
      <c r="B14" s="3">
        <v>13</v>
      </c>
      <c r="C14" s="4" t="s">
        <v>13</v>
      </c>
      <c r="D14" s="3">
        <v>30</v>
      </c>
      <c r="E14" s="4" t="s">
        <v>12</v>
      </c>
    </row>
    <row r="15" spans="1:21" ht="16" thickBot="1" x14ac:dyDescent="0.25">
      <c r="A15" s="2">
        <v>32</v>
      </c>
      <c r="B15" s="3">
        <v>12</v>
      </c>
      <c r="C15" s="4" t="s">
        <v>11</v>
      </c>
      <c r="D15" s="3">
        <v>50</v>
      </c>
      <c r="E15" s="4" t="s">
        <v>12</v>
      </c>
      <c r="G15" s="53" t="s">
        <v>7</v>
      </c>
      <c r="H15" s="54" t="s">
        <v>8</v>
      </c>
      <c r="I15" s="55" t="s">
        <v>9</v>
      </c>
      <c r="K15" s="56" t="s">
        <v>10</v>
      </c>
      <c r="L15" s="56" t="s">
        <v>8</v>
      </c>
      <c r="M15" s="56" t="s">
        <v>9</v>
      </c>
      <c r="O15" s="57" t="s">
        <v>10</v>
      </c>
      <c r="P15" s="56" t="s">
        <v>8</v>
      </c>
      <c r="Q15" s="58" t="s">
        <v>9</v>
      </c>
      <c r="S15" s="56" t="s">
        <v>10</v>
      </c>
      <c r="T15" s="56" t="s">
        <v>8</v>
      </c>
      <c r="U15" s="58" t="s">
        <v>9</v>
      </c>
    </row>
    <row r="16" spans="1:21" ht="16" thickBot="1" x14ac:dyDescent="0.25">
      <c r="A16" s="2">
        <v>40</v>
      </c>
      <c r="B16" s="3">
        <v>11</v>
      </c>
      <c r="C16" s="4" t="s">
        <v>11</v>
      </c>
      <c r="D16" s="3">
        <v>40</v>
      </c>
      <c r="E16" s="4" t="s">
        <v>18</v>
      </c>
      <c r="G16" s="8">
        <f>RANK(H16,$H$16:$H$44,1)</f>
        <v>9</v>
      </c>
      <c r="H16" s="9">
        <f>SQRT((A33-$G$8)^2+(B33-$H$8)^2+(D33-$J$8)^2)</f>
        <v>0.25991585176745186</v>
      </c>
      <c r="I16" s="10" t="str">
        <f>E2</f>
        <v xml:space="preserve"> &lt;=50K</v>
      </c>
      <c r="K16" s="8">
        <f>RANK(L16,$L$16:$L$44,1)</f>
        <v>10</v>
      </c>
      <c r="L16" s="9">
        <f>SQRT((A33-$G$9)^2+(B33-$H$9)^2+(D33-$J$9)^2)</f>
        <v>0.49840997181035612</v>
      </c>
      <c r="M16" s="8" t="str">
        <f>E2</f>
        <v xml:space="preserve"> &lt;=50K</v>
      </c>
      <c r="O16" s="8">
        <f>RANK(P16,$P$16:$P$44,1)</f>
        <v>16</v>
      </c>
      <c r="P16" s="9">
        <f>SQRT((A33-$G$10)^2+(B33-$H$10)^2+(D33-$J$10)^2)</f>
        <v>0.41596273871586142</v>
      </c>
      <c r="Q16" s="8" t="str">
        <f>E2</f>
        <v xml:space="preserve"> &lt;=50K</v>
      </c>
      <c r="S16" s="10">
        <f>RANK(T16,$T$16:$T$44,1)</f>
        <v>19</v>
      </c>
      <c r="T16" s="11">
        <f>SQRT((A33-$G$11)^2+(B33-$H$11)^2+(D33-$J$11)^2)</f>
        <v>0.47169905660283018</v>
      </c>
      <c r="U16" s="12" t="str">
        <f>E2</f>
        <v xml:space="preserve"> &lt;=50K</v>
      </c>
    </row>
    <row r="17" spans="1:21" ht="16" thickBot="1" x14ac:dyDescent="0.25">
      <c r="A17" s="2">
        <v>34</v>
      </c>
      <c r="B17" s="3">
        <v>4</v>
      </c>
      <c r="C17" s="4" t="s">
        <v>11</v>
      </c>
      <c r="D17" s="3">
        <v>45</v>
      </c>
      <c r="E17" s="4" t="s">
        <v>12</v>
      </c>
      <c r="G17" s="10">
        <f>RANK(H17,$H$16:$H$44,1)</f>
        <v>27</v>
      </c>
      <c r="H17" s="11">
        <f>SQRT((A34-$G$8)^2+(B34-$H$8)^2+(D34-$J$8)^2)</f>
        <v>0.55593389894842715</v>
      </c>
      <c r="I17" s="10" t="str">
        <f>E3</f>
        <v xml:space="preserve"> &lt;=50K</v>
      </c>
      <c r="K17" s="10">
        <f>RANK(L17,$L$16:$L$44,1)</f>
        <v>18</v>
      </c>
      <c r="L17" s="11">
        <f>SQRT((A34-$G$9)^2+(B34-$H$9)^2+(D34-$J$9)^2)</f>
        <v>0.59108480778988048</v>
      </c>
      <c r="M17" s="10" t="str">
        <f>E3</f>
        <v xml:space="preserve"> &lt;=50K</v>
      </c>
      <c r="O17" s="10">
        <f>RANK(P17,$P$16:$P$44,1)</f>
        <v>21</v>
      </c>
      <c r="P17" s="11">
        <f>SQRT((A34-$G$10)^2+(B34-$H$10)^2+(D34-$J$10)^2)</f>
        <v>0.50609411180135266</v>
      </c>
      <c r="Q17" s="10" t="str">
        <f>E3</f>
        <v xml:space="preserve"> &lt;=50K</v>
      </c>
      <c r="S17" s="10">
        <f>RANK(T17,$T$16:$T$44,1)</f>
        <v>27</v>
      </c>
      <c r="T17" s="11">
        <f>SQRT((A34-$G$8)^2+(B34-$H$8)^2+(D34-$J$8)^2)</f>
        <v>0.55593389894842715</v>
      </c>
      <c r="U17" s="12" t="str">
        <f>E3</f>
        <v xml:space="preserve"> &lt;=50K</v>
      </c>
    </row>
    <row r="18" spans="1:21" ht="16" thickBot="1" x14ac:dyDescent="0.25">
      <c r="A18" s="2">
        <v>25</v>
      </c>
      <c r="B18" s="3">
        <v>9</v>
      </c>
      <c r="C18" s="4" t="s">
        <v>11</v>
      </c>
      <c r="D18" s="3">
        <v>35</v>
      </c>
      <c r="E18" s="4" t="s">
        <v>12</v>
      </c>
      <c r="G18" s="10">
        <f>RANK(H18,$H$16:$H$44,1)</f>
        <v>3</v>
      </c>
      <c r="H18" s="11">
        <f>SQRT((A35-$G$8)^2+(B35-$H$8)^2+(D35-$J$8)^2)</f>
        <v>0.17177383386301889</v>
      </c>
      <c r="I18" s="10" t="str">
        <f>E4</f>
        <v xml:space="preserve"> &lt;=50K</v>
      </c>
      <c r="K18" s="10">
        <f>RANK(L18,$L$16:$L$44,1)</f>
        <v>7</v>
      </c>
      <c r="L18" s="11">
        <f>SQRT((A35-$G$9)^2+(B35-$H$9)^2+(D35-$J$9)^2)</f>
        <v>0.4516220765197379</v>
      </c>
      <c r="M18" s="10" t="str">
        <f>E4</f>
        <v xml:space="preserve"> &lt;=50K</v>
      </c>
      <c r="O18" s="13">
        <f>RANK(P18,$P$16:$P$44,1)</f>
        <v>4</v>
      </c>
      <c r="P18" s="11">
        <f>SQRT((A35-$G$10)^2+(B35-$H$10)^2+(D35-$J$10)^2)</f>
        <v>0.23584952830141512</v>
      </c>
      <c r="Q18" s="13" t="str">
        <f>E4</f>
        <v xml:space="preserve"> &lt;=50K</v>
      </c>
      <c r="S18" s="10">
        <f>RANK(T18,$T$16:$T$44,1)</f>
        <v>3</v>
      </c>
      <c r="T18" s="11">
        <f>SQRT((A35-$G$8)^2+(B35-$H$8)^2+(D35-$J$8)^2)</f>
        <v>0.17177383386301889</v>
      </c>
      <c r="U18" s="12" t="str">
        <f>E4</f>
        <v xml:space="preserve"> &lt;=50K</v>
      </c>
    </row>
    <row r="19" spans="1:21" ht="16" thickBot="1" x14ac:dyDescent="0.25">
      <c r="A19" s="2">
        <v>32</v>
      </c>
      <c r="B19" s="3">
        <v>9</v>
      </c>
      <c r="C19" s="4" t="s">
        <v>11</v>
      </c>
      <c r="D19" s="3">
        <v>40</v>
      </c>
      <c r="E19" s="4" t="s">
        <v>12</v>
      </c>
      <c r="G19" s="10">
        <f>RANK(H19,$H$16:$H$44,1)</f>
        <v>21</v>
      </c>
      <c r="H19" s="11">
        <f>SQRT((A36-$G$8)^2+(B36-$H$8)^2+(D36-$J$8)^2)</f>
        <v>0.49674565926638958</v>
      </c>
      <c r="I19" s="10" t="str">
        <f>E5</f>
        <v xml:space="preserve"> &lt;=50K</v>
      </c>
      <c r="K19" s="10">
        <f>RANK(L19,$L$16:$L$44,1)</f>
        <v>23</v>
      </c>
      <c r="L19" s="11">
        <f>SQRT((A36-$G$9)^2+(B36-$H$9)^2+(D36-$J$9)^2)</f>
        <v>0.71917487442206995</v>
      </c>
      <c r="M19" s="10" t="str">
        <f>E5</f>
        <v xml:space="preserve"> &lt;=50K</v>
      </c>
      <c r="O19" s="14">
        <f>RANK(P19,$P$16:$P$44,1)</f>
        <v>1</v>
      </c>
      <c r="P19" s="11">
        <f>SQRT((A36-$G$10)^2+(B36-$H$10)^2+(D36-$J$10)^2)</f>
        <v>9.9999999999999978E-2</v>
      </c>
      <c r="Q19" s="14" t="str">
        <f>E5</f>
        <v xml:space="preserve"> &lt;=50K</v>
      </c>
      <c r="S19" s="10">
        <f>RANK(T19,$T$16:$T$44,1)</f>
        <v>21</v>
      </c>
      <c r="T19" s="11">
        <f>SQRT((A36-$G$8)^2+(B36-$H$8)^2+(D36-$J$8)^2)</f>
        <v>0.49674565926638958</v>
      </c>
      <c r="U19" s="12" t="str">
        <f>E5</f>
        <v xml:space="preserve"> &lt;=50K</v>
      </c>
    </row>
    <row r="20" spans="1:21" ht="16" thickBot="1" x14ac:dyDescent="0.25">
      <c r="A20" s="2">
        <v>38</v>
      </c>
      <c r="B20" s="3">
        <v>7</v>
      </c>
      <c r="C20" s="4" t="s">
        <v>11</v>
      </c>
      <c r="D20" s="3">
        <v>50</v>
      </c>
      <c r="E20" s="4" t="s">
        <v>12</v>
      </c>
      <c r="G20" s="10">
        <f>RANK(H20,$H$16:$H$44,1)</f>
        <v>6</v>
      </c>
      <c r="H20" s="11">
        <f>SQRT((A37-$G$8)^2+(B37-$H$8)^2+(D37-$J$8)^2)</f>
        <v>0.1917191957003784</v>
      </c>
      <c r="I20" s="10" t="str">
        <f>E6</f>
        <v xml:space="preserve"> &lt;=50K</v>
      </c>
      <c r="K20" s="10">
        <f>RANK(L20,$L$16:$L$44,1)</f>
        <v>5</v>
      </c>
      <c r="L20" s="11">
        <f>SQRT((A37-$G$9)^2+(B37-$H$9)^2+(D37-$J$9)^2)</f>
        <v>0.38368281170779595</v>
      </c>
      <c r="M20" s="10" t="str">
        <f>E6</f>
        <v xml:space="preserve"> &lt;=50K</v>
      </c>
      <c r="O20" s="15">
        <f>RANK(P20,$P$16:$P$44,1)</f>
        <v>24</v>
      </c>
      <c r="P20" s="11">
        <f>SQRT((A37-$G$10)^2+(B37-$H$10)^2+(D37-$J$10)^2)</f>
        <v>0.54829280498653277</v>
      </c>
      <c r="Q20" s="10" t="str">
        <f>E6</f>
        <v xml:space="preserve"> &lt;=50K</v>
      </c>
      <c r="S20" s="10">
        <f>RANK(T20,$T$16:$T$44,1)</f>
        <v>6</v>
      </c>
      <c r="T20" s="11">
        <f>SQRT((A37-$G$8)^2+(B37-$H$8)^2+(D37-$J$8)^2)</f>
        <v>0.1917191957003784</v>
      </c>
      <c r="U20" s="12" t="str">
        <f>E6</f>
        <v xml:space="preserve"> &lt;=50K</v>
      </c>
    </row>
    <row r="21" spans="1:21" ht="16" thickBot="1" x14ac:dyDescent="0.25">
      <c r="A21" s="2">
        <v>43</v>
      </c>
      <c r="B21" s="3">
        <v>14</v>
      </c>
      <c r="C21" s="4" t="s">
        <v>13</v>
      </c>
      <c r="D21" s="3">
        <v>45</v>
      </c>
      <c r="E21" s="4" t="s">
        <v>18</v>
      </c>
      <c r="G21" s="10">
        <f>RANK(H21,$H$16:$H$44,1)</f>
        <v>13</v>
      </c>
      <c r="H21" s="11">
        <f>SQRT((A38-$G$8)^2+(B38-$H$8)^2+(D38-$J$8)^2)</f>
        <v>0.2865309756378881</v>
      </c>
      <c r="I21" s="10" t="str">
        <f>E7</f>
        <v xml:space="preserve"> &lt;=50K</v>
      </c>
      <c r="K21" s="10">
        <f>RANK(L21,$L$16:$L$44,1)</f>
        <v>11</v>
      </c>
      <c r="L21" s="11">
        <f>SQRT((A38-$G$9)^2+(B38-$H$9)^2+(D38-$J$9)^2)</f>
        <v>0.50015622559356387</v>
      </c>
      <c r="M21" s="10" t="str">
        <f>E7</f>
        <v xml:space="preserve"> &lt;=50K</v>
      </c>
      <c r="O21" s="10">
        <f>RANK(P21,$P$16:$P$44,1)</f>
        <v>20</v>
      </c>
      <c r="P21" s="11">
        <f>SQRT((A38-$G$10)^2+(B38-$H$10)^2+(D38-$J$10)^2)</f>
        <v>0.48970016336529848</v>
      </c>
      <c r="Q21" s="10" t="str">
        <f>E7</f>
        <v xml:space="preserve"> &lt;=50K</v>
      </c>
      <c r="S21" s="10">
        <f>RANK(T21,$T$16:$T$44,1)</f>
        <v>12</v>
      </c>
      <c r="T21" s="11">
        <f>SQRT((A38-$G$8)^2+(B38-$H$8)^2+(D38-$J$8)^2)</f>
        <v>0.2865309756378881</v>
      </c>
      <c r="U21" s="12" t="str">
        <f>E7</f>
        <v xml:space="preserve"> &lt;=50K</v>
      </c>
    </row>
    <row r="22" spans="1:21" ht="16" thickBot="1" x14ac:dyDescent="0.25">
      <c r="A22" s="2">
        <v>40</v>
      </c>
      <c r="B22" s="3">
        <v>16</v>
      </c>
      <c r="C22" s="4" t="s">
        <v>11</v>
      </c>
      <c r="D22" s="3">
        <v>60</v>
      </c>
      <c r="E22" s="4" t="s">
        <v>18</v>
      </c>
      <c r="G22" s="10">
        <f>RANK(H22,$H$16:$H$44,1)</f>
        <v>28</v>
      </c>
      <c r="H22" s="11">
        <f>SQRT((A39-$G$8)^2+(B39-$H$8)^2+(D39-$J$8)^2)</f>
        <v>0.5762432212182631</v>
      </c>
      <c r="I22" s="10" t="str">
        <f>E8</f>
        <v xml:space="preserve"> &lt;=50K</v>
      </c>
      <c r="K22" s="10">
        <f>RANK(L22,$L$16:$L$44,1)</f>
        <v>20</v>
      </c>
      <c r="L22" s="11">
        <f>SQRT((A39-$G$9)^2+(B39-$H$9)^2+(D39-$J$9)^2)</f>
        <v>0.62402924610950727</v>
      </c>
      <c r="M22" s="10" t="str">
        <f>E8</f>
        <v xml:space="preserve"> &lt;=50K</v>
      </c>
      <c r="O22" s="10">
        <f>RANK(P22,$P$16:$P$44,1)</f>
        <v>10</v>
      </c>
      <c r="P22" s="11">
        <f>SQRT((A39-$G$10)^2+(B39-$H$10)^2+(D39-$J$10)^2)</f>
        <v>0.32561480310329871</v>
      </c>
      <c r="Q22" s="10" t="str">
        <f>E8</f>
        <v xml:space="preserve"> &lt;=50K</v>
      </c>
      <c r="S22" s="10">
        <f>RANK(T22,$T$16:$T$44,1)</f>
        <v>28</v>
      </c>
      <c r="T22" s="11">
        <f>SQRT((A39-$G$8)^2+(B39-$H$8)^2+(D39-$J$8)^2)</f>
        <v>0.5762432212182631</v>
      </c>
      <c r="U22" s="12" t="str">
        <f>E8</f>
        <v xml:space="preserve"> &lt;=50K</v>
      </c>
    </row>
    <row r="23" spans="1:21" ht="16" thickBot="1" x14ac:dyDescent="0.25">
      <c r="A23" s="2">
        <v>54</v>
      </c>
      <c r="B23" s="3">
        <v>9</v>
      </c>
      <c r="C23" s="4" t="s">
        <v>13</v>
      </c>
      <c r="D23" s="3">
        <v>20</v>
      </c>
      <c r="E23" s="4" t="s">
        <v>12</v>
      </c>
      <c r="G23" s="10">
        <f>RANK(H23,$H$16:$H$44,1)</f>
        <v>19</v>
      </c>
      <c r="H23" s="11">
        <f>SQRT((A40-$G$8)^2+(B40-$H$8)^2+(D40-$J$8)^2)</f>
        <v>0.44879003999643308</v>
      </c>
      <c r="I23" s="10" t="str">
        <f>E9</f>
        <v xml:space="preserve"> &gt;50K</v>
      </c>
      <c r="K23" s="10">
        <f>RANK(L23,$L$16:$L$44,1)</f>
        <v>22</v>
      </c>
      <c r="L23" s="11">
        <f>SQRT((A40-$G$9)^2+(B40-$H$9)^2+(D40-$J$9)^2)</f>
        <v>0.71030363225876858</v>
      </c>
      <c r="M23" s="10" t="str">
        <f>E9</f>
        <v xml:space="preserve"> &gt;50K</v>
      </c>
      <c r="O23" s="10">
        <f>RANK(P23,$P$16:$P$44,1)</f>
        <v>3</v>
      </c>
      <c r="P23" s="11">
        <f>SQRT((A40-$G$10)^2+(B40-$H$10)^2+(D40-$J$10)^2)</f>
        <v>0.16103182915187914</v>
      </c>
      <c r="Q23" s="10" t="str">
        <f>E9</f>
        <v xml:space="preserve"> &gt;50K</v>
      </c>
      <c r="S23" s="10">
        <f>RANK(T23,$T$16:$T$44,1)</f>
        <v>18</v>
      </c>
      <c r="T23" s="11">
        <f>SQRT((A40-$G$8)^2+(B40-$H$8)^2+(D40-$J$8)^2)</f>
        <v>0.44879003999643308</v>
      </c>
      <c r="U23" s="12" t="str">
        <f>E9</f>
        <v xml:space="preserve"> &gt;50K</v>
      </c>
    </row>
    <row r="24" spans="1:21" ht="16" thickBot="1" x14ac:dyDescent="0.25">
      <c r="A24" s="2">
        <v>35</v>
      </c>
      <c r="B24" s="3">
        <v>5</v>
      </c>
      <c r="C24" s="4" t="s">
        <v>11</v>
      </c>
      <c r="D24" s="3">
        <v>40</v>
      </c>
      <c r="E24" s="4" t="s">
        <v>12</v>
      </c>
      <c r="G24" s="10">
        <f>RANK(H24,$H$16:$H$44,1)</f>
        <v>12</v>
      </c>
      <c r="H24" s="11">
        <f>SQRT((A41-$G$8)^2+(B41-$H$8)^2+(D41-$J$8)^2)</f>
        <v>0.28022312538404104</v>
      </c>
      <c r="I24" s="10" t="str">
        <f>E10</f>
        <v xml:space="preserve"> &gt;50K</v>
      </c>
      <c r="K24" s="10">
        <f>RANK(L24,$L$16:$L$44,1)</f>
        <v>13</v>
      </c>
      <c r="L24" s="11">
        <f>SQRT((A41-$G$9)^2+(B41-$H$9)^2+(D41-$J$9)^2)</f>
        <v>0.53507592919136249</v>
      </c>
      <c r="M24" s="10" t="str">
        <f>E10</f>
        <v xml:space="preserve"> &gt;50K</v>
      </c>
      <c r="O24" s="10">
        <f>RANK(P24,$P$16:$P$44,1)</f>
        <v>25</v>
      </c>
      <c r="P24" s="11">
        <f>SQRT((A41-$G$10)^2+(B41-$H$10)^2+(D41-$J$10)^2)</f>
        <v>0.56800638200639963</v>
      </c>
      <c r="Q24" s="10" t="str">
        <f>E10</f>
        <v xml:space="preserve"> &gt;50K</v>
      </c>
      <c r="S24" s="10">
        <f>RANK(T24,$T$16:$T$44,1)</f>
        <v>11</v>
      </c>
      <c r="T24" s="11">
        <f>SQRT((A41-$G$8)^2+(B41-$H$8)^2+(D41-$J$8)^2)</f>
        <v>0.28022312538404104</v>
      </c>
      <c r="U24" s="12" t="str">
        <f>E10</f>
        <v xml:space="preserve"> &gt;50K</v>
      </c>
    </row>
    <row r="25" spans="1:21" ht="16" thickBot="1" x14ac:dyDescent="0.25">
      <c r="A25" s="2">
        <v>43</v>
      </c>
      <c r="B25" s="3">
        <v>7</v>
      </c>
      <c r="C25" s="4" t="s">
        <v>11</v>
      </c>
      <c r="D25" s="3">
        <v>40</v>
      </c>
      <c r="E25" s="4" t="s">
        <v>12</v>
      </c>
      <c r="G25" s="10">
        <f>RANK(H25,$H$16:$H$44,1)</f>
        <v>14</v>
      </c>
      <c r="H25" s="11">
        <f>SQRT((A42-$G$8)^2+(B42-$H$8)^2+(D42-$J$8)^2)</f>
        <v>0.3045591075637043</v>
      </c>
      <c r="I25" s="10" t="str">
        <f>E11</f>
        <v xml:space="preserve"> &gt;50K</v>
      </c>
      <c r="K25" s="10">
        <f>RANK(L25,$L$16:$L$44,1)</f>
        <v>14</v>
      </c>
      <c r="L25" s="11">
        <f>SQRT((A42-$G$9)^2+(B42-$H$9)^2+(D42-$J$9)^2)</f>
        <v>0.54112152054783413</v>
      </c>
      <c r="M25" s="10" t="str">
        <f>E11</f>
        <v xml:space="preserve"> &gt;50K</v>
      </c>
      <c r="O25" s="10">
        <f>RANK(P25,$P$16:$P$44,1)</f>
        <v>14</v>
      </c>
      <c r="P25" s="11">
        <f>SQRT((A42-$G$10)^2+(B42-$H$10)^2+(D42-$J$10)^2)</f>
        <v>0.39373214245220062</v>
      </c>
      <c r="Q25" s="10" t="str">
        <f>E11</f>
        <v xml:space="preserve"> &gt;50K</v>
      </c>
      <c r="S25" s="10">
        <f>RANK(T25,$T$16:$T$44,1)</f>
        <v>13</v>
      </c>
      <c r="T25" s="11">
        <f>SQRT((A42-$G$8)^2+(B42-$H$8)^2+(D42-$J$8)^2)</f>
        <v>0.3045591075637043</v>
      </c>
      <c r="U25" s="12" t="str">
        <f>E11</f>
        <v xml:space="preserve"> &gt;50K</v>
      </c>
    </row>
    <row r="26" spans="1:21" ht="16" thickBot="1" x14ac:dyDescent="0.25">
      <c r="A26" s="2">
        <v>59</v>
      </c>
      <c r="B26" s="3">
        <v>9</v>
      </c>
      <c r="C26" s="4" t="s">
        <v>13</v>
      </c>
      <c r="D26" s="3">
        <v>40</v>
      </c>
      <c r="E26" s="4" t="s">
        <v>12</v>
      </c>
      <c r="G26" s="13">
        <f>RANK(H26,$H$16:$H$44,1)</f>
        <v>22</v>
      </c>
      <c r="H26" s="11">
        <f>SQRT((A43-$G$8)^2+(B43-$H$8)^2+(D43-$J$8)^2)</f>
        <v>0.5192301994298868</v>
      </c>
      <c r="I26" s="13" t="str">
        <f>E12</f>
        <v xml:space="preserve"> &gt;50K</v>
      </c>
      <c r="K26" s="10">
        <f>RANK(L26,$L$16:$L$44,1)</f>
        <v>28</v>
      </c>
      <c r="L26" s="11">
        <f>SQRT((A43-$G$9)^2+(B43-$H$9)^2+(D43-$J$9)^2)</f>
        <v>0.86611561006600035</v>
      </c>
      <c r="M26" s="10" t="str">
        <f>E12</f>
        <v xml:space="preserve"> &gt;50K</v>
      </c>
      <c r="O26" s="10">
        <f>RANK(P26,$P$16:$P$44,1)</f>
        <v>26</v>
      </c>
      <c r="P26" s="11">
        <f>SQRT((A43-$G$10)^2+(B43-$H$10)^2+(D43-$J$10)^2)</f>
        <v>0.57754328842087677</v>
      </c>
      <c r="Q26" s="10" t="str">
        <f>E12</f>
        <v xml:space="preserve"> &gt;50K</v>
      </c>
      <c r="S26" s="10">
        <f>RANK(T26,$T$16:$T$44,1)</f>
        <v>22</v>
      </c>
      <c r="T26" s="11">
        <f>SQRT((A43-$G$8)^2+(B43-$H$8)^2+(D43-$J$8)^2)</f>
        <v>0.5192301994298868</v>
      </c>
      <c r="U26" s="12" t="str">
        <f>E12</f>
        <v xml:space="preserve"> &gt;50K</v>
      </c>
    </row>
    <row r="27" spans="1:21" ht="16" thickBot="1" x14ac:dyDescent="0.25">
      <c r="A27" s="2">
        <v>56</v>
      </c>
      <c r="B27" s="3">
        <v>13</v>
      </c>
      <c r="C27" s="4" t="s">
        <v>11</v>
      </c>
      <c r="D27" s="3">
        <v>40</v>
      </c>
      <c r="E27" s="4" t="s">
        <v>18</v>
      </c>
      <c r="G27" s="19">
        <f>RANK(H27,$H$16:$H$44,1)</f>
        <v>5</v>
      </c>
      <c r="H27" s="11">
        <f>SQRT((A44-$G$8)^2+(B44-$H$8)^2+(D44-$J$8)^2)</f>
        <v>0.1875</v>
      </c>
      <c r="I27" s="19" t="str">
        <f>E13</f>
        <v xml:space="preserve"> &gt;50K</v>
      </c>
      <c r="K27" s="10">
        <f>RANK(L27,$L$16:$L$44,1)</f>
        <v>6</v>
      </c>
      <c r="L27" s="11">
        <f>SQRT((A44-$G$9)^2+(B44-$H$9)^2+(D44-$J$9)^2)</f>
        <v>0.39801067824871228</v>
      </c>
      <c r="M27" s="10" t="str">
        <f>E13</f>
        <v xml:space="preserve"> &gt;50K</v>
      </c>
      <c r="O27" s="10">
        <f>RANK(P27,$P$16:$P$44,1)</f>
        <v>22</v>
      </c>
      <c r="P27" s="11">
        <f>SQRT((A44-$G$10)^2+(B44-$H$10)^2+(D44-$J$10)^2)</f>
        <v>0.51983170353490371</v>
      </c>
      <c r="Q27" s="10" t="str">
        <f>E13</f>
        <v xml:space="preserve"> &gt;50K</v>
      </c>
      <c r="S27" s="10">
        <f>RANK(T27,$T$16:$T$44,1)</f>
        <v>5</v>
      </c>
      <c r="T27" s="11">
        <f>SQRT((A44-$G$8)^2+(B44-$H$8)^2+(D44-$J$8)^2)</f>
        <v>0.1875</v>
      </c>
      <c r="U27" s="12" t="str">
        <f>E13</f>
        <v xml:space="preserve"> &gt;50K</v>
      </c>
    </row>
    <row r="28" spans="1:21" ht="16" thickBot="1" x14ac:dyDescent="0.25">
      <c r="A28" s="2">
        <v>19</v>
      </c>
      <c r="B28" s="3">
        <v>9</v>
      </c>
      <c r="C28" s="4" t="s">
        <v>11</v>
      </c>
      <c r="D28" s="3">
        <v>40</v>
      </c>
      <c r="E28" s="4" t="s">
        <v>12</v>
      </c>
      <c r="G28" s="10">
        <f>RANK(H28,$H$16:$H$44,1)</f>
        <v>10</v>
      </c>
      <c r="H28" s="11">
        <f>SQRT((A45-$G$8)^2+(B45-$H$8)^2+(D45-$J$8)^2)</f>
        <v>0.26529464751479626</v>
      </c>
      <c r="I28" s="10" t="str">
        <f>E14</f>
        <v xml:space="preserve"> &lt;=50K</v>
      </c>
      <c r="K28" s="41">
        <f>RANK(L28,$L$16:$L$44,1)</f>
        <v>2</v>
      </c>
      <c r="L28" s="42">
        <f>SQRT((A45-$G$9)^2+(B45-$H$9)^2+(D45-$J$9)^2)</f>
        <v>0.26591822051149483</v>
      </c>
      <c r="M28" s="41" t="str">
        <f>E14</f>
        <v xml:space="preserve"> &lt;=50K</v>
      </c>
      <c r="O28" s="10">
        <f>RANK(P28,$P$16:$P$44,1)</f>
        <v>29</v>
      </c>
      <c r="P28" s="11">
        <f>SQRT((A45-$G$10)^2+(B45-$H$10)^2+(D45-$J$10)^2)</f>
        <v>0.63737743919909806</v>
      </c>
      <c r="Q28" s="10" t="str">
        <f>E14</f>
        <v xml:space="preserve"> &lt;=50K</v>
      </c>
      <c r="S28" s="10">
        <f>RANK(T28,$T$16:$T$44,1)</f>
        <v>9</v>
      </c>
      <c r="T28" s="11">
        <f>SQRT((A45-$G$8)^2+(B45-$H$8)^2+(D45-$J$8)^2)</f>
        <v>0.26529464751479626</v>
      </c>
      <c r="U28" s="12" t="str">
        <f>E14</f>
        <v xml:space="preserve"> &lt;=50K</v>
      </c>
    </row>
    <row r="29" spans="1:21" ht="16" thickBot="1" x14ac:dyDescent="0.25">
      <c r="A29" s="2">
        <v>54</v>
      </c>
      <c r="B29" s="3">
        <v>10</v>
      </c>
      <c r="C29" s="4" t="s">
        <v>11</v>
      </c>
      <c r="D29" s="3">
        <v>60</v>
      </c>
      <c r="E29" s="4" t="s">
        <v>18</v>
      </c>
      <c r="G29" s="10">
        <f>RANK(H29,$H$16:$H$44,1)</f>
        <v>4</v>
      </c>
      <c r="H29" s="11">
        <f>SQRT((A46-$G$8)^2+(B46-$H$8)^2+(D46-$J$8)^2)</f>
        <v>0.1812456896039186</v>
      </c>
      <c r="I29" s="10" t="str">
        <f>E15</f>
        <v xml:space="preserve"> &lt;=50K</v>
      </c>
      <c r="K29" s="10">
        <f>RANK(L29,$L$16:$L$44,1)</f>
        <v>9</v>
      </c>
      <c r="L29" s="11">
        <f>SQRT((A46-$G$9)^2+(B46-$H$9)^2+(D46-$J$9)^2)</f>
        <v>0.4970223838017761</v>
      </c>
      <c r="M29" s="10" t="str">
        <f>E15</f>
        <v xml:space="preserve"> &lt;=50K</v>
      </c>
      <c r="O29" s="10">
        <f>RANK(P29,$P$16:$P$44,1)</f>
        <v>18</v>
      </c>
      <c r="P29" s="11">
        <f>SQRT((A46-$G$10)^2+(B46-$H$10)^2+(D46-$J$10)^2)</f>
        <v>0.46441495453957982</v>
      </c>
      <c r="Q29" s="10" t="str">
        <f>E15</f>
        <v xml:space="preserve"> &lt;=50K</v>
      </c>
      <c r="S29" s="10">
        <f>RANK(T29,$T$16:$T$44,1)</f>
        <v>4</v>
      </c>
      <c r="T29" s="11">
        <f>SQRT((A46-$G$8)^2+(B46-$H$8)^2+(D46-$J$8)^2)</f>
        <v>0.1812456896039186</v>
      </c>
      <c r="U29" s="12" t="str">
        <f>E15</f>
        <v xml:space="preserve"> &lt;=50K</v>
      </c>
    </row>
    <row r="30" spans="1:21" ht="16" thickBot="1" x14ac:dyDescent="0.25">
      <c r="A30" s="2">
        <v>39</v>
      </c>
      <c r="B30" s="3">
        <v>9</v>
      </c>
      <c r="C30" s="4" t="s">
        <v>11</v>
      </c>
      <c r="D30" s="3">
        <v>80</v>
      </c>
      <c r="E30" s="4" t="s">
        <v>12</v>
      </c>
      <c r="G30" s="10">
        <f>RANK(H30,$H$16:$H$44,1)</f>
        <v>7</v>
      </c>
      <c r="H30" s="11">
        <f>SQRT((A47-$G$8)^2+(B47-$H$8)^2+(D47-$J$8)^2)</f>
        <v>0.20953818267800264</v>
      </c>
      <c r="I30" s="10" t="str">
        <f>E16</f>
        <v xml:space="preserve"> &gt;50K</v>
      </c>
      <c r="K30" s="10">
        <f>RANK(L30,$L$16:$L$44,1)</f>
        <v>8</v>
      </c>
      <c r="L30" s="11">
        <f>SQRT((A47-$G$9)^2+(B47-$H$9)^2+(D47-$J$9)^2)</f>
        <v>0.48079361476625287</v>
      </c>
      <c r="M30" s="10" t="str">
        <f>E16</f>
        <v xml:space="preserve"> &gt;50K</v>
      </c>
      <c r="O30" s="10">
        <f>RANK(P30,$P$16:$P$44,1)</f>
        <v>8</v>
      </c>
      <c r="P30" s="11">
        <f>SQRT((A47-$G$10)^2+(B47-$H$10)^2+(D47-$J$10)^2)</f>
        <v>0.2968164415931166</v>
      </c>
      <c r="Q30" s="10" t="str">
        <f>E16</f>
        <v xml:space="preserve"> &gt;50K</v>
      </c>
      <c r="S30" s="10">
        <f>RANK(T30,$T$16:$T$44,1)</f>
        <v>7</v>
      </c>
      <c r="T30" s="11">
        <f>SQRT((A47-$G$8)^2+(B47-$H$8)^2+(D47-$J$8)^2)</f>
        <v>0.20953818267800264</v>
      </c>
      <c r="U30" s="12" t="str">
        <f>E16</f>
        <v xml:space="preserve"> &gt;50K</v>
      </c>
    </row>
    <row r="31" spans="1:21" ht="16" thickBot="1" x14ac:dyDescent="0.25">
      <c r="G31" s="10">
        <f>RANK(H31,$H$16:$H$44,1)</f>
        <v>18</v>
      </c>
      <c r="H31" s="11">
        <f>SQRT((A48-$G$8)^2+(B48-$H$8)^2+(D48-$J$8)^2)</f>
        <v>0.38849871299658129</v>
      </c>
      <c r="I31" s="10" t="str">
        <f>E17</f>
        <v xml:space="preserve"> &lt;=50K</v>
      </c>
      <c r="K31" s="10">
        <f>RANK(L31,$L$16:$L$44,1)</f>
        <v>17</v>
      </c>
      <c r="L31" s="11">
        <f>SQRT((A48-$G$9)^2+(B48-$H$9)^2+(D48-$J$9)^2)</f>
        <v>0.58210823735796768</v>
      </c>
      <c r="M31" s="10" t="str">
        <f>E17</f>
        <v xml:space="preserve"> &lt;=50K</v>
      </c>
      <c r="O31" s="22">
        <f>RANK(P31,$P$16:$P$44,1)</f>
        <v>12</v>
      </c>
      <c r="P31" s="23">
        <f>SQRT((A48-$G$10)^2+(B48-$H$10)^2+(D48-$J$10)^2)</f>
        <v>0.34272802628323235</v>
      </c>
      <c r="Q31" s="22" t="str">
        <f>E17</f>
        <v xml:space="preserve"> &lt;=50K</v>
      </c>
      <c r="S31" s="10">
        <f>RANK(T31,$T$16:$T$44,1)</f>
        <v>17</v>
      </c>
      <c r="T31" s="11">
        <f>SQRT((A48-$G$8)^2+(B48-$H$8)^2+(D48-$J$8)^2)</f>
        <v>0.38849871299658129</v>
      </c>
      <c r="U31" s="10" t="str">
        <f>E17</f>
        <v xml:space="preserve"> &lt;=50K</v>
      </c>
    </row>
    <row r="32" spans="1:21" ht="16" thickBot="1" x14ac:dyDescent="0.25">
      <c r="A32" s="48" t="s">
        <v>0</v>
      </c>
      <c r="B32" s="48" t="s">
        <v>1</v>
      </c>
      <c r="C32" s="49" t="s">
        <v>2</v>
      </c>
      <c r="D32" s="48" t="s">
        <v>19</v>
      </c>
      <c r="E32" s="49" t="s">
        <v>4</v>
      </c>
      <c r="G32" s="43">
        <f>RANK(H32,$H$16:$H$44,1)</f>
        <v>2</v>
      </c>
      <c r="H32" s="44">
        <f>SQRT((A49-$G$8)^2+(B49-$H$8)^2+(D49-$J$8)^2)</f>
        <v>0.13346347815039136</v>
      </c>
      <c r="I32" s="45" t="str">
        <f>E18</f>
        <v xml:space="preserve"> &lt;=50K</v>
      </c>
      <c r="K32" s="41">
        <f>RANK(L32,$L$16:$L$44,1)</f>
        <v>1</v>
      </c>
      <c r="L32" s="42">
        <f>SQRT((A49-$G$9)^2+(B49-$H$9)^2+(D49-$J$9)^2)</f>
        <v>0.26458694223260526</v>
      </c>
      <c r="M32" s="41" t="str">
        <f>E18</f>
        <v xml:space="preserve"> &lt;=50K</v>
      </c>
      <c r="O32" s="27">
        <f>RANK(P32,$P$16:$P$44,1)</f>
        <v>19</v>
      </c>
      <c r="P32" s="28">
        <f>SQRT((A49-$G$10)^2+(B49-$H$10)^2+(D49-$J$10)^2)</f>
        <v>0.48076111531612037</v>
      </c>
      <c r="Q32" s="27" t="str">
        <f>E18</f>
        <v xml:space="preserve"> &lt;=50K</v>
      </c>
      <c r="S32" s="24">
        <f>RANK(T32,$T$16:$T$44,1)</f>
        <v>2</v>
      </c>
      <c r="T32" s="25">
        <f>SQRT((A49-$G$8)^2+(B49-$H$8)^2+(D49-$J$8)^2)</f>
        <v>0.13346347815039136</v>
      </c>
      <c r="U32" s="26" t="str">
        <f>E18</f>
        <v xml:space="preserve"> &lt;=50K</v>
      </c>
    </row>
    <row r="33" spans="1:21" ht="16" thickBot="1" x14ac:dyDescent="0.25">
      <c r="A33" s="37">
        <f>(A2-15)/50</f>
        <v>0.48</v>
      </c>
      <c r="B33" s="37">
        <f>(B2-0)/16</f>
        <v>0.8125</v>
      </c>
      <c r="C33" s="38" t="s">
        <v>11</v>
      </c>
      <c r="D33" s="37">
        <f>(D2-0)/80</f>
        <v>0.5</v>
      </c>
      <c r="E33" s="38" t="s">
        <v>12</v>
      </c>
      <c r="G33" s="43">
        <f>RANK(H33,$H$16:$H$44,1)</f>
        <v>1</v>
      </c>
      <c r="H33" s="44">
        <f>SQRT((A50-$G$8)^2+(B50-$H$8)^2+(D50-$J$8)^2)</f>
        <v>7.4204110398279163E-2</v>
      </c>
      <c r="I33" s="45" t="str">
        <f>E19</f>
        <v xml:space="preserve"> &lt;=50K</v>
      </c>
      <c r="K33" s="27">
        <f>RANK(L33,$L$16:$L$44,1)</f>
        <v>4</v>
      </c>
      <c r="L33" s="29">
        <f>SQRT((A50-$G$9)^2+(B50-$H$9)^2+(D50-$J$9)^2)</f>
        <v>0.3762479235823103</v>
      </c>
      <c r="M33" s="27" t="str">
        <f>E19</f>
        <v xml:space="preserve"> &lt;=50K</v>
      </c>
      <c r="O33" s="15">
        <f>RANK(P33,$P$16:$P$44,1)</f>
        <v>13</v>
      </c>
      <c r="P33" s="30">
        <f>SQRT((A50-$G$10)^2+(B50-$H$10)^2+(D50-$J$10)^2)</f>
        <v>0.34354766772603768</v>
      </c>
      <c r="Q33" s="15" t="str">
        <f>E19</f>
        <v xml:space="preserve"> &lt;=50K</v>
      </c>
      <c r="S33" s="24">
        <f>RANK(T33,$T$16:$T$44,1)</f>
        <v>1</v>
      </c>
      <c r="T33" s="25">
        <f>SQRT((A50-$G$8)^2+(B50-$H$8)^2+(D50-$J$8)^2)</f>
        <v>7.4204110398279163E-2</v>
      </c>
      <c r="U33" s="31" t="str">
        <f>E19</f>
        <v xml:space="preserve"> &lt;=50K</v>
      </c>
    </row>
    <row r="34" spans="1:21" ht="16" thickBot="1" x14ac:dyDescent="0.25">
      <c r="A34" s="37">
        <f t="shared" ref="A34:A61" si="3">(A3-15)/50</f>
        <v>0.7</v>
      </c>
      <c r="B34" s="37">
        <f t="shared" ref="B34:B61" si="4">(B3-0)/16</f>
        <v>0.8125</v>
      </c>
      <c r="C34" s="38" t="s">
        <v>11</v>
      </c>
      <c r="D34" s="37">
        <f t="shared" ref="D34:D61" si="5">(D3-0)/80</f>
        <v>0.16250000000000001</v>
      </c>
      <c r="E34" s="38" t="s">
        <v>12</v>
      </c>
      <c r="G34" s="10">
        <f>RANK(H34,$H$16:$H$44,1)</f>
        <v>11</v>
      </c>
      <c r="H34" s="11">
        <f>SQRT((A51-$G$8)^2+(B51-$H$8)^2+(D51-$J$8)^2)</f>
        <v>0.27637157958082448</v>
      </c>
      <c r="I34" s="10" t="str">
        <f>E20</f>
        <v xml:space="preserve"> &lt;=50K</v>
      </c>
      <c r="K34" s="10">
        <f>RANK(L34,$L$16:$L$44,1)</f>
        <v>16</v>
      </c>
      <c r="L34" s="11">
        <f>SQRT((A51-$G$9)^2+(B51-$H$9)^2+(D51-$J$9)^2)</f>
        <v>0.57355252592940431</v>
      </c>
      <c r="M34" s="10" t="str">
        <f>E20</f>
        <v xml:space="preserve"> &lt;=50K</v>
      </c>
      <c r="O34" s="20">
        <f>RANK(P34,$P$16:$P$44,1)</f>
        <v>4</v>
      </c>
      <c r="P34" s="21">
        <f>SQRT((A51-$G$10)^2+(B51-$H$10)^2+(D51-$J$10)^2)</f>
        <v>0.23584952830141512</v>
      </c>
      <c r="Q34" s="20" t="str">
        <f>E20</f>
        <v xml:space="preserve"> &lt;=50K</v>
      </c>
      <c r="S34" s="10">
        <f>RANK(T34,$T$16:$T$44,1)</f>
        <v>10</v>
      </c>
      <c r="T34" s="11">
        <f>SQRT((A51-$G$8)^2+(B51-$H$8)^2+(D51-$J$8)^2)</f>
        <v>0.27637157958082448</v>
      </c>
      <c r="U34" s="12" t="str">
        <f>E20</f>
        <v xml:space="preserve"> &lt;=50K</v>
      </c>
    </row>
    <row r="35" spans="1:21" x14ac:dyDescent="0.2">
      <c r="A35" s="37">
        <f t="shared" si="3"/>
        <v>0.46</v>
      </c>
      <c r="B35" s="37">
        <f t="shared" si="4"/>
        <v>0.5625</v>
      </c>
      <c r="C35" s="38" t="s">
        <v>11</v>
      </c>
      <c r="D35" s="37">
        <f t="shared" si="5"/>
        <v>0.5</v>
      </c>
      <c r="E35" s="38" t="s">
        <v>12</v>
      </c>
      <c r="G35" s="10">
        <f>RANK(H35,$H$16:$H$44,1)</f>
        <v>17</v>
      </c>
      <c r="H35" s="11">
        <f>SQRT((A52-$G$8)^2+(B52-$H$8)^2+(D52-$J$8)^2)</f>
        <v>0.36606864110436999</v>
      </c>
      <c r="I35" s="10" t="str">
        <f>E21</f>
        <v xml:space="preserve"> &gt;50K</v>
      </c>
      <c r="K35" s="10">
        <f>RANK(L35,$L$16:$L$44,1)</f>
        <v>19</v>
      </c>
      <c r="L35" s="11">
        <f>SQRT((A52-$G$9)^2+(B52-$H$9)^2+(D52-$J$9)^2)</f>
        <v>0.61605600394769311</v>
      </c>
      <c r="M35" s="10" t="str">
        <f>E21</f>
        <v xml:space="preserve"> &gt;50K</v>
      </c>
      <c r="O35" s="10">
        <f>RANK(P35,$P$16:$P$44,1)</f>
        <v>17</v>
      </c>
      <c r="P35" s="11">
        <f>SQRT((A52-$G$10)^2+(B52-$H$10)^2+(D52-$J$10)^2)</f>
        <v>0.45311422400979645</v>
      </c>
      <c r="Q35" s="10" t="str">
        <f>E21</f>
        <v xml:space="preserve"> &gt;50K</v>
      </c>
      <c r="S35" s="10">
        <f>RANK(T35,$T$16:$T$44,1)</f>
        <v>16</v>
      </c>
      <c r="T35" s="11">
        <f>SQRT((A52-$G$8)^2+(B52-$H$8)^2+(D52-$J$8)^2)</f>
        <v>0.36606864110436999</v>
      </c>
      <c r="U35" s="12" t="str">
        <f>E21</f>
        <v xml:space="preserve"> &gt;50K</v>
      </c>
    </row>
    <row r="36" spans="1:21" x14ac:dyDescent="0.2">
      <c r="A36" s="37">
        <f t="shared" si="3"/>
        <v>0.76</v>
      </c>
      <c r="B36" s="37">
        <f t="shared" si="4"/>
        <v>0.4375</v>
      </c>
      <c r="C36" s="38" t="s">
        <v>11</v>
      </c>
      <c r="D36" s="37">
        <f t="shared" si="5"/>
        <v>0.5</v>
      </c>
      <c r="E36" s="38" t="s">
        <v>12</v>
      </c>
      <c r="G36" s="10">
        <f>RANK(H36,$H$16:$H$44,1)</f>
        <v>20</v>
      </c>
      <c r="H36" s="11">
        <f>SQRT((A53-$G$8)^2+(B53-$H$8)^2+(D53-$J$8)^2)</f>
        <v>0.4930770730829005</v>
      </c>
      <c r="I36" s="10" t="str">
        <f>E22</f>
        <v xml:space="preserve"> &gt;50K</v>
      </c>
      <c r="K36" s="10">
        <f>RANK(L36,$L$16:$L$44,1)</f>
        <v>24</v>
      </c>
      <c r="L36" s="11">
        <f>SQRT((A53-$G$9)^2+(B53-$H$9)^2+(D53-$J$9)^2)</f>
        <v>0.76591856616744836</v>
      </c>
      <c r="M36" s="10" t="str">
        <f>E22</f>
        <v xml:space="preserve"> &gt;50K</v>
      </c>
      <c r="O36" s="10">
        <f>RANK(P36,$P$16:$P$44,1)</f>
        <v>28</v>
      </c>
      <c r="P36" s="11">
        <f>SQRT((A53-$G$10)^2+(B53-$H$10)^2+(D53-$J$10)^2)</f>
        <v>0.63600805812505234</v>
      </c>
      <c r="Q36" s="10" t="str">
        <f>E22</f>
        <v xml:space="preserve"> &gt;50K</v>
      </c>
      <c r="S36" s="10">
        <f>RANK(T36,$T$16:$T$44,1)</f>
        <v>20</v>
      </c>
      <c r="T36" s="11">
        <f>SQRT((A53-$G$8)^2+(B53-$H$8)^2+(D53-$J$8)^2)</f>
        <v>0.4930770730829005</v>
      </c>
      <c r="U36" s="12" t="str">
        <f>E22</f>
        <v xml:space="preserve"> &gt;50K</v>
      </c>
    </row>
    <row r="37" spans="1:21" x14ac:dyDescent="0.2">
      <c r="A37" s="37">
        <f t="shared" si="3"/>
        <v>0.26</v>
      </c>
      <c r="B37" s="37">
        <f t="shared" si="4"/>
        <v>0.8125</v>
      </c>
      <c r="C37" s="38" t="s">
        <v>13</v>
      </c>
      <c r="D37" s="37">
        <f t="shared" si="5"/>
        <v>0.5</v>
      </c>
      <c r="E37" s="38" t="s">
        <v>12</v>
      </c>
      <c r="G37" s="10">
        <f>RANK(H37,$H$16:$H$44,1)</f>
        <v>25</v>
      </c>
      <c r="H37" s="11">
        <f>SQRT((A54-$G$8)^2+(B54-$H$8)^2+(D54-$J$8)^2)</f>
        <v>0.54479927496280689</v>
      </c>
      <c r="I37" s="10" t="str">
        <f>E23</f>
        <v xml:space="preserve"> &lt;=50K</v>
      </c>
      <c r="K37" s="10">
        <f>RANK(L37,$L$16:$L$44,1)</f>
        <v>21</v>
      </c>
      <c r="L37" s="11">
        <f>SQRT((A54-$G$9)^2+(B54-$H$9)^2+(D54-$J$9)^2)</f>
        <v>0.64607468608513063</v>
      </c>
      <c r="M37" s="10" t="str">
        <f>E23</f>
        <v xml:space="preserve"> &lt;=50K</v>
      </c>
      <c r="O37" s="10">
        <f>RANK(P37,$P$16:$P$44,1)</f>
        <v>9</v>
      </c>
      <c r="P37" s="11">
        <f>SQRT((A54-$G$10)^2+(B54-$H$10)^2+(D54-$J$10)^2)</f>
        <v>0.30417922348510262</v>
      </c>
      <c r="Q37" s="10" t="str">
        <f>E23</f>
        <v xml:space="preserve"> &lt;=50K</v>
      </c>
      <c r="S37" s="10">
        <f>RANK(T37,$T$16:$T$44,1)</f>
        <v>25</v>
      </c>
      <c r="T37" s="11">
        <f>SQRT((A54-$G$8)^2+(B54-$H$8)^2+(D54-$J$8)^2)</f>
        <v>0.54479927496280689</v>
      </c>
      <c r="U37" s="12" t="str">
        <f>E23</f>
        <v xml:space="preserve"> &lt;=50K</v>
      </c>
    </row>
    <row r="38" spans="1:21" ht="16" thickBot="1" x14ac:dyDescent="0.25">
      <c r="A38" s="37">
        <f t="shared" si="3"/>
        <v>0.44</v>
      </c>
      <c r="B38" s="37">
        <f t="shared" si="4"/>
        <v>0.875</v>
      </c>
      <c r="C38" s="38" t="s">
        <v>13</v>
      </c>
      <c r="D38" s="37">
        <f t="shared" si="5"/>
        <v>0.5</v>
      </c>
      <c r="E38" s="38" t="s">
        <v>12</v>
      </c>
      <c r="G38" s="10">
        <f>RANK(H38,$H$16:$H$44,1)</f>
        <v>16</v>
      </c>
      <c r="H38" s="11">
        <f>SQRT((A55-$G$8)^2+(B55-$H$8)^2+(D55-$J$8)^2)</f>
        <v>0.32811011871016721</v>
      </c>
      <c r="I38" s="10" t="str">
        <f>E24</f>
        <v xml:space="preserve"> &lt;=50K</v>
      </c>
      <c r="K38" s="10">
        <f>RANK(L38,$L$16:$L$44,1)</f>
        <v>12</v>
      </c>
      <c r="L38" s="11">
        <f>SQRT((A55-$G$9)^2+(B55-$H$9)^2+(D55-$J$9)^2)</f>
        <v>0.51274993905411637</v>
      </c>
      <c r="M38" s="10" t="str">
        <f>E24</f>
        <v xml:space="preserve"> &lt;=50K</v>
      </c>
      <c r="O38" s="10">
        <f>RANK(P38,$P$16:$P$44,1)</f>
        <v>7</v>
      </c>
      <c r="P38" s="11">
        <f>SQRT((A55-$G$10)^2+(B55-$H$10)^2+(D55-$J$10)^2)</f>
        <v>0.28848743473503313</v>
      </c>
      <c r="Q38" s="10" t="str">
        <f>E24</f>
        <v xml:space="preserve"> &lt;=50K</v>
      </c>
      <c r="S38" s="10">
        <f>RANK(T38,$T$16:$T$44,1)</f>
        <v>15</v>
      </c>
      <c r="T38" s="11">
        <f>SQRT((A55-$G$8)^2+(B55-$H$8)^2+(D55-$J$8)^2)</f>
        <v>0.32811011871016721</v>
      </c>
      <c r="U38" s="12" t="str">
        <f>E24</f>
        <v xml:space="preserve"> &lt;=50K</v>
      </c>
    </row>
    <row r="39" spans="1:21" ht="16" thickBot="1" x14ac:dyDescent="0.25">
      <c r="A39" s="37">
        <f t="shared" si="3"/>
        <v>0.68</v>
      </c>
      <c r="B39" s="37">
        <f t="shared" si="4"/>
        <v>0.3125</v>
      </c>
      <c r="C39" s="38" t="s">
        <v>13</v>
      </c>
      <c r="D39" s="37">
        <f t="shared" si="5"/>
        <v>0.2</v>
      </c>
      <c r="E39" s="38" t="s">
        <v>12</v>
      </c>
      <c r="G39" s="10">
        <f>RANK(H39,$H$16:$H$44,1)</f>
        <v>15</v>
      </c>
      <c r="H39" s="11">
        <f>SQRT((A56-$G$8)^2+(B56-$H$8)^2+(D56-$J$8)^2)</f>
        <v>0.32055615732660642</v>
      </c>
      <c r="I39" s="10" t="str">
        <f>E25</f>
        <v xml:space="preserve"> &lt;=50K</v>
      </c>
      <c r="K39" s="10">
        <f>RANK(L39,$L$16:$L$44,1)</f>
        <v>15</v>
      </c>
      <c r="L39" s="11">
        <f>SQRT((A56-$G$9)^2+(B56-$H$9)^2+(D56-$J$9)^2)</f>
        <v>0.5560687907084878</v>
      </c>
      <c r="M39" s="10" t="str">
        <f>E25</f>
        <v xml:space="preserve"> &lt;=50K</v>
      </c>
      <c r="O39" s="20">
        <f>RANK(P39,$P$16:$P$44,1)</f>
        <v>1</v>
      </c>
      <c r="P39" s="21">
        <f>SQRT((A56-$G$10)^2+(B56-$H$10)^2+(D56-$J$10)^2)</f>
        <v>9.9999999999999978E-2</v>
      </c>
      <c r="Q39" s="20" t="str">
        <f>E25</f>
        <v xml:space="preserve"> &lt;=50K</v>
      </c>
      <c r="S39" s="10">
        <f>RANK(T39,$T$16:$T$44,1)</f>
        <v>14</v>
      </c>
      <c r="T39" s="11">
        <f>SQRT((A56-$G$8)^2+(B56-$H$8)^2+(D56-$J$8)^2)</f>
        <v>0.32055615732660642</v>
      </c>
      <c r="U39" s="12" t="str">
        <f>E25</f>
        <v xml:space="preserve"> &lt;=50K</v>
      </c>
    </row>
    <row r="40" spans="1:21" x14ac:dyDescent="0.2">
      <c r="A40" s="37">
        <f t="shared" si="3"/>
        <v>0.74</v>
      </c>
      <c r="B40" s="37">
        <f t="shared" si="4"/>
        <v>0.5625</v>
      </c>
      <c r="C40" s="38" t="s">
        <v>11</v>
      </c>
      <c r="D40" s="37">
        <f t="shared" si="5"/>
        <v>0.5625</v>
      </c>
      <c r="E40" s="38" t="s">
        <v>18</v>
      </c>
      <c r="G40" s="10">
        <f>RANK(H40,$H$16:$H$44,1)</f>
        <v>29</v>
      </c>
      <c r="H40" s="11">
        <f>SQRT((A57-$G$8)^2+(B57-$H$8)^2+(D57-$J$8)^2)</f>
        <v>0.58335773758475173</v>
      </c>
      <c r="I40" s="10" t="str">
        <f>E26</f>
        <v xml:space="preserve"> &lt;=50K</v>
      </c>
      <c r="K40" s="10">
        <f>RANK(L40,$L$16:$L$44,1)</f>
        <v>26</v>
      </c>
      <c r="L40" s="11">
        <f>SQRT((A57-$G$9)^2+(B57-$H$9)^2+(D57-$J$9)^2)</f>
        <v>0.80570621196562708</v>
      </c>
      <c r="M40" s="10" t="str">
        <f>E26</f>
        <v xml:space="preserve"> &lt;=50K</v>
      </c>
      <c r="O40" s="10">
        <f>RANK(P40,$P$16:$P$44,1)</f>
        <v>6</v>
      </c>
      <c r="P40" s="11">
        <f>SQRT((A57-$G$10)^2+(B57-$H$10)^2+(D57-$J$10)^2)</f>
        <v>0.25303161857759993</v>
      </c>
      <c r="Q40" s="10" t="str">
        <f>E26</f>
        <v xml:space="preserve"> &lt;=50K</v>
      </c>
      <c r="S40" s="10">
        <f>RANK(T40,$T$16:$T$44,1)</f>
        <v>29</v>
      </c>
      <c r="T40" s="11">
        <f>SQRT((A57-$G$8)^2+(B57-$H$8)^2+(D57-$J$8)^2)</f>
        <v>0.58335773758475173</v>
      </c>
      <c r="U40" s="12" t="str">
        <f>E26</f>
        <v xml:space="preserve"> &lt;=50K</v>
      </c>
    </row>
    <row r="41" spans="1:21" x14ac:dyDescent="0.2">
      <c r="A41" s="37">
        <f t="shared" si="3"/>
        <v>0.32</v>
      </c>
      <c r="B41" s="37">
        <f t="shared" si="4"/>
        <v>0.875</v>
      </c>
      <c r="C41" s="38" t="s">
        <v>13</v>
      </c>
      <c r="D41" s="37">
        <f t="shared" si="5"/>
        <v>0.625</v>
      </c>
      <c r="E41" s="38" t="s">
        <v>18</v>
      </c>
      <c r="G41" s="10">
        <f>RANK(H41,$H$16:$H$44,1)</f>
        <v>26</v>
      </c>
      <c r="H41" s="11">
        <f>SQRT((A58-$G$8)^2+(B58-$H$8)^2+(D58-$J$8)^2)</f>
        <v>0.55277142654084432</v>
      </c>
      <c r="I41" s="10" t="str">
        <f>E27</f>
        <v xml:space="preserve"> &gt;50K</v>
      </c>
      <c r="K41" s="10">
        <f>RANK(L41,$L$16:$L$44,1)</f>
        <v>25</v>
      </c>
      <c r="L41" s="11">
        <f>SQRT((A58-$G$9)^2+(B58-$H$9)^2+(D58-$J$9)^2)</f>
        <v>0.77150016202201799</v>
      </c>
      <c r="M41" s="10" t="str">
        <f>E27</f>
        <v xml:space="preserve"> &gt;50K</v>
      </c>
      <c r="O41" s="10">
        <f>RANK(P41,$P$16:$P$44,1)</f>
        <v>15</v>
      </c>
      <c r="P41" s="11">
        <f>SQRT((A58-$G$10)^2+(B58-$H$10)^2+(D58-$J$10)^2)</f>
        <v>0.40770700263792375</v>
      </c>
      <c r="Q41" s="10" t="str">
        <f>E27</f>
        <v xml:space="preserve"> &gt;50K</v>
      </c>
      <c r="S41" s="13">
        <f>RANK(T41,$T$16:$T$44,1)</f>
        <v>26</v>
      </c>
      <c r="T41" s="11">
        <f>SQRT((A58-$G$8)^2+(B58-$H$8)^2+(D58-$J$8)^2)</f>
        <v>0.55277142654084432</v>
      </c>
      <c r="U41" s="13" t="str">
        <f>E27</f>
        <v xml:space="preserve"> &gt;50K</v>
      </c>
    </row>
    <row r="42" spans="1:21" x14ac:dyDescent="0.2">
      <c r="A42" s="37">
        <f t="shared" si="3"/>
        <v>0.54</v>
      </c>
      <c r="B42" s="37">
        <f t="shared" si="4"/>
        <v>0.8125</v>
      </c>
      <c r="C42" s="38" t="s">
        <v>11</v>
      </c>
      <c r="D42" s="37">
        <f t="shared" si="5"/>
        <v>0.5</v>
      </c>
      <c r="E42" s="38" t="s">
        <v>18</v>
      </c>
      <c r="G42" s="10">
        <f>RANK(H42,$H$16:$H$44,1)</f>
        <v>8</v>
      </c>
      <c r="H42" s="11">
        <f>SQRT((A59-$G$8)^2+(B59-$H$8)^2+(D59-$J$8)^2)</f>
        <v>0.22870559678328817</v>
      </c>
      <c r="I42" s="10" t="str">
        <f>E28</f>
        <v xml:space="preserve"> &lt;=50K</v>
      </c>
      <c r="K42" s="10">
        <f>RANK(L42,$L$16:$L$44,1)</f>
        <v>3</v>
      </c>
      <c r="L42" s="11">
        <f>SQRT((A59-$G$9)^2+(B59-$H$9)^2+(D59-$J$9)^2)</f>
        <v>0.32428768092544002</v>
      </c>
      <c r="M42" s="10" t="str">
        <f>E28</f>
        <v xml:space="preserve"> &lt;=50K</v>
      </c>
      <c r="O42" s="10">
        <f>RANK(P42,$P$16:$P$44,1)</f>
        <v>27</v>
      </c>
      <c r="P42" s="11">
        <f>SQRT((A59-$G$10)^2+(B59-$H$10)^2+(D59-$J$10)^2)</f>
        <v>0.59331694733927842</v>
      </c>
      <c r="Q42" s="10" t="str">
        <f>E28</f>
        <v xml:space="preserve"> &lt;=50K</v>
      </c>
      <c r="S42" s="14">
        <f>RANK(T42,$T$16:$T$44,1)</f>
        <v>8</v>
      </c>
      <c r="T42" s="11">
        <f>SQRT((A59-$G$8)^2+(B59-$H$8)^2+(D59-$J$8)^2)</f>
        <v>0.22870559678328817</v>
      </c>
      <c r="U42" s="19" t="str">
        <f>E28</f>
        <v xml:space="preserve"> &lt;=50K</v>
      </c>
    </row>
    <row r="43" spans="1:21" x14ac:dyDescent="0.2">
      <c r="A43" s="37">
        <f t="shared" si="3"/>
        <v>0.44</v>
      </c>
      <c r="B43" s="37">
        <f t="shared" si="4"/>
        <v>0.625</v>
      </c>
      <c r="C43" s="38" t="s">
        <v>11</v>
      </c>
      <c r="D43" s="37">
        <f t="shared" si="5"/>
        <v>1</v>
      </c>
      <c r="E43" s="38" t="s">
        <v>18</v>
      </c>
      <c r="G43" s="10">
        <f>RANK(H43,$H$16:$H$44,1)</f>
        <v>24</v>
      </c>
      <c r="H43" s="11">
        <f>SQRT((A60-$G$8)^2+(B60-$H$8)^2+(D60-$J$8)^2)</f>
        <v>0.54120236510939235</v>
      </c>
      <c r="I43" s="10" t="str">
        <f>E29</f>
        <v xml:space="preserve"> &gt;50K</v>
      </c>
      <c r="K43" s="10">
        <f>RANK(L43,$L$16:$L$44,1)</f>
        <v>27</v>
      </c>
      <c r="L43" s="11">
        <f>SQRT((A60-$G$9)^2+(B60-$H$9)^2+(D60-$J$9)^2)</f>
        <v>0.85206000375560409</v>
      </c>
      <c r="M43" s="10" t="str">
        <f>E29</f>
        <v xml:space="preserve"> &gt;50K</v>
      </c>
      <c r="O43" s="10">
        <f>RANK(P43,$P$16:$P$44,1)</f>
        <v>11</v>
      </c>
      <c r="P43" s="11">
        <f>SQRT((A60-$G$10)^2+(B60-$H$10)^2+(D60-$J$10)^2)</f>
        <v>0.33474803957603694</v>
      </c>
      <c r="Q43" s="10" t="str">
        <f>E29</f>
        <v xml:space="preserve"> &gt;50K</v>
      </c>
      <c r="S43" s="10">
        <f>RANK(T43,$T$16:$T$44,1)</f>
        <v>24</v>
      </c>
      <c r="T43" s="23">
        <f>SQRT((A60-$G$8)^2+(B60-$H$8)^2+(D60-$J$8)^2)</f>
        <v>0.54120236510939235</v>
      </c>
      <c r="U43" s="12" t="str">
        <f>E29</f>
        <v xml:space="preserve"> &gt;50K</v>
      </c>
    </row>
    <row r="44" spans="1:21" ht="16" thickBot="1" x14ac:dyDescent="0.25">
      <c r="A44" s="37">
        <f t="shared" si="3"/>
        <v>0.3</v>
      </c>
      <c r="B44" s="37">
        <f t="shared" si="4"/>
        <v>0.8125</v>
      </c>
      <c r="C44" s="38" t="s">
        <v>11</v>
      </c>
      <c r="D44" s="37">
        <f t="shared" si="5"/>
        <v>0.5</v>
      </c>
      <c r="E44" s="38" t="s">
        <v>18</v>
      </c>
      <c r="G44" s="17">
        <f>RANK(H44,$H$16:$H$44,1)</f>
        <v>23</v>
      </c>
      <c r="H44" s="32">
        <f>SQRT((A61-$G$8)^2+(B61-$H$8)^2+(D61-$J$8)^2)</f>
        <v>0.53507592919136249</v>
      </c>
      <c r="I44" s="17" t="str">
        <f>E30</f>
        <v xml:space="preserve"> &lt;=50K</v>
      </c>
      <c r="K44" s="17">
        <f>RANK(L44,$L$16:$L$44,1)</f>
        <v>29</v>
      </c>
      <c r="L44" s="32">
        <f>SQRT((A61-$G$9)^2+(B61-$H$9)^2+(D61-$J$9)^2)</f>
        <v>0.88298499420998089</v>
      </c>
      <c r="M44" s="17" t="str">
        <f>E30</f>
        <v xml:space="preserve"> &lt;=50K</v>
      </c>
      <c r="O44" s="17">
        <f>RANK(P44,$P$16:$P$44,1)</f>
        <v>23</v>
      </c>
      <c r="P44" s="32">
        <f>SQRT((A61-$G$10)^2+(B61-$H$10)^2+(D61-$J$10)^2)</f>
        <v>0.54591666030631458</v>
      </c>
      <c r="Q44" s="17" t="str">
        <f>E30</f>
        <v xml:space="preserve"> &lt;=50K</v>
      </c>
      <c r="S44" s="33">
        <f>RANK(T44,$T$16:$T$44,1)</f>
        <v>23</v>
      </c>
      <c r="T44" s="34">
        <f>SQRT((A61-$G$8)^2+(B61-$H$8)^2+(D61-$J$8)^2)</f>
        <v>0.53507592919136249</v>
      </c>
      <c r="U44" s="35" t="str">
        <f>E30</f>
        <v xml:space="preserve"> &lt;=50K</v>
      </c>
    </row>
    <row r="45" spans="1:21" x14ac:dyDescent="0.2">
      <c r="A45" s="37">
        <f t="shared" si="3"/>
        <v>0.16</v>
      </c>
      <c r="B45" s="37">
        <f t="shared" si="4"/>
        <v>0.8125</v>
      </c>
      <c r="C45" s="38" t="s">
        <v>13</v>
      </c>
      <c r="D45" s="37">
        <f t="shared" si="5"/>
        <v>0.375</v>
      </c>
      <c r="E45" s="38" t="s">
        <v>12</v>
      </c>
    </row>
    <row r="46" spans="1:21" x14ac:dyDescent="0.2">
      <c r="A46" s="37">
        <f t="shared" si="3"/>
        <v>0.34</v>
      </c>
      <c r="B46" s="37">
        <f t="shared" si="4"/>
        <v>0.75</v>
      </c>
      <c r="C46" s="38" t="s">
        <v>11</v>
      </c>
      <c r="D46" s="37">
        <f t="shared" si="5"/>
        <v>0.625</v>
      </c>
      <c r="E46" s="38" t="s">
        <v>12</v>
      </c>
    </row>
    <row r="47" spans="1:21" x14ac:dyDescent="0.2">
      <c r="A47" s="37">
        <f t="shared" si="3"/>
        <v>0.5</v>
      </c>
      <c r="B47" s="37">
        <f t="shared" si="4"/>
        <v>0.6875</v>
      </c>
      <c r="C47" s="38" t="s">
        <v>11</v>
      </c>
      <c r="D47" s="37">
        <f t="shared" si="5"/>
        <v>0.5</v>
      </c>
      <c r="E47" s="38" t="s">
        <v>18</v>
      </c>
    </row>
    <row r="48" spans="1:21" x14ac:dyDescent="0.2">
      <c r="A48" s="37">
        <f t="shared" si="3"/>
        <v>0.38</v>
      </c>
      <c r="B48" s="37">
        <f t="shared" si="4"/>
        <v>0.25</v>
      </c>
      <c r="C48" s="38" t="s">
        <v>11</v>
      </c>
      <c r="D48" s="37">
        <f t="shared" si="5"/>
        <v>0.5625</v>
      </c>
      <c r="E48" s="38" t="s">
        <v>12</v>
      </c>
    </row>
    <row r="49" spans="1:5" x14ac:dyDescent="0.2">
      <c r="A49" s="37">
        <f t="shared" si="3"/>
        <v>0.2</v>
      </c>
      <c r="B49" s="37">
        <f t="shared" si="4"/>
        <v>0.5625</v>
      </c>
      <c r="C49" s="38" t="s">
        <v>11</v>
      </c>
      <c r="D49" s="37">
        <f t="shared" si="5"/>
        <v>0.4375</v>
      </c>
      <c r="E49" s="38" t="s">
        <v>12</v>
      </c>
    </row>
    <row r="50" spans="1:5" x14ac:dyDescent="0.2">
      <c r="A50" s="37">
        <f t="shared" si="3"/>
        <v>0.34</v>
      </c>
      <c r="B50" s="37">
        <f t="shared" si="4"/>
        <v>0.5625</v>
      </c>
      <c r="C50" s="38" t="s">
        <v>11</v>
      </c>
      <c r="D50" s="37">
        <f t="shared" si="5"/>
        <v>0.5</v>
      </c>
      <c r="E50" s="38" t="s">
        <v>12</v>
      </c>
    </row>
    <row r="51" spans="1:5" x14ac:dyDescent="0.2">
      <c r="A51" s="37">
        <f t="shared" si="3"/>
        <v>0.46</v>
      </c>
      <c r="B51" s="37">
        <f t="shared" si="4"/>
        <v>0.4375</v>
      </c>
      <c r="C51" s="38" t="s">
        <v>11</v>
      </c>
      <c r="D51" s="37">
        <f t="shared" si="5"/>
        <v>0.625</v>
      </c>
      <c r="E51" s="38" t="s">
        <v>12</v>
      </c>
    </row>
    <row r="52" spans="1:5" x14ac:dyDescent="0.2">
      <c r="A52" s="37">
        <f t="shared" si="3"/>
        <v>0.56000000000000005</v>
      </c>
      <c r="B52" s="37">
        <f t="shared" si="4"/>
        <v>0.875</v>
      </c>
      <c r="C52" s="38" t="s">
        <v>13</v>
      </c>
      <c r="D52" s="37">
        <f t="shared" si="5"/>
        <v>0.5625</v>
      </c>
      <c r="E52" s="38" t="s">
        <v>18</v>
      </c>
    </row>
    <row r="53" spans="1:5" x14ac:dyDescent="0.2">
      <c r="A53" s="37">
        <f t="shared" si="3"/>
        <v>0.5</v>
      </c>
      <c r="B53" s="37">
        <f t="shared" si="4"/>
        <v>1</v>
      </c>
      <c r="C53" s="38" t="s">
        <v>11</v>
      </c>
      <c r="D53" s="37">
        <f t="shared" si="5"/>
        <v>0.75</v>
      </c>
      <c r="E53" s="38" t="s">
        <v>18</v>
      </c>
    </row>
    <row r="54" spans="1:5" x14ac:dyDescent="0.2">
      <c r="A54" s="37">
        <f t="shared" si="3"/>
        <v>0.78</v>
      </c>
      <c r="B54" s="37">
        <f t="shared" si="4"/>
        <v>0.5625</v>
      </c>
      <c r="C54" s="38" t="s">
        <v>13</v>
      </c>
      <c r="D54" s="37">
        <f t="shared" si="5"/>
        <v>0.25</v>
      </c>
      <c r="E54" s="38" t="s">
        <v>12</v>
      </c>
    </row>
    <row r="55" spans="1:5" x14ac:dyDescent="0.2">
      <c r="A55" s="37">
        <f t="shared" si="3"/>
        <v>0.4</v>
      </c>
      <c r="B55" s="37">
        <f t="shared" si="4"/>
        <v>0.3125</v>
      </c>
      <c r="C55" s="38" t="s">
        <v>11</v>
      </c>
      <c r="D55" s="37">
        <f t="shared" si="5"/>
        <v>0.5</v>
      </c>
      <c r="E55" s="38" t="s">
        <v>12</v>
      </c>
    </row>
    <row r="56" spans="1:5" x14ac:dyDescent="0.2">
      <c r="A56" s="37">
        <f t="shared" si="3"/>
        <v>0.56000000000000005</v>
      </c>
      <c r="B56" s="37">
        <f t="shared" si="4"/>
        <v>0.4375</v>
      </c>
      <c r="C56" s="38" t="s">
        <v>11</v>
      </c>
      <c r="D56" s="37">
        <f t="shared" si="5"/>
        <v>0.5</v>
      </c>
      <c r="E56" s="38" t="s">
        <v>12</v>
      </c>
    </row>
    <row r="57" spans="1:5" x14ac:dyDescent="0.2">
      <c r="A57" s="37">
        <f t="shared" si="3"/>
        <v>0.88</v>
      </c>
      <c r="B57" s="37">
        <f t="shared" si="4"/>
        <v>0.5625</v>
      </c>
      <c r="C57" s="38" t="s">
        <v>13</v>
      </c>
      <c r="D57" s="37">
        <f t="shared" si="5"/>
        <v>0.5</v>
      </c>
      <c r="E57" s="38" t="s">
        <v>12</v>
      </c>
    </row>
    <row r="58" spans="1:5" x14ac:dyDescent="0.2">
      <c r="A58" s="37">
        <f t="shared" si="3"/>
        <v>0.82</v>
      </c>
      <c r="B58" s="37">
        <f t="shared" si="4"/>
        <v>0.8125</v>
      </c>
      <c r="C58" s="38" t="s">
        <v>11</v>
      </c>
      <c r="D58" s="37">
        <f t="shared" si="5"/>
        <v>0.5</v>
      </c>
      <c r="E58" s="38" t="s">
        <v>18</v>
      </c>
    </row>
    <row r="59" spans="1:5" x14ac:dyDescent="0.2">
      <c r="A59" s="37">
        <f t="shared" si="3"/>
        <v>0.08</v>
      </c>
      <c r="B59" s="37">
        <f t="shared" si="4"/>
        <v>0.5625</v>
      </c>
      <c r="C59" s="38" t="s">
        <v>11</v>
      </c>
      <c r="D59" s="37">
        <f t="shared" si="5"/>
        <v>0.5</v>
      </c>
      <c r="E59" s="38" t="s">
        <v>12</v>
      </c>
    </row>
    <row r="60" spans="1:5" x14ac:dyDescent="0.2">
      <c r="A60" s="37">
        <f t="shared" si="3"/>
        <v>0.78</v>
      </c>
      <c r="B60" s="37">
        <f t="shared" si="4"/>
        <v>0.625</v>
      </c>
      <c r="C60" s="38" t="s">
        <v>11</v>
      </c>
      <c r="D60" s="37">
        <f t="shared" si="5"/>
        <v>0.75</v>
      </c>
      <c r="E60" s="38" t="s">
        <v>18</v>
      </c>
    </row>
    <row r="61" spans="1:5" x14ac:dyDescent="0.2">
      <c r="A61" s="37">
        <f t="shared" si="3"/>
        <v>0.48</v>
      </c>
      <c r="B61" s="37">
        <f t="shared" si="4"/>
        <v>0.5625</v>
      </c>
      <c r="C61" s="38" t="s">
        <v>11</v>
      </c>
      <c r="D61" s="37">
        <f t="shared" si="5"/>
        <v>1</v>
      </c>
      <c r="E61" s="3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2019-11-05T04:38:37Z</dcterms:modified>
</cp:coreProperties>
</file>