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cotizacion" sheetId="1" state="visible" r:id="rId1"/>
    <sheet name="microinversor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[$-F800]dddd\,\ mmmm\ dd\,\ yyyy"/>
    <numFmt numFmtId="165" formatCode="_-&quot;$&quot;* #,##0.00_-;\-&quot;$&quot;* #,##0.00_-;_-&quot;$&quot;* &quot;-&quot;??_-;_-@_-"/>
    <numFmt numFmtId="166" formatCode="&quot;$&quot;#,##0;[Red]\-&quot;$&quot;#,##0"/>
    <numFmt numFmtId="167" formatCode="#;#;;"/>
  </numFmts>
  <fonts count="2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9"/>
    </font>
    <font>
      <name val="Arial"/>
      <family val="2"/>
      <b val="1"/>
      <sz val="11"/>
    </font>
    <font>
      <name val="Arial"/>
      <family val="2"/>
      <color indexed="12"/>
      <sz val="10"/>
      <u val="single"/>
    </font>
    <font>
      <name val="Arial"/>
      <family val="2"/>
      <b val="1"/>
      <color theme="9" tint="-0.249977111117893"/>
      <sz val="10"/>
    </font>
    <font>
      <name val="Tahoma"/>
      <family val="2"/>
      <b val="1"/>
      <color theme="1"/>
      <sz val="11"/>
    </font>
    <font>
      <name val="Tahoma"/>
      <family val="2"/>
      <color theme="1"/>
      <sz val="11"/>
    </font>
    <font>
      <name val="Arial"/>
      <family val="2"/>
      <sz val="11"/>
    </font>
    <font>
      <name val="Segoe UI Symbol"/>
      <family val="2"/>
      <b val="1"/>
      <sz val="10"/>
    </font>
    <font>
      <name val="Arial"/>
      <family val="2"/>
      <color theme="1"/>
      <sz val="10"/>
    </font>
    <font>
      <name val="Arial"/>
      <family val="2"/>
      <color theme="1"/>
      <sz val="11"/>
    </font>
    <font>
      <name val="Segoe UI Symbol"/>
      <family val="2"/>
      <b val="1"/>
      <color rgb="FFFF0000"/>
      <sz val="10"/>
    </font>
    <font>
      <name val="Segoe UI Symbol"/>
      <family val="2"/>
      <sz val="9"/>
    </font>
    <font>
      <name val="Segoe UI Symbol"/>
      <family val="2"/>
      <b val="1"/>
      <sz val="9"/>
    </font>
    <font>
      <name val="Segoe UI Symbol"/>
      <family val="2"/>
      <b val="1"/>
      <color rgb="FFFF0000"/>
      <sz val="9"/>
    </font>
    <font>
      <name val="Arial"/>
      <family val="2"/>
      <b val="1"/>
      <color theme="1"/>
      <sz val="10"/>
    </font>
    <font>
      <name val="Arial"/>
      <family val="2"/>
      <b val="1"/>
      <sz val="8"/>
    </font>
    <font>
      <name val="Arial"/>
      <family val="2"/>
      <b val="1"/>
      <sz val="9"/>
    </font>
    <font>
      <name val="Segoe UI Symbol"/>
      <family val="2"/>
      <b val="1"/>
      <color rgb="FF002060"/>
      <sz val="10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9"/>
        <bgColor indexed="8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1" fillId="0" borderId="0"/>
    <xf numFmtId="44" fontId="1" fillId="0" borderId="0"/>
    <xf numFmtId="0" fontId="6" fillId="0" borderId="0" applyAlignment="1" applyProtection="1">
      <alignment vertical="top"/>
      <protection locked="0" hidden="0"/>
    </xf>
  </cellStyleXfs>
  <cellXfs count="95">
    <xf numFmtId="0" fontId="0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164" fontId="7" fillId="2" borderId="0" applyAlignment="1" pivotButton="0" quotePrefix="0" xfId="0">
      <alignment horizontal="left"/>
    </xf>
    <xf numFmtId="0" fontId="8" fillId="4" borderId="4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right" vertical="center" wrapText="1"/>
    </xf>
    <xf numFmtId="0" fontId="3" fillId="2" borderId="4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0" fontId="10" fillId="5" borderId="5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 wrapText="1"/>
    </xf>
    <xf numFmtId="0" fontId="12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center" vertical="center" wrapText="1"/>
    </xf>
    <xf numFmtId="0" fontId="15" fillId="0" borderId="0" pivotButton="0" quotePrefix="0" xfId="0"/>
    <xf numFmtId="0" fontId="16" fillId="0" borderId="0" applyAlignment="1" pivotButton="0" quotePrefix="0" xfId="0">
      <alignment horizontal="right"/>
    </xf>
    <xf numFmtId="0" fontId="16" fillId="0" borderId="0" applyAlignment="1" pivotButton="0" quotePrefix="0" xfId="0">
      <alignment horizontal="right" vertical="top"/>
    </xf>
    <xf numFmtId="0" fontId="8" fillId="2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0" fontId="8" fillId="0" borderId="0" applyAlignment="1" pivotButton="0" quotePrefix="0" xfId="0">
      <alignment vertical="center" wrapText="1"/>
    </xf>
    <xf numFmtId="0" fontId="2" fillId="0" borderId="4" applyAlignment="1" pivotButton="0" quotePrefix="0" xfId="0">
      <alignment vertical="center" wrapText="1"/>
    </xf>
    <xf numFmtId="0" fontId="18" fillId="0" borderId="3" applyAlignment="1" pivotButton="0" quotePrefix="0" xfId="0">
      <alignment horizontal="left" vertical="center" wrapText="1"/>
    </xf>
    <xf numFmtId="14" fontId="2" fillId="2" borderId="0" applyAlignment="1" pivotButton="0" quotePrefix="0" xfId="0">
      <alignment horizontal="left"/>
    </xf>
    <xf numFmtId="0" fontId="16" fillId="0" borderId="0" applyAlignment="1" pivotButton="0" quotePrefix="0" xfId="0">
      <alignment horizontal="center" vertical="top"/>
    </xf>
    <xf numFmtId="0" fontId="15" fillId="0" borderId="10" pivotButton="0" quotePrefix="0" xfId="0"/>
    <xf numFmtId="0" fontId="15" fillId="0" borderId="0" applyAlignment="1" pivotButton="0" quotePrefix="0" xfId="0">
      <alignment wrapText="1"/>
    </xf>
    <xf numFmtId="0" fontId="15" fillId="0" borderId="7" pivotButton="0" quotePrefix="0" xfId="0"/>
    <xf numFmtId="0" fontId="15" fillId="0" borderId="12" applyAlignment="1" pivotButton="0" quotePrefix="0" xfId="0">
      <alignment wrapText="1"/>
    </xf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3" fillId="3" borderId="0" applyAlignment="1" pivotButton="0" quotePrefix="0" xfId="0">
      <alignment horizontal="left" wrapText="1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65" fontId="3" fillId="5" borderId="5" applyAlignment="1" pivotButton="0" quotePrefix="0" xfId="0">
      <alignment horizontal="right" vertical="center" wrapText="1"/>
    </xf>
    <xf numFmtId="165" fontId="3" fillId="0" borderId="4" applyAlignment="1" pivotButton="0" quotePrefix="0" xfId="1">
      <alignment horizontal="right" vertical="center" wrapText="1"/>
    </xf>
    <xf numFmtId="165" fontId="11" fillId="0" borderId="0" applyAlignment="1" pivotButton="0" quotePrefix="0" xfId="0">
      <alignment horizontal="center" vertical="center" wrapText="1"/>
    </xf>
    <xf numFmtId="166" fontId="3" fillId="0" borderId="4" applyAlignment="1" pivotButton="0" quotePrefix="0" xfId="1">
      <alignment horizontal="right" vertical="center" wrapText="1"/>
    </xf>
    <xf numFmtId="165" fontId="3" fillId="5" borderId="4" applyAlignment="1" pivotButton="0" quotePrefix="0" xfId="0">
      <alignment horizontal="right" vertical="center" wrapText="1"/>
    </xf>
    <xf numFmtId="165" fontId="3" fillId="0" borderId="4" applyAlignment="1" pivotButton="0" quotePrefix="0" xfId="0">
      <alignment horizontal="right" vertical="center" wrapText="1"/>
    </xf>
    <xf numFmtId="165" fontId="14" fillId="0" borderId="0" applyAlignment="1" pivotButton="0" quotePrefix="0" xfId="0">
      <alignment horizontal="center" vertical="center" wrapText="1"/>
    </xf>
    <xf numFmtId="165" fontId="3" fillId="0" borderId="4" applyAlignment="1" pivotButton="0" quotePrefix="0" xfId="0">
      <alignment horizontal="right" vertical="top" wrapText="1"/>
    </xf>
    <xf numFmtId="165" fontId="3" fillId="0" borderId="4" applyAlignment="1" pivotButton="0" quotePrefix="0" xfId="0">
      <alignment horizontal="center" vertical="top" wrapText="1"/>
    </xf>
    <xf numFmtId="165" fontId="16" fillId="2" borderId="0" applyAlignment="1" pivotButton="0" quotePrefix="0" xfId="0">
      <alignment horizontal="right" vertical="top"/>
    </xf>
    <xf numFmtId="167" fontId="15" fillId="0" borderId="0" applyAlignment="1" pivotButton="0" quotePrefix="0" xfId="0">
      <alignment horizontal="center" vertical="top"/>
    </xf>
    <xf numFmtId="165" fontId="3" fillId="0" borderId="0" applyAlignment="1" pivotButton="0" quotePrefix="0" xfId="0">
      <alignment horizontal="right" vertical="top" wrapText="1"/>
    </xf>
    <xf numFmtId="165" fontId="3" fillId="0" borderId="0" applyAlignment="1" pivotButton="0" quotePrefix="0" xfId="0">
      <alignment horizontal="center" vertical="top" wrapText="1"/>
    </xf>
    <xf numFmtId="165" fontId="16" fillId="2" borderId="0" applyAlignment="1" pivotButton="0" quotePrefix="0" xfId="0">
      <alignment horizontal="left" vertical="top"/>
    </xf>
    <xf numFmtId="166" fontId="15" fillId="0" borderId="0" applyAlignment="1" pivotButton="0" quotePrefix="0" xfId="1">
      <alignment horizontal="center" vertical="top"/>
    </xf>
    <xf numFmtId="165" fontId="3" fillId="0" borderId="11" applyAlignment="1" pivotButton="0" quotePrefix="0" xfId="0">
      <alignment horizontal="right" vertical="top" wrapText="1"/>
    </xf>
    <xf numFmtId="166" fontId="15" fillId="0" borderId="12" applyAlignment="1" pivotButton="0" quotePrefix="0" xfId="1">
      <alignment horizontal="center" vertical="top"/>
    </xf>
    <xf numFmtId="165" fontId="3" fillId="0" borderId="8" applyAlignment="1" pivotButton="0" quotePrefix="0" xfId="0">
      <alignment horizontal="right" vertical="top" wrapText="1"/>
    </xf>
    <xf numFmtId="165" fontId="15" fillId="0" borderId="0" applyAlignment="1" pivotButton="0" quotePrefix="0" xfId="1">
      <alignment horizontal="center" vertical="top"/>
    </xf>
    <xf numFmtId="0" fontId="0" fillId="0" borderId="0" pivotButton="0" quotePrefix="0" xfId="0"/>
    <xf numFmtId="0" fontId="21" fillId="0" borderId="14" applyAlignment="1" pivotButton="0" quotePrefix="0" xfId="0">
      <alignment horizontal="center"/>
    </xf>
    <xf numFmtId="0" fontId="0" fillId="0" borderId="14" pivotButton="0" quotePrefix="0" xfId="0"/>
    <xf numFmtId="0" fontId="11" fillId="0" borderId="15" applyAlignment="1" pivotButton="0" quotePrefix="0" xfId="0">
      <alignment horizontal="center"/>
    </xf>
    <xf numFmtId="0" fontId="0" fillId="0" borderId="13" pivotButton="0" quotePrefix="0" xfId="0"/>
    <xf numFmtId="0" fontId="0" fillId="0" borderId="15" pivotButton="0" quotePrefix="0" xfId="0"/>
    <xf numFmtId="0" fontId="11" fillId="0" borderId="14" applyAlignment="1" pivotButton="0" quotePrefix="0" xfId="0">
      <alignment horizontal="center"/>
    </xf>
    <xf numFmtId="0" fontId="19" fillId="0" borderId="0" applyAlignment="1" pivotButton="0" quotePrefix="0" xfId="0">
      <alignment horizontal="center" wrapText="1"/>
    </xf>
    <xf numFmtId="0" fontId="15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top" wrapText="1"/>
    </xf>
    <xf numFmtId="0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3" fillId="3" borderId="0" applyAlignment="1" pivotButton="0" quotePrefix="0" xfId="0">
      <alignment horizontal="left" wrapText="1"/>
    </xf>
    <xf numFmtId="0" fontId="8" fillId="0" borderId="4" applyAlignment="1" pivotButton="0" quotePrefix="0" xfId="0">
      <alignment horizontal="center" vertical="center" wrapText="1"/>
    </xf>
    <xf numFmtId="0" fontId="0" fillId="0" borderId="3" pivotButton="0" quotePrefix="0" xfId="0"/>
    <xf numFmtId="0" fontId="17" fillId="0" borderId="0" applyAlignment="1" pivotButton="0" quotePrefix="0" xfId="0">
      <alignment horizontal="left" vertical="center" wrapText="1"/>
    </xf>
    <xf numFmtId="0" fontId="15" fillId="0" borderId="16" applyAlignment="1" pivotButton="0" quotePrefix="0" xfId="0">
      <alignment horizontal="center"/>
    </xf>
    <xf numFmtId="0" fontId="0" fillId="0" borderId="9" pivotButton="0" quotePrefix="0" xfId="0"/>
    <xf numFmtId="0" fontId="0" fillId="0" borderId="6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15" fillId="0" borderId="0" applyAlignment="1" pivotButton="0" quotePrefix="0" xfId="0">
      <alignment horizontal="left" wrapText="1"/>
    </xf>
    <xf numFmtId="0" fontId="20" fillId="0" borderId="0" applyAlignment="1" pivotButton="0" quotePrefix="0" xfId="0">
      <alignment horizontal="center" vertical="center"/>
    </xf>
    <xf numFmtId="165" fontId="3" fillId="5" borderId="5" applyAlignment="1" pivotButton="0" quotePrefix="0" xfId="0">
      <alignment horizontal="right" vertical="center" wrapText="1"/>
    </xf>
    <xf numFmtId="165" fontId="3" fillId="0" borderId="4" applyAlignment="1" pivotButton="0" quotePrefix="0" xfId="1">
      <alignment horizontal="right" vertical="center" wrapText="1"/>
    </xf>
    <xf numFmtId="165" fontId="11" fillId="0" borderId="0" applyAlignment="1" pivotButton="0" quotePrefix="0" xfId="0">
      <alignment horizontal="center" vertical="center" wrapText="1"/>
    </xf>
    <xf numFmtId="166" fontId="3" fillId="0" borderId="4" applyAlignment="1" pivotButton="0" quotePrefix="0" xfId="1">
      <alignment horizontal="right" vertical="center" wrapText="1"/>
    </xf>
    <xf numFmtId="165" fontId="3" fillId="5" borderId="4" applyAlignment="1" pivotButton="0" quotePrefix="0" xfId="0">
      <alignment horizontal="right" vertical="center" wrapText="1"/>
    </xf>
    <xf numFmtId="165" fontId="3" fillId="0" borderId="4" applyAlignment="1" pivotButton="0" quotePrefix="0" xfId="0">
      <alignment horizontal="right" vertical="center" wrapText="1"/>
    </xf>
    <xf numFmtId="165" fontId="14" fillId="0" borderId="0" applyAlignment="1" pivotButton="0" quotePrefix="0" xfId="0">
      <alignment horizontal="center" vertical="center" wrapText="1"/>
    </xf>
    <xf numFmtId="165" fontId="3" fillId="0" borderId="4" applyAlignment="1" pivotButton="0" quotePrefix="0" xfId="0">
      <alignment horizontal="right" vertical="top" wrapText="1"/>
    </xf>
    <xf numFmtId="165" fontId="3" fillId="0" borderId="4" applyAlignment="1" pivotButton="0" quotePrefix="0" xfId="0">
      <alignment horizontal="center" vertical="top" wrapText="1"/>
    </xf>
    <xf numFmtId="165" fontId="16" fillId="2" borderId="0" applyAlignment="1" pivotButton="0" quotePrefix="0" xfId="0">
      <alignment horizontal="right" vertical="top"/>
    </xf>
    <xf numFmtId="167" fontId="15" fillId="0" borderId="0" applyAlignment="1" pivotButton="0" quotePrefix="0" xfId="0">
      <alignment horizontal="center" vertical="top"/>
    </xf>
    <xf numFmtId="165" fontId="3" fillId="0" borderId="0" applyAlignment="1" pivotButton="0" quotePrefix="0" xfId="0">
      <alignment horizontal="right" vertical="top" wrapText="1"/>
    </xf>
    <xf numFmtId="165" fontId="3" fillId="0" borderId="0" applyAlignment="1" pivotButton="0" quotePrefix="0" xfId="0">
      <alignment horizontal="center" vertical="top" wrapText="1"/>
    </xf>
    <xf numFmtId="165" fontId="16" fillId="2" borderId="0" applyAlignment="1" pivotButton="0" quotePrefix="0" xfId="0">
      <alignment horizontal="left" vertical="top"/>
    </xf>
    <xf numFmtId="166" fontId="15" fillId="0" borderId="0" applyAlignment="1" pivotButton="0" quotePrefix="0" xfId="1">
      <alignment horizontal="center" vertical="top"/>
    </xf>
    <xf numFmtId="165" fontId="3" fillId="0" borderId="11" applyAlignment="1" pivotButton="0" quotePrefix="0" xfId="0">
      <alignment horizontal="right" vertical="top" wrapText="1"/>
    </xf>
    <xf numFmtId="166" fontId="15" fillId="0" borderId="12" applyAlignment="1" pivotButton="0" quotePrefix="0" xfId="1">
      <alignment horizontal="center" vertical="top"/>
    </xf>
    <xf numFmtId="165" fontId="3" fillId="0" borderId="8" applyAlignment="1" pivotButton="0" quotePrefix="0" xfId="0">
      <alignment horizontal="right" vertical="top" wrapText="1"/>
    </xf>
    <xf numFmtId="165" fontId="15" fillId="0" borderId="0" applyAlignment="1" pivotButton="0" quotePrefix="0" xfId="1">
      <alignment horizontal="center" vertical="top"/>
    </xf>
  </cellXfs>
  <cellStyles count="3">
    <cellStyle name="Normal" xfId="0" builtinId="0"/>
    <cellStyle name="Moneda" xfId="1" builtinId="4"/>
    <cellStyle name="Hipervínculo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topLeftCell="A10" workbookViewId="0">
      <selection activeCell="C13" sqref="C13"/>
    </sheetView>
  </sheetViews>
  <sheetFormatPr baseColWidth="10" defaultRowHeight="15"/>
  <cols>
    <col width="29" bestFit="1" customWidth="1" style="53" min="2" max="2"/>
    <col width="13.140625" customWidth="1" style="53" min="5" max="5"/>
  </cols>
  <sheetData>
    <row r="1" ht="23.25" customHeight="1" s="53">
      <c r="A1" s="33" t="inlineStr">
        <is>
          <t>PARA:</t>
        </is>
      </c>
      <c r="B1" s="30" t="inlineStr">
        <is>
          <t xml:space="preserve"> safasf</t>
        </is>
      </c>
      <c r="C1" s="60" t="inlineStr">
        <is>
          <t>PROYECTO FOTOVOLTAICO PARA INTERCONEXION A C.F.E.</t>
        </is>
      </c>
    </row>
    <row r="2">
      <c r="A2" s="33" t="inlineStr">
        <is>
          <t>Dirección:</t>
        </is>
      </c>
      <c r="B2" s="75" t="inlineStr">
        <is>
          <t xml:space="preserve"> asfafsa</t>
        </is>
      </c>
      <c r="C2" s="19" t="n"/>
      <c r="D2" s="2" t="n"/>
      <c r="E2" s="19" t="n"/>
    </row>
    <row r="3" ht="23.25" customHeight="1" s="53">
      <c r="A3" s="3" t="n"/>
      <c r="C3" s="19" t="n"/>
      <c r="D3" s="2" t="n"/>
      <c r="E3" s="19" t="n"/>
    </row>
    <row r="4">
      <c r="A4" s="33" t="inlineStr">
        <is>
          <t>*CPCA:</t>
        </is>
      </c>
      <c r="B4" s="32" t="inlineStr">
        <is>
          <t xml:space="preserve"> 3008</t>
        </is>
      </c>
      <c r="C4" s="19" t="n"/>
      <c r="D4" s="2" t="n"/>
      <c r="E4" s="19" t="n"/>
    </row>
    <row r="5">
      <c r="A5" s="3" t="inlineStr">
        <is>
          <t>Referencia:</t>
        </is>
      </c>
      <c r="B5" s="1" t="inlineStr">
        <is>
          <t xml:space="preserve">    COTIZACION </t>
        </is>
      </c>
      <c r="C5" s="19" t="n"/>
      <c r="D5" s="2" t="n"/>
      <c r="E5" s="19" t="n"/>
    </row>
    <row r="6">
      <c r="A6" s="3" t="inlineStr">
        <is>
          <t xml:space="preserve">Fecha: </t>
        </is>
      </c>
      <c r="B6" s="23" t="inlineStr">
        <is>
          <t xml:space="preserve"> 2020-10-30</t>
        </is>
      </c>
      <c r="C6" s="19" t="n"/>
      <c r="D6" s="2" t="n"/>
      <c r="E6" s="19" t="n"/>
    </row>
    <row r="7">
      <c r="A7" s="3" t="n"/>
      <c r="B7" s="4" t="n"/>
      <c r="C7" s="19" t="n"/>
      <c r="D7" s="19" t="n"/>
      <c r="E7" s="19" t="n"/>
      <c r="F7" s="19" t="n"/>
    </row>
    <row r="8">
      <c r="A8" s="65" t="inlineStr">
        <is>
          <t>Atendiendo a su solicitud, envío la siguiente propuesta:</t>
        </is>
      </c>
      <c r="F8" s="19" t="n"/>
    </row>
    <row r="9">
      <c r="A9" s="65" t="n"/>
      <c r="B9" s="65" t="n"/>
      <c r="C9" s="65" t="n"/>
      <c r="D9" s="65" t="n"/>
      <c r="E9" s="65" t="n"/>
      <c r="F9" s="19" t="n"/>
    </row>
    <row r="10" ht="15" customHeight="1" s="53">
      <c r="A10" s="63" t="inlineStr">
        <is>
          <t>SISTEMA FOTOVOLTAICO PARA INTERCONEXION A C.F.E.</t>
        </is>
      </c>
      <c r="B10" s="64" t="n"/>
      <c r="C10" s="64" t="n"/>
      <c r="D10" s="64" t="n"/>
      <c r="E10" s="64" t="n"/>
      <c r="F10" s="20" t="n"/>
    </row>
    <row r="11" ht="28.5" customHeight="1" s="53">
      <c r="A11" s="5" t="inlineStr">
        <is>
          <t>PARTIDA</t>
        </is>
      </c>
      <c r="B11" s="5" t="inlineStr">
        <is>
          <t>DESCRIPCION</t>
        </is>
      </c>
      <c r="C11" s="5" t="inlineStr">
        <is>
          <t>Cant.</t>
        </is>
      </c>
      <c r="D11" s="5" t="inlineStr">
        <is>
          <t xml:space="preserve">Precio Unit  </t>
        </is>
      </c>
      <c r="E11" s="5" t="inlineStr">
        <is>
          <t xml:space="preserve">sub total </t>
        </is>
      </c>
      <c r="F11" s="17" t="n"/>
    </row>
    <row r="12">
      <c r="A12" s="66" t="n"/>
      <c r="B12" s="67" t="n"/>
      <c r="C12" s="66" t="n"/>
      <c r="D12" s="7" t="n"/>
      <c r="E12" s="7" t="n"/>
      <c r="F12" s="18" t="n"/>
    </row>
    <row r="13" ht="38.25" customHeight="1" s="53">
      <c r="A13" s="8" t="n">
        <v>1</v>
      </c>
      <c r="B13" s="9" t="inlineStr">
        <is>
          <t>Modulo Solar Fotovoltaico ASTRAL Panel Solar de 435 W Celdas Monocristalino</t>
        </is>
      </c>
      <c r="C13" s="10" t="inlineStr">
        <is>
          <t xml:space="preserve"> 5</t>
        </is>
      </c>
      <c r="D13" s="76" t="n">
        <v>3103.44</v>
      </c>
      <c r="E13" s="77">
        <f>C13*D13</f>
        <v/>
      </c>
      <c r="F13" s="78" t="n"/>
    </row>
    <row r="14" ht="25.5" customHeight="1" s="53">
      <c r="A14" s="11" t="n">
        <v>2</v>
      </c>
      <c r="B14" s="21" t="inlineStr">
        <is>
          <t xml:space="preserve">Inversor de Corriente Central Connera Beyond                </t>
        </is>
      </c>
      <c r="C14" s="10" t="n">
        <v>1</v>
      </c>
      <c r="D14" s="76">
        <f>C13*1793.11</f>
        <v/>
      </c>
      <c r="E14" s="77">
        <f>C14*D14</f>
        <v/>
      </c>
      <c r="F14" s="78" t="n"/>
    </row>
    <row r="15" ht="25.5" customHeight="1" s="53">
      <c r="A15" s="11" t="n">
        <v>3</v>
      </c>
      <c r="B15" s="22" t="inlineStr">
        <is>
          <t>Bastidores y Sistemas de Fijación para Paneles Solares</t>
        </is>
      </c>
      <c r="C15" s="13" t="n">
        <v>1</v>
      </c>
      <c r="D15" s="76">
        <f>C13*620.7</f>
        <v/>
      </c>
      <c r="E15" s="77">
        <f>C15*D15</f>
        <v/>
      </c>
      <c r="F15" s="78" t="n"/>
    </row>
    <row r="16" ht="102" customHeight="1" s="53">
      <c r="A16" s="11" t="n">
        <v>4</v>
      </c>
      <c r="B16" s="12" t="inlineStr">
        <is>
          <t>Obra Civil, Instalación completa del sistema,  Sistema de Tierra física, Materiales: Medios de desconexión, Interruptores termo magnético, Cables, Cajas y Tuberías, Lote de fusibles y diodos anti corrientes de retorno.</t>
        </is>
      </c>
      <c r="C16" s="13" t="n">
        <v>1</v>
      </c>
      <c r="D16" s="76">
        <f>C13*1379.31</f>
        <v/>
      </c>
      <c r="E16" s="77">
        <f>C16*D16</f>
        <v/>
      </c>
      <c r="F16" s="78" t="n"/>
    </row>
    <row r="17">
      <c r="A17" s="11" t="n">
        <v>5</v>
      </c>
      <c r="B17" s="21" t="inlineStr">
        <is>
          <t>Interconexión con CFE</t>
        </is>
      </c>
      <c r="C17" s="10" t="n">
        <v>1</v>
      </c>
      <c r="D17" s="79" t="n">
        <v>0</v>
      </c>
      <c r="E17" s="79" t="n">
        <v>0</v>
      </c>
      <c r="F17" s="78" t="n"/>
    </row>
    <row r="18" ht="63.75" customHeight="1" s="53">
      <c r="A18" s="11" t="n">
        <v>6</v>
      </c>
      <c r="B18" s="22" t="inlineStr">
        <is>
          <t>Monitoreo Remoto, Sistema de monitoreo Datalogeer WiFi, Programa de Monitoreo y Vigilancia, Alertas En Tiempo Real.</t>
        </is>
      </c>
      <c r="C18" s="13" t="n">
        <v>1</v>
      </c>
      <c r="D18" s="79" t="n">
        <v>0</v>
      </c>
      <c r="E18" s="79" t="n">
        <v>0</v>
      </c>
      <c r="F18" s="78" t="n"/>
    </row>
    <row r="19" ht="25.5" customHeight="1" s="53">
      <c r="A19" s="56" t="inlineStr">
        <is>
          <t>Garantía de los Paneles: 25 Años</t>
        </is>
      </c>
      <c r="B19" s="57" t="n"/>
      <c r="C19" s="58" t="n"/>
      <c r="D19" s="80" t="inlineStr">
        <is>
          <t>SUB TOTAL</t>
        </is>
      </c>
      <c r="E19" s="81">
        <f>SUM(E13:E18)</f>
        <v/>
      </c>
      <c r="F19" s="82" t="n"/>
    </row>
    <row r="20" ht="16.5" customHeight="1" s="53">
      <c r="A20" s="59" t="inlineStr">
        <is>
          <t>Garantía de Inversor central: 10 Años.</t>
        </is>
      </c>
      <c r="C20" s="55" t="n"/>
      <c r="D20" s="80" t="inlineStr">
        <is>
          <t>IVA</t>
        </is>
      </c>
      <c r="E20" s="81">
        <f>E19*0.16</f>
        <v/>
      </c>
      <c r="F20" s="82" t="n"/>
    </row>
    <row r="21">
      <c r="A21" s="54" t="inlineStr">
        <is>
          <t>*CPCA: Calculo de promedio de consumo anual</t>
        </is>
      </c>
      <c r="C21" s="55" t="n"/>
      <c r="D21" s="83" t="inlineStr">
        <is>
          <t>TOTAL</t>
        </is>
      </c>
      <c r="E21" s="84">
        <f>E19+E20</f>
        <v/>
      </c>
      <c r="F21" s="85" t="n"/>
    </row>
    <row r="22" ht="15.75" customHeight="1" s="53" thickBot="1">
      <c r="C22" s="86" t="n"/>
      <c r="D22" s="87" t="n"/>
      <c r="E22" s="88" t="n"/>
      <c r="F22" s="85" t="n"/>
    </row>
    <row r="23">
      <c r="A23" s="69" t="inlineStr">
        <is>
          <t>Pagos a 12 meses ,  Financiamiento directo con un enganche del 25%</t>
        </is>
      </c>
      <c r="B23" s="70" t="n"/>
      <c r="C23" s="70" t="n"/>
      <c r="D23" s="71" t="n"/>
      <c r="E23" s="88" t="n"/>
      <c r="F23" s="89" t="n"/>
    </row>
    <row r="24">
      <c r="A24" s="25" t="n"/>
      <c r="B24" s="26" t="inlineStr">
        <is>
          <t xml:space="preserve">Enganche  </t>
        </is>
      </c>
      <c r="C24" s="90">
        <f>E21*0.25</f>
        <v/>
      </c>
      <c r="D24" s="91" t="n"/>
      <c r="E24" s="88" t="n"/>
      <c r="F24" s="85" t="n"/>
    </row>
    <row r="25" ht="15.75" customHeight="1" s="53" thickBot="1">
      <c r="A25" s="27" t="n"/>
      <c r="B25" s="28" t="inlineStr">
        <is>
          <t>12 Pagos Mensuales de:</t>
        </is>
      </c>
      <c r="C25" s="92">
        <f>(E21-C24)/12</f>
        <v/>
      </c>
      <c r="D25" s="93" t="n"/>
      <c r="E25" s="88" t="n"/>
      <c r="F25" s="85" t="n"/>
    </row>
    <row r="26">
      <c r="A26" s="14" t="n"/>
      <c r="B26" s="26" t="n"/>
      <c r="C26" s="94" t="n"/>
      <c r="D26" s="87" t="n"/>
      <c r="E26" s="88" t="n"/>
      <c r="F26" s="85" t="n"/>
    </row>
    <row r="27" ht="24.75" customHeight="1" s="53">
      <c r="A27" s="24" t="inlineStr">
        <is>
          <t>Notas:</t>
        </is>
      </c>
      <c r="B27" s="74" t="inlineStr">
        <is>
          <t>Incluye instalación completa del sistema, Garantía por escrito, Póliza de Mantenimiento Anual.  Trámite ante CFE</t>
        </is>
      </c>
      <c r="F27" s="85" t="n"/>
    </row>
    <row r="28">
      <c r="A28" s="15" t="inlineStr">
        <is>
          <t>VIGENCIA:</t>
        </is>
      </c>
      <c r="B28" s="68" t="inlineStr">
        <is>
          <t>PRECIOS VALIDOS POR 7 DIAS HABILES</t>
        </is>
      </c>
    </row>
    <row r="29">
      <c r="A29" s="16" t="inlineStr">
        <is>
          <t>MONEDA</t>
        </is>
      </c>
      <c r="B29" s="62" t="inlineStr">
        <is>
          <t xml:space="preserve">LOS PRECIOS SE MUESTRAN EN MONEDA NACIONAL. SE AGREGARA EL IVA. </t>
        </is>
      </c>
    </row>
    <row r="30">
      <c r="A30" s="72" t="inlineStr">
        <is>
          <t>monterreypanelsolar.com         enjoythesun.com.mx             erangel@monterreypanelsolar.com</t>
        </is>
      </c>
    </row>
    <row r="31">
      <c r="A31" s="73" t="n"/>
    </row>
    <row r="32">
      <c r="A32" s="61" t="n"/>
    </row>
    <row r="33">
      <c r="A33" s="14" t="n"/>
      <c r="B33" s="26" t="n"/>
      <c r="C33" s="86" t="n"/>
      <c r="D33" s="87" t="n"/>
    </row>
    <row r="34">
      <c r="A34" s="14" t="n"/>
      <c r="B34" s="26" t="n"/>
      <c r="C34" s="86" t="n"/>
      <c r="D34" s="87" t="n"/>
    </row>
    <row r="35">
      <c r="A35" s="14" t="n"/>
      <c r="B35" s="26" t="n"/>
      <c r="C35" s="86" t="n"/>
      <c r="D35" s="87" t="n"/>
    </row>
  </sheetData>
  <mergeCells count="15">
    <mergeCell ref="A21:C21"/>
    <mergeCell ref="A19:C19"/>
    <mergeCell ref="A20:C20"/>
    <mergeCell ref="C1:F1"/>
    <mergeCell ref="A32:D32"/>
    <mergeCell ref="B29:E29"/>
    <mergeCell ref="A10:E10"/>
    <mergeCell ref="A8:E8"/>
    <mergeCell ref="A12:B12"/>
    <mergeCell ref="B28:E28"/>
    <mergeCell ref="A23:D23"/>
    <mergeCell ref="A30:F30"/>
    <mergeCell ref="A31:F31"/>
    <mergeCell ref="B27:E27"/>
    <mergeCell ref="B2:B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4:H11"/>
  <sheetViews>
    <sheetView workbookViewId="0">
      <selection activeCell="H11" sqref="H11"/>
    </sheetView>
  </sheetViews>
  <sheetFormatPr baseColWidth="10" defaultRowHeight="15"/>
  <cols>
    <col width="26.7109375" bestFit="1" customWidth="1" style="53" min="3" max="3"/>
    <col width="17.28515625" bestFit="1" customWidth="1" style="53" min="7" max="7"/>
  </cols>
  <sheetData>
    <row r="4">
      <c r="C4" t="inlineStr">
        <is>
          <t>panel microinversor credito</t>
        </is>
      </c>
      <c r="D4" t="n">
        <v>10300</v>
      </c>
      <c r="G4" t="inlineStr">
        <is>
          <t xml:space="preserve">cantidad </t>
        </is>
      </c>
      <c r="H4" t="n">
        <v>10</v>
      </c>
    </row>
    <row r="5">
      <c r="C5" t="inlineStr">
        <is>
          <t>panel microinversor contado</t>
        </is>
      </c>
      <c r="D5" t="n">
        <v>9300</v>
      </c>
      <c r="G5" t="inlineStr">
        <is>
          <t>total de inv</t>
        </is>
      </c>
      <c r="H5">
        <f>10300*H4</f>
        <v/>
      </c>
    </row>
    <row r="7">
      <c r="G7" t="inlineStr">
        <is>
          <t xml:space="preserve">Enganche  25% </t>
        </is>
      </c>
      <c r="H7">
        <f>H5/4</f>
        <v/>
      </c>
    </row>
    <row r="8">
      <c r="G8" t="inlineStr">
        <is>
          <t>12 Men</t>
        </is>
      </c>
      <c r="H8">
        <f>(H5-H7)/12</f>
        <v/>
      </c>
    </row>
    <row r="11">
      <c r="G11" t="inlineStr">
        <is>
          <t>Precio de Contado</t>
        </is>
      </c>
      <c r="H11">
        <f>H4*9300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macontreras</dc:creator>
  <dcterms:created xsi:type="dcterms:W3CDTF">2019-10-12T01:43:34Z</dcterms:created>
  <dcterms:modified xsi:type="dcterms:W3CDTF">2020-10-21T04:15:10Z</dcterms:modified>
  <cp:lastModifiedBy>Aldair</cp:lastModifiedBy>
  <cp:lastPrinted>2020-10-21T00:07:42Z</cp:lastPrinted>
</cp:coreProperties>
</file>