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th\Desktop\Proyecto-Quimica-Mermelada\"/>
    </mc:Choice>
  </mc:AlternateContent>
  <xr:revisionPtr revIDLastSave="0" documentId="13_ncr:1_{00D88942-2DFE-4ED0-8FD4-28F835144E25}" xr6:coauthVersionLast="47" xr6:coauthVersionMax="47" xr10:uidLastSave="{00000000-0000-0000-0000-000000000000}"/>
  <bookViews>
    <workbookView xWindow="-120" yWindow="-120" windowWidth="20730" windowHeight="11160" xr2:uid="{6DFA522A-53B6-478F-9D27-66162FDD3BA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E22" i="1"/>
  <c r="C22" i="1"/>
  <c r="D21" i="1"/>
  <c r="E20" i="1"/>
  <c r="E3" i="1" s="1"/>
  <c r="D3" i="1"/>
  <c r="C3" i="1"/>
  <c r="D4" i="1"/>
  <c r="D6" i="1" s="1"/>
  <c r="D9" i="1" s="1"/>
  <c r="I6" i="1"/>
  <c r="C4" i="1"/>
  <c r="C6" i="1" s="1"/>
  <c r="C9" i="1" s="1"/>
  <c r="B19" i="1"/>
  <c r="B20" i="1" s="1"/>
  <c r="B14" i="1"/>
  <c r="B9" i="1"/>
  <c r="E21" i="1" l="1"/>
  <c r="J9" i="1" s="1"/>
  <c r="I9" i="1"/>
  <c r="D10" i="1"/>
  <c r="D11" i="1" s="1"/>
  <c r="D14" i="1" s="1"/>
  <c r="C21" i="1"/>
  <c r="J3" i="1" s="1"/>
  <c r="C10" i="1"/>
  <c r="C11" i="1" s="1"/>
  <c r="C14" i="1" s="1"/>
  <c r="D15" i="1" l="1"/>
  <c r="D16" i="1" s="1"/>
  <c r="D19" i="1" s="1"/>
  <c r="D20" i="1" s="1"/>
  <c r="J6" i="1" s="1"/>
  <c r="C15" i="1"/>
  <c r="C16" i="1" s="1"/>
  <c r="C19" i="1" s="1"/>
  <c r="C20" i="1" s="1"/>
  <c r="I3" i="1" s="1"/>
  <c r="E4" i="1"/>
  <c r="E6" i="1" l="1"/>
  <c r="E9" i="1" s="1"/>
  <c r="E10" i="1" l="1"/>
  <c r="E11" i="1" s="1"/>
  <c r="E14" i="1" s="1"/>
  <c r="E15" i="1" l="1"/>
  <c r="E16" i="1" s="1"/>
  <c r="E19" i="1" s="1"/>
</calcChain>
</file>

<file path=xl/sharedStrings.xml><?xml version="1.0" encoding="utf-8"?>
<sst xmlns="http://schemas.openxmlformats.org/spreadsheetml/2006/main" count="44" uniqueCount="22">
  <si>
    <t>PROCESO 1 LAVADO Y PELADO</t>
  </si>
  <si>
    <t>Manzanas</t>
  </si>
  <si>
    <t>Residuos</t>
  </si>
  <si>
    <t>Agua</t>
  </si>
  <si>
    <t>Manzanas peladas</t>
  </si>
  <si>
    <t>PROCESO 2 PICADO</t>
  </si>
  <si>
    <t>Manzanas Peladas</t>
  </si>
  <si>
    <t>Semillas y Huesos</t>
  </si>
  <si>
    <t>Manzanas Picadas</t>
  </si>
  <si>
    <t>PROCESO 3 MOLIDO</t>
  </si>
  <si>
    <t>Desperdicio</t>
  </si>
  <si>
    <t>Manzana Machacada</t>
  </si>
  <si>
    <t>PROCESO 4 REDUCCION</t>
  </si>
  <si>
    <t>Azucar</t>
  </si>
  <si>
    <t>Mermelada</t>
  </si>
  <si>
    <t>Real</t>
  </si>
  <si>
    <t>Teorico</t>
  </si>
  <si>
    <t>Teorico Manzanas</t>
  </si>
  <si>
    <t>Teorico Mermelada</t>
  </si>
  <si>
    <t>Teorico Azucar</t>
  </si>
  <si>
    <t>Vapor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</si>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</sst>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6F734-F118-46F5-8754-D9959929CA75}">
  <dimension ref="A2:J22"/>
  <sheetViews>
    <sheetView tabSelected="1" workbookViewId="0">
      <selection activeCell="C25" sqref="C25"/>
    </sheetView>
  </sheetViews>
  <sheetFormatPr baseColWidth="10" defaultRowHeight="15" x14ac:dyDescent="0.25"/>
  <cols>
    <col min="1" max="1" width="27.85546875" style="2" bestFit="1" customWidth="1"/>
    <col min="2" max="2" width="11.42578125" style="1"/>
    <col min="3" max="3" width="16.85546875" style="1" bestFit="1" customWidth="1"/>
    <col min="4" max="4" width="18.42578125" bestFit="1" customWidth="1"/>
    <col min="5" max="5" width="13.85546875" bestFit="1" customWidth="1"/>
    <col min="6" max="7" width="11.5703125" bestFit="1" customWidth="1"/>
    <col min="10" max="10" width="19.140625" bestFit="1" customWidth="1"/>
  </cols>
  <sheetData>
    <row r="2" spans="1:10" x14ac:dyDescent="0.25">
      <c r="A2" s="12" t="s">
        <v>0</v>
      </c>
      <c r="B2" s="11" t="s">
        <v>15</v>
      </c>
      <c r="C2" s="11" t="s">
        <v>17</v>
      </c>
      <c r="D2" s="11" t="s">
        <v>18</v>
      </c>
      <c r="E2" s="11" t="s">
        <v>19</v>
      </c>
      <c r="H2" s="11" t="s">
        <v>1</v>
      </c>
      <c r="I2" s="11" t="s">
        <v>13</v>
      </c>
      <c r="J2" s="11" t="s">
        <v>14</v>
      </c>
    </row>
    <row r="3" spans="1:10" x14ac:dyDescent="0.25">
      <c r="A3" s="4" t="s">
        <v>1</v>
      </c>
      <c r="B3" s="3">
        <v>436</v>
      </c>
      <c r="C3" s="7">
        <f>H3</f>
        <v>436</v>
      </c>
      <c r="D3" s="7">
        <f>D21*(436/325)</f>
        <v>436</v>
      </c>
      <c r="E3" s="7">
        <f>(E20*436)/F20</f>
        <v>436.00075899638239</v>
      </c>
      <c r="H3" s="3">
        <v>436</v>
      </c>
      <c r="I3" s="7">
        <f>C20</f>
        <v>178.08968997837059</v>
      </c>
      <c r="J3" s="7">
        <f>C21</f>
        <v>325</v>
      </c>
    </row>
    <row r="4" spans="1:10" x14ac:dyDescent="0.25">
      <c r="A4" s="5" t="s">
        <v>2</v>
      </c>
      <c r="B4" s="3">
        <v>44</v>
      </c>
      <c r="C4" s="7">
        <f>C3*(((44*100)/436)/100)</f>
        <v>44</v>
      </c>
      <c r="D4" s="7">
        <f>D3*(((44*100)/436)/100)</f>
        <v>44</v>
      </c>
      <c r="E4" s="7">
        <f>E3*(((44*100)/436)/100)</f>
        <v>44.000076595965197</v>
      </c>
    </row>
    <row r="5" spans="1:10" x14ac:dyDescent="0.25">
      <c r="A5" s="4" t="s">
        <v>3</v>
      </c>
      <c r="B5" s="3">
        <v>331</v>
      </c>
      <c r="C5" s="7">
        <v>331</v>
      </c>
      <c r="D5" s="7">
        <v>332</v>
      </c>
      <c r="E5" s="7">
        <v>331</v>
      </c>
      <c r="H5" s="11" t="s">
        <v>14</v>
      </c>
      <c r="I5" s="11" t="s">
        <v>1</v>
      </c>
      <c r="J5" s="11" t="s">
        <v>13</v>
      </c>
    </row>
    <row r="6" spans="1:10" x14ac:dyDescent="0.25">
      <c r="A6" s="5" t="s">
        <v>4</v>
      </c>
      <c r="B6" s="3">
        <v>399</v>
      </c>
      <c r="C6" s="7">
        <f>C3-C4</f>
        <v>392</v>
      </c>
      <c r="D6" s="7">
        <f>D3-D4</f>
        <v>392</v>
      </c>
      <c r="E6" s="7">
        <f>E3-E4</f>
        <v>392.00068240041719</v>
      </c>
      <c r="H6" s="8">
        <v>325</v>
      </c>
      <c r="I6" s="9">
        <f>H6*(436/325)</f>
        <v>436</v>
      </c>
      <c r="J6" s="9">
        <f>D20</f>
        <v>178.08968997837059</v>
      </c>
    </row>
    <row r="7" spans="1:10" x14ac:dyDescent="0.25">
      <c r="C7" s="6"/>
      <c r="D7" s="6"/>
      <c r="E7" s="6"/>
    </row>
    <row r="8" spans="1:10" x14ac:dyDescent="0.25">
      <c r="A8" s="12" t="s">
        <v>5</v>
      </c>
      <c r="B8" s="11" t="s">
        <v>15</v>
      </c>
      <c r="C8" s="11" t="s">
        <v>16</v>
      </c>
      <c r="D8" s="11" t="s">
        <v>16</v>
      </c>
      <c r="E8" s="11" t="s">
        <v>16</v>
      </c>
      <c r="H8" s="11" t="s">
        <v>13</v>
      </c>
      <c r="I8" s="11" t="s">
        <v>1</v>
      </c>
      <c r="J8" s="11" t="s">
        <v>14</v>
      </c>
    </row>
    <row r="9" spans="1:10" x14ac:dyDescent="0.25">
      <c r="A9" s="4" t="s">
        <v>6</v>
      </c>
      <c r="B9" s="3">
        <f>B6</f>
        <v>399</v>
      </c>
      <c r="C9" s="7">
        <f>C6</f>
        <v>392</v>
      </c>
      <c r="D9" s="7">
        <f>D6</f>
        <v>392</v>
      </c>
      <c r="E9" s="7">
        <f>E6</f>
        <v>392.00068240041719</v>
      </c>
      <c r="H9" s="8">
        <v>178.09</v>
      </c>
      <c r="I9" s="9">
        <f>E3</f>
        <v>436.00075899638239</v>
      </c>
      <c r="J9" s="9">
        <f>E21</f>
        <v>325.00056576565203</v>
      </c>
    </row>
    <row r="10" spans="1:10" x14ac:dyDescent="0.25">
      <c r="A10" s="5" t="s">
        <v>7</v>
      </c>
      <c r="B10" s="3">
        <v>22</v>
      </c>
      <c r="C10" s="7">
        <f>C9*(((22*100)/399)/100)</f>
        <v>21.614035087719301</v>
      </c>
      <c r="D10" s="7">
        <f>D9*(((22*100)/399)/100)</f>
        <v>21.614035087719301</v>
      </c>
      <c r="E10" s="7">
        <f>E9*(((22*100)/399)/100)</f>
        <v>21.614072713807467</v>
      </c>
    </row>
    <row r="11" spans="1:10" x14ac:dyDescent="0.25">
      <c r="A11" s="5" t="s">
        <v>8</v>
      </c>
      <c r="B11" s="3">
        <v>365</v>
      </c>
      <c r="C11" s="7">
        <f>C9-C10</f>
        <v>370.38596491228071</v>
      </c>
      <c r="D11" s="7">
        <f>D9-D10</f>
        <v>370.38596491228071</v>
      </c>
      <c r="E11" s="7">
        <f>E9-E10</f>
        <v>370.38660968660975</v>
      </c>
    </row>
    <row r="12" spans="1:10" x14ac:dyDescent="0.25">
      <c r="C12" s="6"/>
      <c r="D12" s="6"/>
      <c r="E12" s="6"/>
    </row>
    <row r="13" spans="1:10" x14ac:dyDescent="0.25">
      <c r="A13" s="12" t="s">
        <v>9</v>
      </c>
      <c r="B13" s="11" t="s">
        <v>15</v>
      </c>
      <c r="C13" s="11" t="s">
        <v>16</v>
      </c>
      <c r="D13" s="11" t="s">
        <v>16</v>
      </c>
      <c r="E13" s="11" t="s">
        <v>16</v>
      </c>
    </row>
    <row r="14" spans="1:10" x14ac:dyDescent="0.25">
      <c r="A14" s="4" t="s">
        <v>8</v>
      </c>
      <c r="B14" s="3">
        <f>B11</f>
        <v>365</v>
      </c>
      <c r="C14" s="7">
        <f>C11</f>
        <v>370.38596491228071</v>
      </c>
      <c r="D14" s="7">
        <f>D11</f>
        <v>370.38596491228071</v>
      </c>
      <c r="E14" s="7">
        <f>E11</f>
        <v>370.38660968660975</v>
      </c>
    </row>
    <row r="15" spans="1:10" x14ac:dyDescent="0.25">
      <c r="A15" s="5" t="s">
        <v>10</v>
      </c>
      <c r="B15" s="3">
        <v>14</v>
      </c>
      <c r="C15" s="7">
        <f>C14*(((14*100)/365)/100)</f>
        <v>14.206584955539533</v>
      </c>
      <c r="D15" s="7">
        <f>D14*(((14*100)/365)/100)</f>
        <v>14.206584955539533</v>
      </c>
      <c r="E15" s="7">
        <f>E14*(((14*100)/365)/100)</f>
        <v>14.206609686609687</v>
      </c>
    </row>
    <row r="16" spans="1:10" x14ac:dyDescent="0.25">
      <c r="A16" s="5" t="s">
        <v>11</v>
      </c>
      <c r="B16" s="3">
        <v>351</v>
      </c>
      <c r="C16" s="7">
        <f>C14-C15</f>
        <v>356.17937995674117</v>
      </c>
      <c r="D16" s="7">
        <f>D14-D15</f>
        <v>356.17937995674117</v>
      </c>
      <c r="E16" s="7">
        <f>E14-E15</f>
        <v>356.18000000000006</v>
      </c>
    </row>
    <row r="17" spans="1:9" x14ac:dyDescent="0.25">
      <c r="C17" s="6"/>
      <c r="D17" s="6"/>
      <c r="E17" s="6"/>
      <c r="I17" s="10"/>
    </row>
    <row r="18" spans="1:9" x14ac:dyDescent="0.25">
      <c r="A18" s="12" t="s">
        <v>12</v>
      </c>
      <c r="B18" s="11" t="s">
        <v>15</v>
      </c>
      <c r="C18" s="11" t="s">
        <v>16</v>
      </c>
      <c r="D18" s="11" t="s">
        <v>16</v>
      </c>
      <c r="E18" s="11" t="s">
        <v>16</v>
      </c>
    </row>
    <row r="19" spans="1:9" x14ac:dyDescent="0.25">
      <c r="A19" s="4" t="s">
        <v>11</v>
      </c>
      <c r="B19" s="3">
        <f>B16</f>
        <v>351</v>
      </c>
      <c r="C19" s="7">
        <f>C16</f>
        <v>356.17937995674117</v>
      </c>
      <c r="D19" s="7">
        <f>D16</f>
        <v>356.17937995674117</v>
      </c>
      <c r="E19" s="7">
        <f>E16</f>
        <v>356.18000000000006</v>
      </c>
    </row>
    <row r="20" spans="1:9" x14ac:dyDescent="0.25">
      <c r="A20" s="4" t="s">
        <v>13</v>
      </c>
      <c r="B20" s="3">
        <f>B19/2</f>
        <v>175.5</v>
      </c>
      <c r="C20" s="7">
        <f>C19/2</f>
        <v>178.08968997837059</v>
      </c>
      <c r="D20" s="7">
        <f>D19/2</f>
        <v>178.08968997837059</v>
      </c>
      <c r="E20" s="7">
        <f>H9</f>
        <v>178.09</v>
      </c>
      <c r="F20">
        <v>178.08968997837059</v>
      </c>
    </row>
    <row r="21" spans="1:9" x14ac:dyDescent="0.25">
      <c r="A21" s="5" t="s">
        <v>14</v>
      </c>
      <c r="B21" s="3">
        <v>325</v>
      </c>
      <c r="C21" s="7">
        <f>C3*(325/436)</f>
        <v>325</v>
      </c>
      <c r="D21" s="7">
        <f>H6</f>
        <v>325</v>
      </c>
      <c r="E21" s="7">
        <f>E3*(325/436)</f>
        <v>325.00056576565203</v>
      </c>
    </row>
    <row r="22" spans="1:9" x14ac:dyDescent="0.25">
      <c r="A22" s="5" t="s">
        <v>20</v>
      </c>
      <c r="B22" s="3" t="s">
        <v>21</v>
      </c>
      <c r="C22" s="7">
        <f>(C19+C20)-C21</f>
        <v>209.2690699351117</v>
      </c>
      <c r="D22" s="7">
        <f t="shared" ref="D22:E22" si="0">(D19+D20)-D21</f>
        <v>209.2690699351117</v>
      </c>
      <c r="E22" s="7">
        <f t="shared" si="0"/>
        <v>209.26943423434807</v>
      </c>
    </row>
  </sheetData>
  <pageMargins left="0.7" right="0.7" top="0.75" bottom="0.75" header="0.3" footer="0.3"/>
  <ignoredErrors>
    <ignoredError sqref="D2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Lilith</dc:creator>
  <cp:lastModifiedBy>Lilith</cp:lastModifiedBy>
  <dcterms:created xsi:type="dcterms:W3CDTF">2023-05-10T13:45:17Z</dcterms:created>
  <dcterms:modified xsi:type="dcterms:W3CDTF">2023-05-10T14:35:55Z</dcterms:modified>
</cp:coreProperties>
</file>