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DA\For Submission\"/>
    </mc:Choice>
  </mc:AlternateContent>
  <bookViews>
    <workbookView xWindow="0" yWindow="0" windowWidth="19455" windowHeight="11055"/>
  </bookViews>
  <sheets>
    <sheet name="Gasoline Sales Data (smooting)" sheetId="3" r:id="rId1"/>
  </sheets>
  <calcPr calcId="152511"/>
</workbook>
</file>

<file path=xl/calcChain.xml><?xml version="1.0" encoding="utf-8"?>
<calcChain xmlns="http://schemas.openxmlformats.org/spreadsheetml/2006/main">
  <c r="C3" i="3" l="1"/>
  <c r="D3" i="3" s="1"/>
  <c r="G3" i="3" l="1"/>
  <c r="H3" i="3" s="1"/>
  <c r="E3" i="3"/>
  <c r="F3" i="3" s="1"/>
  <c r="C4" i="3"/>
  <c r="D4" i="3" l="1"/>
  <c r="C5" i="3"/>
  <c r="C6" i="3" l="1"/>
  <c r="D5" i="3"/>
  <c r="G4" i="3"/>
  <c r="H4" i="3" s="1"/>
  <c r="E4" i="3"/>
  <c r="F4" i="3" s="1"/>
  <c r="E5" i="3" l="1"/>
  <c r="G5" i="3"/>
  <c r="H5" i="3" s="1"/>
  <c r="C7" i="3"/>
  <c r="D6" i="3"/>
  <c r="G6" i="3" l="1"/>
  <c r="H6" i="3" s="1"/>
  <c r="E6" i="3"/>
  <c r="F6" i="3" s="1"/>
  <c r="C8" i="3"/>
  <c r="D7" i="3"/>
  <c r="F5" i="3"/>
  <c r="C9" i="3" l="1"/>
  <c r="D8" i="3"/>
  <c r="G7" i="3"/>
  <c r="H7" i="3" s="1"/>
  <c r="E7" i="3"/>
  <c r="F7" i="3" l="1"/>
  <c r="G8" i="3"/>
  <c r="H8" i="3" s="1"/>
  <c r="E8" i="3"/>
  <c r="F8" i="3" s="1"/>
  <c r="C10" i="3"/>
  <c r="D9" i="3"/>
  <c r="G9" i="3" l="1"/>
  <c r="H9" i="3" s="1"/>
  <c r="E9" i="3"/>
  <c r="F9" i="3" s="1"/>
  <c r="C11" i="3"/>
  <c r="D10" i="3"/>
  <c r="C12" i="3" l="1"/>
  <c r="D11" i="3"/>
  <c r="G10" i="3"/>
  <c r="H10" i="3" s="1"/>
  <c r="E10" i="3"/>
  <c r="F10" i="3" s="1"/>
  <c r="G11" i="3" l="1"/>
  <c r="H11" i="3" s="1"/>
  <c r="E11" i="3"/>
  <c r="C13" i="3"/>
  <c r="D13" i="3" s="1"/>
  <c r="D12" i="3"/>
  <c r="G12" i="3" l="1"/>
  <c r="H12" i="3" s="1"/>
  <c r="E12" i="3"/>
  <c r="F12" i="3" s="1"/>
  <c r="G13" i="3"/>
  <c r="H13" i="3" s="1"/>
  <c r="H14" i="3" s="1"/>
  <c r="C20" i="3" s="1"/>
  <c r="E13" i="3"/>
  <c r="F13" i="3" s="1"/>
  <c r="F11" i="3"/>
  <c r="E14" i="3"/>
  <c r="C18" i="3" s="1"/>
  <c r="F14" i="3" l="1"/>
  <c r="C19" i="3" s="1"/>
</calcChain>
</file>

<file path=xl/sharedStrings.xml><?xml version="1.0" encoding="utf-8"?>
<sst xmlns="http://schemas.openxmlformats.org/spreadsheetml/2006/main" count="13" uniqueCount="13">
  <si>
    <t>Forcast Error</t>
  </si>
  <si>
    <t>Abs. Forcast Error</t>
  </si>
  <si>
    <t xml:space="preserve">Week </t>
  </si>
  <si>
    <t xml:space="preserve">Sales (1000s of gallons) </t>
  </si>
  <si>
    <t>Squared Forcast Error</t>
  </si>
  <si>
    <t>Percentage of Forcast Error</t>
  </si>
  <si>
    <t>AbsPercentage of Forcast Error</t>
  </si>
  <si>
    <t>Forecast</t>
  </si>
  <si>
    <t>Mean Absolute Error (MAE)</t>
  </si>
  <si>
    <t>Mean Squared Error (MSE)</t>
  </si>
  <si>
    <t>Mean Abs. Perc Error (MAPE)</t>
  </si>
  <si>
    <t>Exponential Smoothign factor (α):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</si>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</sst>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1" applyNumberFormat="0" applyFont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2" borderId="1" xfId="1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0" fillId="0" borderId="2" xfId="0" applyNumberFormat="1" applyBorder="1"/>
    <xf numFmtId="0" fontId="1" fillId="2" borderId="1" xfId="1" applyFont="1" applyAlignment="1">
      <alignment horizontal="right"/>
    </xf>
    <xf numFmtId="0" fontId="1" fillId="2" borderId="1" xfId="1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85" zoomScaleNormal="85" workbookViewId="0">
      <selection activeCell="B26" sqref="B26"/>
    </sheetView>
  </sheetViews>
  <sheetFormatPr defaultRowHeight="15" x14ac:dyDescent="0.25"/>
  <cols>
    <col min="1" max="1" width="20.85546875" customWidth="1"/>
    <col min="2" max="2" width="29.85546875" bestFit="1" customWidth="1"/>
    <col min="3" max="3" width="38" customWidth="1"/>
    <col min="4" max="6" width="9.140625" customWidth="1"/>
    <col min="7" max="7" width="20.7109375" customWidth="1"/>
    <col min="8" max="15" width="9.140625" customWidth="1"/>
  </cols>
  <sheetData>
    <row r="1" spans="1:15" ht="29.25" customHeight="1" x14ac:dyDescent="0.25">
      <c r="A1" s="7" t="s">
        <v>2</v>
      </c>
      <c r="B1" s="7" t="s">
        <v>3</v>
      </c>
      <c r="C1" s="8" t="s">
        <v>7</v>
      </c>
      <c r="D1" s="9" t="s">
        <v>0</v>
      </c>
      <c r="E1" s="9" t="s">
        <v>1</v>
      </c>
      <c r="F1" s="9" t="s">
        <v>4</v>
      </c>
      <c r="G1" s="9" t="s">
        <v>5</v>
      </c>
      <c r="H1" s="9" t="s">
        <v>6</v>
      </c>
      <c r="I1" s="2"/>
      <c r="J1" s="2"/>
      <c r="K1" s="2"/>
      <c r="L1" s="2"/>
      <c r="M1" s="2"/>
      <c r="N1" s="2"/>
      <c r="O1" s="2"/>
    </row>
    <row r="2" spans="1:15" ht="15.75" x14ac:dyDescent="0.25">
      <c r="A2" s="10">
        <v>1</v>
      </c>
      <c r="B2" s="10">
        <v>17</v>
      </c>
      <c r="C2" s="11"/>
      <c r="D2" s="11"/>
      <c r="E2" s="11"/>
      <c r="F2" s="11"/>
      <c r="G2" s="11"/>
      <c r="H2" s="11"/>
      <c r="I2" s="2"/>
      <c r="J2" s="2"/>
      <c r="M2" s="2"/>
      <c r="N2" s="2"/>
      <c r="O2" s="2"/>
    </row>
    <row r="3" spans="1:15" ht="15.75" x14ac:dyDescent="0.25">
      <c r="A3" s="10">
        <v>2</v>
      </c>
      <c r="B3" s="10">
        <v>21</v>
      </c>
      <c r="C3" s="12">
        <f>B2</f>
        <v>17</v>
      </c>
      <c r="D3" s="12">
        <f>B3-C3</f>
        <v>4</v>
      </c>
      <c r="E3" s="12">
        <f>ABS(D3)</f>
        <v>4</v>
      </c>
      <c r="F3" s="12">
        <f>E3^2</f>
        <v>16</v>
      </c>
      <c r="G3" s="12">
        <f>D3/B3*100</f>
        <v>19.047619047619047</v>
      </c>
      <c r="H3" s="12">
        <f>ABS(G3)</f>
        <v>19.047619047619047</v>
      </c>
      <c r="I3" s="2"/>
      <c r="J3" s="2"/>
      <c r="K3" s="2"/>
      <c r="L3" s="2"/>
      <c r="M3" s="2"/>
      <c r="N3" s="2"/>
      <c r="O3" s="2"/>
    </row>
    <row r="4" spans="1:15" ht="15.75" x14ac:dyDescent="0.25">
      <c r="A4" s="10">
        <v>3</v>
      </c>
      <c r="B4" s="10">
        <v>19</v>
      </c>
      <c r="C4" s="12">
        <f>($C$16*B3)+((1-$C$16)*C3)</f>
        <v>17.8</v>
      </c>
      <c r="D4" s="12">
        <f t="shared" ref="D4:D13" si="0">B4-C4</f>
        <v>1.1999999999999993</v>
      </c>
      <c r="E4" s="12">
        <f t="shared" ref="E4:E13" si="1">ABS(D4)</f>
        <v>1.1999999999999993</v>
      </c>
      <c r="F4" s="12">
        <f t="shared" ref="F4:F13" si="2">E4^2</f>
        <v>1.4399999999999984</v>
      </c>
      <c r="G4" s="12">
        <f>D4/B4*100</f>
        <v>6.3157894736842062</v>
      </c>
      <c r="H4" s="12">
        <f>ABS(G4)</f>
        <v>6.3157894736842062</v>
      </c>
      <c r="I4" s="2"/>
      <c r="J4" s="2"/>
      <c r="K4" s="2"/>
      <c r="L4" s="2"/>
      <c r="M4" s="2"/>
      <c r="N4" s="2"/>
      <c r="O4" s="2"/>
    </row>
    <row r="5" spans="1:15" ht="15.75" x14ac:dyDescent="0.25">
      <c r="A5" s="10">
        <v>4</v>
      </c>
      <c r="B5" s="10">
        <v>23</v>
      </c>
      <c r="C5" s="12">
        <f t="shared" ref="C5:C13" si="3">($C$16*B4)+((1-$C$16)*C4)</f>
        <v>18.040000000000003</v>
      </c>
      <c r="D5" s="12">
        <f t="shared" si="0"/>
        <v>4.9599999999999973</v>
      </c>
      <c r="E5" s="12">
        <f t="shared" si="1"/>
        <v>4.9599999999999973</v>
      </c>
      <c r="F5" s="12">
        <f t="shared" si="2"/>
        <v>24.601599999999973</v>
      </c>
      <c r="G5" s="12">
        <f>D5/B5*100</f>
        <v>21.565217391304337</v>
      </c>
      <c r="H5" s="12">
        <f>ABS(G5)</f>
        <v>21.565217391304337</v>
      </c>
      <c r="I5" s="2"/>
      <c r="J5" s="2"/>
      <c r="K5" s="2"/>
      <c r="L5" s="2"/>
      <c r="M5" s="2"/>
      <c r="N5" s="2"/>
      <c r="O5" s="2"/>
    </row>
    <row r="6" spans="1:15" ht="15.75" x14ac:dyDescent="0.25">
      <c r="A6" s="10">
        <v>5</v>
      </c>
      <c r="B6" s="10">
        <v>18</v>
      </c>
      <c r="C6" s="12">
        <f t="shared" si="3"/>
        <v>19.032000000000004</v>
      </c>
      <c r="D6" s="12">
        <f t="shared" si="0"/>
        <v>-1.0320000000000036</v>
      </c>
      <c r="E6" s="12">
        <f t="shared" si="1"/>
        <v>1.0320000000000036</v>
      </c>
      <c r="F6" s="12">
        <f t="shared" si="2"/>
        <v>1.0650240000000073</v>
      </c>
      <c r="G6" s="12">
        <f t="shared" ref="G6:G13" si="4">D6/B6*100</f>
        <v>-5.7333333333333538</v>
      </c>
      <c r="H6" s="12">
        <f t="shared" ref="H6:H13" si="5">ABS(G6)</f>
        <v>5.7333333333333538</v>
      </c>
      <c r="I6" s="2"/>
      <c r="J6" s="2"/>
      <c r="K6" s="2"/>
      <c r="L6" s="2"/>
      <c r="M6" s="2"/>
      <c r="N6" s="2"/>
      <c r="O6" s="2"/>
    </row>
    <row r="7" spans="1:15" ht="15.75" x14ac:dyDescent="0.25">
      <c r="A7" s="10">
        <v>6</v>
      </c>
      <c r="B7" s="10">
        <v>16</v>
      </c>
      <c r="C7" s="12">
        <f t="shared" si="3"/>
        <v>18.825600000000005</v>
      </c>
      <c r="D7" s="12">
        <f t="shared" si="0"/>
        <v>-2.825600000000005</v>
      </c>
      <c r="E7" s="12">
        <f t="shared" si="1"/>
        <v>2.825600000000005</v>
      </c>
      <c r="F7" s="12">
        <f t="shared" si="2"/>
        <v>7.9840153600000283</v>
      </c>
      <c r="G7" s="12">
        <f t="shared" si="4"/>
        <v>-17.660000000000032</v>
      </c>
      <c r="H7" s="12">
        <f t="shared" si="5"/>
        <v>17.660000000000032</v>
      </c>
      <c r="I7" s="2"/>
      <c r="J7" s="2"/>
      <c r="K7" s="2"/>
      <c r="L7" s="2"/>
      <c r="M7" s="2"/>
      <c r="N7" s="2"/>
      <c r="O7" s="2"/>
    </row>
    <row r="8" spans="1:15" ht="15.75" x14ac:dyDescent="0.25">
      <c r="A8" s="10">
        <v>7</v>
      </c>
      <c r="B8" s="10">
        <v>20</v>
      </c>
      <c r="C8" s="12">
        <f t="shared" si="3"/>
        <v>18.260480000000005</v>
      </c>
      <c r="D8" s="12">
        <f t="shared" si="0"/>
        <v>1.7395199999999953</v>
      </c>
      <c r="E8" s="12">
        <f t="shared" si="1"/>
        <v>1.7395199999999953</v>
      </c>
      <c r="F8" s="12">
        <f t="shared" si="2"/>
        <v>3.0259298303999835</v>
      </c>
      <c r="G8" s="12">
        <f t="shared" si="4"/>
        <v>8.6975999999999765</v>
      </c>
      <c r="H8" s="12">
        <f t="shared" si="5"/>
        <v>8.6975999999999765</v>
      </c>
      <c r="I8" s="2"/>
      <c r="J8" s="2"/>
      <c r="K8" s="2"/>
      <c r="L8" s="2"/>
      <c r="M8" s="2"/>
      <c r="N8" s="2"/>
      <c r="O8" s="2"/>
    </row>
    <row r="9" spans="1:15" ht="15.75" x14ac:dyDescent="0.25">
      <c r="A9" s="10">
        <v>8</v>
      </c>
      <c r="B9" s="10">
        <v>18</v>
      </c>
      <c r="C9" s="12">
        <f t="shared" si="3"/>
        <v>18.608384000000004</v>
      </c>
      <c r="D9" s="12">
        <f t="shared" si="0"/>
        <v>-0.60838400000000448</v>
      </c>
      <c r="E9" s="12">
        <f t="shared" si="1"/>
        <v>0.60838400000000448</v>
      </c>
      <c r="F9" s="12">
        <f t="shared" si="2"/>
        <v>0.37013109145600542</v>
      </c>
      <c r="G9" s="12">
        <f t="shared" si="4"/>
        <v>-3.3799111111111362</v>
      </c>
      <c r="H9" s="12">
        <f t="shared" si="5"/>
        <v>3.3799111111111362</v>
      </c>
      <c r="I9" s="2"/>
      <c r="J9" s="2"/>
      <c r="K9" s="2"/>
      <c r="L9" s="2"/>
      <c r="M9" s="2"/>
      <c r="N9" s="2"/>
      <c r="O9" s="2"/>
    </row>
    <row r="10" spans="1:15" ht="15.75" x14ac:dyDescent="0.25">
      <c r="A10" s="10">
        <v>9</v>
      </c>
      <c r="B10" s="10">
        <v>22</v>
      </c>
      <c r="C10" s="12">
        <f t="shared" si="3"/>
        <v>18.486707200000005</v>
      </c>
      <c r="D10" s="12">
        <f t="shared" si="0"/>
        <v>3.513292799999995</v>
      </c>
      <c r="E10" s="12">
        <f t="shared" si="1"/>
        <v>3.513292799999995</v>
      </c>
      <c r="F10" s="12">
        <f t="shared" si="2"/>
        <v>12.343226298531805</v>
      </c>
      <c r="G10" s="12">
        <f t="shared" si="4"/>
        <v>15.969512727272706</v>
      </c>
      <c r="H10" s="12">
        <f t="shared" si="5"/>
        <v>15.969512727272706</v>
      </c>
      <c r="I10" s="2"/>
      <c r="J10" s="2"/>
      <c r="K10" s="2"/>
      <c r="L10" s="2"/>
      <c r="M10" s="2"/>
      <c r="N10" s="2"/>
      <c r="O10" s="2"/>
    </row>
    <row r="11" spans="1:15" ht="15.75" x14ac:dyDescent="0.25">
      <c r="A11" s="10">
        <v>10</v>
      </c>
      <c r="B11" s="10">
        <v>20</v>
      </c>
      <c r="C11" s="12">
        <f t="shared" si="3"/>
        <v>19.189365760000005</v>
      </c>
      <c r="D11" s="12">
        <f t="shared" si="0"/>
        <v>0.81063423999999529</v>
      </c>
      <c r="E11" s="12">
        <f t="shared" si="1"/>
        <v>0.81063423999999529</v>
      </c>
      <c r="F11" s="12">
        <f t="shared" si="2"/>
        <v>0.65712787106036996</v>
      </c>
      <c r="G11" s="12">
        <f t="shared" si="4"/>
        <v>4.0531711999999764</v>
      </c>
      <c r="H11" s="12">
        <f t="shared" si="5"/>
        <v>4.0531711999999764</v>
      </c>
      <c r="I11" s="2"/>
      <c r="J11" s="2"/>
      <c r="K11" s="2"/>
      <c r="L11" s="2"/>
      <c r="M11" s="2"/>
      <c r="N11" s="2"/>
      <c r="O11" s="2"/>
    </row>
    <row r="12" spans="1:15" ht="15.75" x14ac:dyDescent="0.25">
      <c r="A12" s="10">
        <v>11</v>
      </c>
      <c r="B12" s="10">
        <v>15</v>
      </c>
      <c r="C12" s="12">
        <f t="shared" si="3"/>
        <v>19.351492608000004</v>
      </c>
      <c r="D12" s="12">
        <f t="shared" si="0"/>
        <v>-4.3514926080000045</v>
      </c>
      <c r="E12" s="12">
        <f t="shared" si="1"/>
        <v>4.3514926080000045</v>
      </c>
      <c r="F12" s="12">
        <f t="shared" si="2"/>
        <v>18.935487917478682</v>
      </c>
      <c r="G12" s="12">
        <f t="shared" si="4"/>
        <v>-29.009950720000028</v>
      </c>
      <c r="H12" s="12">
        <f t="shared" si="5"/>
        <v>29.009950720000028</v>
      </c>
      <c r="I12" s="2"/>
      <c r="J12" s="2"/>
      <c r="K12" s="2"/>
      <c r="L12" s="2"/>
      <c r="M12" s="2"/>
      <c r="N12" s="2"/>
      <c r="O12" s="2"/>
    </row>
    <row r="13" spans="1:15" ht="15.75" x14ac:dyDescent="0.25">
      <c r="A13" s="10">
        <v>12</v>
      </c>
      <c r="B13" s="10">
        <v>22</v>
      </c>
      <c r="C13" s="12">
        <f t="shared" si="3"/>
        <v>18.481194086400002</v>
      </c>
      <c r="D13" s="12">
        <f t="shared" si="0"/>
        <v>3.5188059135999978</v>
      </c>
      <c r="E13" s="12">
        <f t="shared" si="1"/>
        <v>3.5188059135999978</v>
      </c>
      <c r="F13" s="12">
        <f t="shared" si="2"/>
        <v>12.381995057586316</v>
      </c>
      <c r="G13" s="12">
        <f t="shared" si="4"/>
        <v>15.994572334545445</v>
      </c>
      <c r="H13" s="12">
        <f t="shared" si="5"/>
        <v>15.994572334545445</v>
      </c>
      <c r="I13" s="2"/>
      <c r="J13" s="2"/>
      <c r="K13" s="2"/>
      <c r="L13" s="2"/>
      <c r="M13" s="2"/>
      <c r="N13" s="2"/>
      <c r="O13" s="2"/>
    </row>
    <row r="14" spans="1:15" x14ac:dyDescent="0.25">
      <c r="A14" s="1"/>
      <c r="B14" s="1"/>
      <c r="C14" s="11"/>
      <c r="D14" s="13"/>
      <c r="E14" s="13">
        <f>SUM(E2:E13)</f>
        <v>28.559729561599998</v>
      </c>
      <c r="F14" s="13">
        <f>SUM(F2:F13)</f>
        <v>98.804537426513178</v>
      </c>
      <c r="G14" s="11"/>
      <c r="H14" s="13">
        <f>SUM(H2:H13)</f>
        <v>147.42667733887023</v>
      </c>
      <c r="I14" s="2"/>
      <c r="J14" s="2"/>
      <c r="K14" s="2"/>
      <c r="L14" s="2"/>
      <c r="M14" s="2"/>
      <c r="N14" s="2"/>
      <c r="O14" s="2"/>
    </row>
    <row r="16" spans="1:15" x14ac:dyDescent="0.25">
      <c r="B16" s="14" t="s">
        <v>11</v>
      </c>
      <c r="C16" s="6">
        <v>0.2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14" t="s">
        <v>12</v>
      </c>
      <c r="C17" s="15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B18" s="1" t="s">
        <v>8</v>
      </c>
      <c r="C18" s="5">
        <f>$E$14/($C$17-1)</f>
        <v>2.5963390510545454</v>
      </c>
      <c r="D18" s="1"/>
      <c r="E18" s="1"/>
      <c r="F18" s="1"/>
      <c r="I18" s="2"/>
      <c r="J18" s="1"/>
    </row>
    <row r="19" spans="1:15" x14ac:dyDescent="0.25">
      <c r="B19" s="1" t="s">
        <v>9</v>
      </c>
      <c r="C19" s="5">
        <f>$F$14/($C$17-1)</f>
        <v>8.9822306751375613</v>
      </c>
      <c r="D19" s="3"/>
      <c r="E19" s="1"/>
      <c r="F19" s="1"/>
      <c r="I19" s="2"/>
      <c r="J19" s="3"/>
    </row>
    <row r="20" spans="1:15" x14ac:dyDescent="0.25">
      <c r="B20" t="s">
        <v>10</v>
      </c>
      <c r="C20" s="5">
        <f>$H$14/($C$17-1)</f>
        <v>13.402425212624566</v>
      </c>
      <c r="D20" s="4"/>
      <c r="E20" s="1"/>
      <c r="F20" s="1"/>
      <c r="I20" s="2"/>
      <c r="J20" s="4"/>
    </row>
    <row r="21" spans="1:15" x14ac:dyDescent="0.25">
      <c r="A21" s="1"/>
      <c r="B21" s="1"/>
      <c r="C21" s="1"/>
      <c r="D21" s="1"/>
      <c r="E21" s="1"/>
      <c r="F21" s="1"/>
    </row>
    <row r="22" spans="1:15" x14ac:dyDescent="0.25">
      <c r="A22" s="1"/>
      <c r="B22" s="1"/>
      <c r="C22" s="1"/>
      <c r="D22" s="1"/>
      <c r="E22" s="1"/>
      <c r="F22" s="1"/>
    </row>
    <row r="23" spans="1:15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"/>
      <c r="B24" s="1"/>
      <c r="C24" s="1"/>
      <c r="D24" s="1"/>
      <c r="E24" s="1"/>
      <c r="F24" s="1"/>
    </row>
    <row r="25" spans="1:15" x14ac:dyDescent="0.25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 (smooting)</vt:lpstr>
    </vt:vector>
  </TitlesOfParts>
  <Company>Louisiana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2011-06-07T16:18:11Z</dcterms:created>
  <dcterms:modified xsi:type="dcterms:W3CDTF">2025-06-22T07:19:48Z</dcterms:modified>
</cp:coreProperties>
</file>