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derheynhsuk-my.sharepoint.com/personal/patrick_grady_alderhey_nhs_uk/Documents/Desktop/"/>
    </mc:Choice>
  </mc:AlternateContent>
  <xr:revisionPtr revIDLastSave="0" documentId="8_{6F486AC2-4333-4CB4-A45A-25781F36E41C}" xr6:coauthVersionLast="47" xr6:coauthVersionMax="47" xr10:uidLastSave="{00000000-0000-0000-0000-000000000000}"/>
  <bookViews>
    <workbookView xWindow="-110" yWindow="-110" windowWidth="19420" windowHeight="10420" xr2:uid="{EC46B39B-37D5-4C86-81C6-28DA55C01DBE}"/>
  </bookViews>
  <sheets>
    <sheet name="Eval_of_all_models" sheetId="1" r:id="rId1"/>
    <sheet name="Ensemble_Evaluation" sheetId="6" r:id="rId2"/>
    <sheet name="ARIMA" sheetId="2" r:id="rId3"/>
    <sheet name="ETS" sheetId="3" r:id="rId4"/>
    <sheet name="Theta" sheetId="4" r:id="rId5"/>
    <sheet name="Prophe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2" i="2"/>
  <c r="L3" i="3"/>
  <c r="L4" i="3"/>
  <c r="L2" i="3"/>
  <c r="L3" i="4"/>
  <c r="L4" i="4"/>
  <c r="L2" i="4"/>
  <c r="L4" i="5"/>
  <c r="L3" i="5"/>
  <c r="L2" i="5"/>
  <c r="C5" i="6"/>
  <c r="D5" i="6"/>
  <c r="E5" i="6"/>
  <c r="F5" i="6"/>
  <c r="G5" i="6"/>
  <c r="H5" i="6"/>
  <c r="I5" i="6"/>
  <c r="J5" i="6"/>
  <c r="K5" i="6"/>
  <c r="B5" i="6"/>
  <c r="L2" i="6"/>
  <c r="L5" i="6" s="1"/>
  <c r="L3" i="6"/>
  <c r="N15" i="1"/>
  <c r="N9" i="1"/>
  <c r="J35" i="1"/>
  <c r="L2" i="1"/>
  <c r="C35" i="1"/>
  <c r="D35" i="1"/>
  <c r="E35" i="1"/>
  <c r="F35" i="1"/>
  <c r="G35" i="1"/>
  <c r="H35" i="1"/>
  <c r="I35" i="1"/>
  <c r="K35" i="1"/>
  <c r="B3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N12" i="1" l="1"/>
</calcChain>
</file>

<file path=xl/sharedStrings.xml><?xml version="1.0" encoding="utf-8"?>
<sst xmlns="http://schemas.openxmlformats.org/spreadsheetml/2006/main" count="150" uniqueCount="78">
  <si>
    <t>Models</t>
  </si>
  <si>
    <t xml:space="preserve">Air Passengers </t>
  </si>
  <si>
    <t>Beer Production</t>
  </si>
  <si>
    <t>Electric Production</t>
  </si>
  <si>
    <t>Shampoo sales</t>
  </si>
  <si>
    <t>Legend</t>
  </si>
  <si>
    <t>sktime models</t>
  </si>
  <si>
    <t>AutoTS models</t>
  </si>
  <si>
    <t>Darts models</t>
  </si>
  <si>
    <t xml:space="preserve">Aus Drug </t>
  </si>
  <si>
    <t>Ed Admits</t>
  </si>
  <si>
    <t>ED Attends</t>
  </si>
  <si>
    <t>Births</t>
  </si>
  <si>
    <t>ED Count</t>
  </si>
  <si>
    <t>Pollutiuon</t>
  </si>
  <si>
    <t>ARIMA                  (AutoTS)</t>
  </si>
  <si>
    <t>ETS                         (AutoTS)</t>
  </si>
  <si>
    <t>Prophet               (AutoTS)</t>
  </si>
  <si>
    <t>Theta                    (AutoTS)</t>
  </si>
  <si>
    <t>Naïve                    (AutoTS)</t>
  </si>
  <si>
    <t>ARIMA  (sk)</t>
  </si>
  <si>
    <t>ARIMA  (Darts)</t>
  </si>
  <si>
    <t>Prophet (AutoTS)</t>
  </si>
  <si>
    <t>ARIMA  (AutoTS)</t>
  </si>
  <si>
    <t>ETS (sk)</t>
  </si>
  <si>
    <t>ETS (Darts)</t>
  </si>
  <si>
    <t>ETS (AutoTS)</t>
  </si>
  <si>
    <t>Theta (sk)</t>
  </si>
  <si>
    <t>Theta (Darts)</t>
  </si>
  <si>
    <t>Theta (AutoTS)</t>
  </si>
  <si>
    <t>Prophet (sk)</t>
  </si>
  <si>
    <t>Prophet (Darts)</t>
  </si>
  <si>
    <t>AVERAGE</t>
  </si>
  <si>
    <t>Best</t>
  </si>
  <si>
    <t>2nd Best</t>
  </si>
  <si>
    <t>3rd Best</t>
  </si>
  <si>
    <t>Libraries</t>
  </si>
  <si>
    <t>SKTIME AVERAGE MAE</t>
  </si>
  <si>
    <t>DARTS AVERAGE MAE</t>
  </si>
  <si>
    <t>AUTOTS AVERAGE MAE</t>
  </si>
  <si>
    <t>NaN</t>
  </si>
  <si>
    <t>ARIMA                          (SK)</t>
  </si>
  <si>
    <t>Auto ARIMA               (SK)</t>
  </si>
  <si>
    <t>SARIMAX                     (SK)</t>
  </si>
  <si>
    <t>Expo Smooth             (SK)</t>
  </si>
  <si>
    <t>Auto ETS                      (SK)</t>
  </si>
  <si>
    <t>XGBoost                      (SK)</t>
  </si>
  <si>
    <t>BATS                             (SK)</t>
  </si>
  <si>
    <t>TBATS                          (SK)</t>
  </si>
  <si>
    <t>Rand Forest              (SK)</t>
  </si>
  <si>
    <t>Decision Tree           (SK)</t>
  </si>
  <si>
    <t>LGBM                          (SK)</t>
  </si>
  <si>
    <t>Naïve                           (SK)</t>
  </si>
  <si>
    <t>K-NN                           (SK)</t>
  </si>
  <si>
    <t>LinReg (Trend)        (SK)</t>
  </si>
  <si>
    <t>Prophet                     (SK)</t>
  </si>
  <si>
    <t>Theta                          (SK)</t>
  </si>
  <si>
    <t>ARIMA                      (Darts)</t>
  </si>
  <si>
    <t>Auto ARIMA           (Darts)</t>
  </si>
  <si>
    <t>ETS                             (Darts)</t>
  </si>
  <si>
    <t>XGBoost                  (Darts)</t>
  </si>
  <si>
    <t>Expo Smooth         (Darts)</t>
  </si>
  <si>
    <t>LGBM                       (Darts)</t>
  </si>
  <si>
    <t>BATS                         (Darts)</t>
  </si>
  <si>
    <t>Prophet                   (Darts)</t>
  </si>
  <si>
    <t>LinReg (Trend)     (Darts)</t>
  </si>
  <si>
    <t>Theta                       (Darts)</t>
  </si>
  <si>
    <t>CatBoost                (Darts)</t>
  </si>
  <si>
    <t>Rand Forest          (Darts)</t>
  </si>
  <si>
    <t>4th Best</t>
  </si>
  <si>
    <t>5th Best</t>
  </si>
  <si>
    <t>Auto ETS           (sk)</t>
  </si>
  <si>
    <t>TBATS                (sk)</t>
  </si>
  <si>
    <t>SARIMAX          (sk)</t>
  </si>
  <si>
    <t>BATS                   (sk)</t>
  </si>
  <si>
    <t>Decision Tree  (sk)</t>
  </si>
  <si>
    <t>AutoETS, TBATS, BATS                             (1st, 2nd, 3rd)</t>
  </si>
  <si>
    <t>AutoETS, SARIMAX, Decision Tree         (1st, 4th, 5th)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</si>
</sst>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885F9"/>
        <bgColor indexed="64"/>
      </patternFill>
    </fill>
    <fill>
      <patternFill patternType="solid">
        <fgColor rgb="FFDCEF6B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2" fontId="0" fillId="0" borderId="0" xfId="0" applyNumberFormat="1" applyBorder="1"/>
    <xf numFmtId="0" fontId="1" fillId="0" borderId="1" xfId="0" applyFont="1" applyBorder="1"/>
    <xf numFmtId="0" fontId="1" fillId="4" borderId="2" xfId="0" applyFont="1" applyFill="1" applyBorder="1"/>
    <xf numFmtId="0" fontId="0" fillId="5" borderId="2" xfId="0" applyFill="1" applyBorder="1"/>
    <xf numFmtId="2" fontId="1" fillId="4" borderId="1" xfId="0" applyNumberFormat="1" applyFont="1" applyFill="1" applyBorder="1"/>
    <xf numFmtId="2" fontId="1" fillId="7" borderId="1" xfId="0" applyNumberFormat="1" applyFont="1" applyFill="1" applyBorder="1"/>
    <xf numFmtId="2" fontId="1" fillId="9" borderId="1" xfId="0" applyNumberFormat="1" applyFont="1" applyFill="1" applyBorder="1"/>
    <xf numFmtId="2" fontId="1" fillId="8" borderId="1" xfId="0" applyNumberFormat="1" applyFont="1" applyFill="1" applyBorder="1"/>
    <xf numFmtId="0" fontId="1" fillId="5" borderId="1" xfId="0" applyFont="1" applyFill="1" applyBorder="1"/>
    <xf numFmtId="2" fontId="1" fillId="10" borderId="1" xfId="0" applyNumberFormat="1" applyFont="1" applyFill="1" applyBorder="1"/>
    <xf numFmtId="2" fontId="1" fillId="11" borderId="1" xfId="0" applyNumberFormat="1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2" fontId="1" fillId="6" borderId="1" xfId="0" applyNumberFormat="1" applyFont="1" applyFill="1" applyBorder="1"/>
    <xf numFmtId="0" fontId="0" fillId="5" borderId="0" xfId="0" applyFill="1"/>
    <xf numFmtId="0" fontId="0" fillId="12" borderId="1" xfId="0" applyFill="1" applyBorder="1"/>
    <xf numFmtId="0" fontId="1" fillId="4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F6B"/>
      <color rgb="FF9885F9"/>
      <color rgb="FFFF6600"/>
      <color rgb="FF00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A7BE-921C-400F-B4B7-99B2008BFE42}">
  <dimension ref="A1:Q35"/>
  <sheetViews>
    <sheetView tabSelected="1" zoomScale="60" zoomScaleNormal="60" workbookViewId="0">
      <selection activeCell="J8" sqref="J8"/>
    </sheetView>
  </sheetViews>
  <sheetFormatPr defaultRowHeight="14.5" x14ac:dyDescent="0.35"/>
  <cols>
    <col min="1" max="1" width="20.6328125" customWidth="1"/>
    <col min="2" max="2" width="12.81640625" customWidth="1"/>
    <col min="3" max="3" width="13.7265625" customWidth="1"/>
    <col min="4" max="4" width="16.08984375" customWidth="1"/>
    <col min="5" max="5" width="14.08984375" customWidth="1"/>
    <col min="6" max="7" width="9.36328125" bestFit="1" customWidth="1"/>
    <col min="8" max="8" width="9.81640625" customWidth="1"/>
    <col min="9" max="10" width="9.36328125" bestFit="1" customWidth="1"/>
    <col min="11" max="11" width="11.36328125" bestFit="1" customWidth="1"/>
    <col min="12" max="12" width="13.6328125" customWidth="1"/>
    <col min="14" max="14" width="34.81640625" customWidth="1"/>
    <col min="15" max="15" width="18.90625" customWidth="1"/>
    <col min="16" max="16" width="16.08984375" customWidth="1"/>
    <col min="17" max="17" width="19.26953125" customWidth="1"/>
  </cols>
  <sheetData>
    <row r="1" spans="1:1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17" t="s">
        <v>14</v>
      </c>
      <c r="L1" s="4" t="s">
        <v>32</v>
      </c>
    </row>
    <row r="2" spans="1:17" x14ac:dyDescent="0.35">
      <c r="A2" s="11" t="s">
        <v>41</v>
      </c>
      <c r="B2" s="5">
        <v>102.79</v>
      </c>
      <c r="C2" s="5">
        <v>16.3</v>
      </c>
      <c r="D2" s="5">
        <v>11.03</v>
      </c>
      <c r="E2" s="5">
        <v>243.91</v>
      </c>
      <c r="F2" s="5">
        <v>6.57</v>
      </c>
      <c r="G2" s="5">
        <v>6.29</v>
      </c>
      <c r="H2" s="5">
        <v>38.83</v>
      </c>
      <c r="I2" s="5">
        <v>5.51</v>
      </c>
      <c r="J2" s="5">
        <v>4.8899999999999997</v>
      </c>
      <c r="K2" s="18">
        <v>107.18</v>
      </c>
      <c r="L2" s="19">
        <f t="shared" ref="L2:L34" si="0">AVERAGE(B2:K2)</f>
        <v>54.33</v>
      </c>
    </row>
    <row r="3" spans="1:17" x14ac:dyDescent="0.35">
      <c r="A3" s="11" t="s">
        <v>42</v>
      </c>
      <c r="B3" s="5">
        <v>44.67</v>
      </c>
      <c r="C3" s="5">
        <v>16.329999999999998</v>
      </c>
      <c r="D3" s="5">
        <v>4.92</v>
      </c>
      <c r="E3" s="5">
        <v>168.69</v>
      </c>
      <c r="F3" s="5">
        <v>3.363</v>
      </c>
      <c r="G3" s="5">
        <v>5.16</v>
      </c>
      <c r="H3" s="5">
        <v>35.159999999999997</v>
      </c>
      <c r="I3" s="5">
        <v>6.09</v>
      </c>
      <c r="J3" s="5">
        <v>5.97</v>
      </c>
      <c r="K3" s="18">
        <v>76.86</v>
      </c>
      <c r="L3" s="19">
        <f t="shared" si="0"/>
        <v>36.721299999999999</v>
      </c>
      <c r="P3" s="4" t="s">
        <v>5</v>
      </c>
      <c r="Q3" s="4" t="s">
        <v>36</v>
      </c>
    </row>
    <row r="4" spans="1:17" x14ac:dyDescent="0.35">
      <c r="A4" s="11" t="s">
        <v>43</v>
      </c>
      <c r="B4" s="5">
        <v>17.28</v>
      </c>
      <c r="C4" s="5">
        <v>7.72</v>
      </c>
      <c r="D4" s="5">
        <v>4.0199999999999996</v>
      </c>
      <c r="E4" s="5">
        <v>64.31</v>
      </c>
      <c r="F4" s="5">
        <v>2.04</v>
      </c>
      <c r="G4" s="5">
        <v>15.71</v>
      </c>
      <c r="H4" s="5">
        <v>22.93</v>
      </c>
      <c r="I4" s="5">
        <v>18.23</v>
      </c>
      <c r="J4" s="5">
        <v>5.82</v>
      </c>
      <c r="K4" s="18">
        <v>96.53</v>
      </c>
      <c r="L4" s="24">
        <f t="shared" si="0"/>
        <v>25.459</v>
      </c>
      <c r="P4" s="3"/>
      <c r="Q4" s="3"/>
    </row>
    <row r="5" spans="1:17" x14ac:dyDescent="0.35">
      <c r="A5" s="11" t="s">
        <v>44</v>
      </c>
      <c r="B5" s="5">
        <v>13.38</v>
      </c>
      <c r="C5" s="5">
        <v>10.11</v>
      </c>
      <c r="D5" s="5">
        <v>3.22</v>
      </c>
      <c r="E5" s="5">
        <v>151.78</v>
      </c>
      <c r="F5" s="5">
        <v>1.86</v>
      </c>
      <c r="G5" s="5">
        <v>3.93</v>
      </c>
      <c r="H5" s="5">
        <v>28.46</v>
      </c>
      <c r="I5" s="5">
        <v>6.39</v>
      </c>
      <c r="J5" s="5">
        <v>285.91000000000003</v>
      </c>
      <c r="K5" s="18">
        <v>66.08</v>
      </c>
      <c r="L5" s="19">
        <f t="shared" si="0"/>
        <v>57.112000000000009</v>
      </c>
      <c r="P5" s="1"/>
      <c r="Q5" s="23" t="s">
        <v>6</v>
      </c>
    </row>
    <row r="6" spans="1:17" x14ac:dyDescent="0.35">
      <c r="A6" s="11" t="s">
        <v>45</v>
      </c>
      <c r="B6" s="5">
        <v>20.88</v>
      </c>
      <c r="C6" s="5">
        <v>9.6300000000000008</v>
      </c>
      <c r="D6" s="5">
        <v>3.36</v>
      </c>
      <c r="E6" s="5">
        <v>64.47</v>
      </c>
      <c r="F6" s="5">
        <v>1.57</v>
      </c>
      <c r="G6" s="5">
        <v>3.92</v>
      </c>
      <c r="H6" s="5">
        <v>32.770000000000003</v>
      </c>
      <c r="I6" s="5">
        <v>6.08</v>
      </c>
      <c r="J6" s="5">
        <v>5.61</v>
      </c>
      <c r="K6" s="18">
        <v>67.58</v>
      </c>
      <c r="L6" s="20">
        <f t="shared" si="0"/>
        <v>21.587</v>
      </c>
      <c r="P6" s="2"/>
      <c r="Q6" s="23" t="s">
        <v>8</v>
      </c>
    </row>
    <row r="7" spans="1:17" x14ac:dyDescent="0.35">
      <c r="A7" s="11" t="s">
        <v>46</v>
      </c>
      <c r="B7" s="5">
        <v>27.06</v>
      </c>
      <c r="C7" s="5">
        <v>9.18</v>
      </c>
      <c r="D7" s="5">
        <v>3.72</v>
      </c>
      <c r="E7" s="5">
        <v>120.5</v>
      </c>
      <c r="F7" s="5">
        <v>2.56</v>
      </c>
      <c r="G7" s="5">
        <v>6.05</v>
      </c>
      <c r="H7" s="5">
        <v>27.99</v>
      </c>
      <c r="I7" s="5">
        <v>5.38</v>
      </c>
      <c r="J7" s="5">
        <v>5.71</v>
      </c>
      <c r="K7" s="18">
        <v>101.93</v>
      </c>
      <c r="L7" s="19">
        <f t="shared" si="0"/>
        <v>31.008000000000003</v>
      </c>
      <c r="P7" s="14"/>
      <c r="Q7" s="23" t="s">
        <v>7</v>
      </c>
    </row>
    <row r="8" spans="1:17" x14ac:dyDescent="0.35">
      <c r="A8" s="11" t="s">
        <v>47</v>
      </c>
      <c r="B8" s="5">
        <v>15.01</v>
      </c>
      <c r="C8" s="5">
        <v>9.1300000000000008</v>
      </c>
      <c r="D8" s="5">
        <v>3.55</v>
      </c>
      <c r="E8" s="5">
        <v>74.739999999999995</v>
      </c>
      <c r="F8" s="5">
        <v>1.62</v>
      </c>
      <c r="G8" s="5">
        <v>3.97</v>
      </c>
      <c r="H8" s="5">
        <v>33.979999999999997</v>
      </c>
      <c r="I8" s="5">
        <v>7.31</v>
      </c>
      <c r="J8" s="5">
        <v>5.27</v>
      </c>
      <c r="K8" s="18">
        <v>84.18</v>
      </c>
      <c r="L8" s="21">
        <f t="shared" si="0"/>
        <v>23.876000000000001</v>
      </c>
      <c r="N8" s="11" t="s">
        <v>37</v>
      </c>
      <c r="O8" s="6"/>
    </row>
    <row r="9" spans="1:17" x14ac:dyDescent="0.35">
      <c r="A9" s="11" t="s">
        <v>48</v>
      </c>
      <c r="B9" s="5">
        <v>15.29</v>
      </c>
      <c r="C9" s="5">
        <v>9.18</v>
      </c>
      <c r="D9" s="5">
        <v>3.5</v>
      </c>
      <c r="E9" s="5">
        <v>74.739999999999995</v>
      </c>
      <c r="F9" s="5">
        <v>1.5</v>
      </c>
      <c r="G9" s="5">
        <v>3.91</v>
      </c>
      <c r="H9" s="5">
        <v>34.96</v>
      </c>
      <c r="I9" s="5">
        <v>5.96</v>
      </c>
      <c r="J9" s="5">
        <v>4.21</v>
      </c>
      <c r="K9" s="18">
        <v>85.37</v>
      </c>
      <c r="L9" s="22">
        <f t="shared" si="0"/>
        <v>23.862000000000002</v>
      </c>
      <c r="N9" s="31">
        <f>AVERAGE(L2:L17)</f>
        <v>36.836231250000004</v>
      </c>
      <c r="O9" s="15"/>
    </row>
    <row r="10" spans="1:17" x14ac:dyDescent="0.35">
      <c r="A10" s="11" t="s">
        <v>49</v>
      </c>
      <c r="B10" s="5">
        <v>25.61</v>
      </c>
      <c r="C10" s="5">
        <v>7.61</v>
      </c>
      <c r="D10" s="5">
        <v>4.1500000000000004</v>
      </c>
      <c r="E10" s="5">
        <v>148.96</v>
      </c>
      <c r="F10" s="5">
        <v>2.33</v>
      </c>
      <c r="G10" s="5">
        <v>5.16</v>
      </c>
      <c r="H10" s="5">
        <v>31.87</v>
      </c>
      <c r="I10" s="5">
        <v>5.44</v>
      </c>
      <c r="J10" s="5">
        <v>4.21</v>
      </c>
      <c r="K10" s="18">
        <v>145.82</v>
      </c>
      <c r="L10" s="19">
        <f t="shared" si="0"/>
        <v>38.116</v>
      </c>
      <c r="M10" s="10"/>
      <c r="P10" s="4" t="s">
        <v>5</v>
      </c>
      <c r="Q10" s="4" t="s">
        <v>0</v>
      </c>
    </row>
    <row r="11" spans="1:17" x14ac:dyDescent="0.35">
      <c r="A11" s="11" t="s">
        <v>50</v>
      </c>
      <c r="B11" s="5">
        <v>28.75</v>
      </c>
      <c r="C11" s="5">
        <v>8.51</v>
      </c>
      <c r="D11" s="5">
        <v>4.6100000000000003</v>
      </c>
      <c r="E11" s="5">
        <v>113.16</v>
      </c>
      <c r="F11" s="5">
        <v>2.76</v>
      </c>
      <c r="G11" s="5">
        <v>9.0399999999999991</v>
      </c>
      <c r="H11" s="5">
        <v>27.16</v>
      </c>
      <c r="I11" s="5">
        <v>8.61</v>
      </c>
      <c r="J11" s="5">
        <v>6.41</v>
      </c>
      <c r="K11" s="18">
        <v>78.13</v>
      </c>
      <c r="L11" s="25">
        <f t="shared" si="0"/>
        <v>28.713999999999999</v>
      </c>
      <c r="N11" s="12" t="s">
        <v>38</v>
      </c>
      <c r="P11" s="4"/>
      <c r="Q11" s="4"/>
    </row>
    <row r="12" spans="1:17" x14ac:dyDescent="0.35">
      <c r="A12" s="11" t="s">
        <v>51</v>
      </c>
      <c r="B12" s="5">
        <v>55.44</v>
      </c>
      <c r="C12" s="5">
        <v>8.76</v>
      </c>
      <c r="D12" s="5">
        <v>4.53</v>
      </c>
      <c r="E12" s="5">
        <v>215.75</v>
      </c>
      <c r="F12" s="5">
        <v>3.16</v>
      </c>
      <c r="G12" s="5">
        <v>7.26</v>
      </c>
      <c r="H12" s="5">
        <v>49.64</v>
      </c>
      <c r="I12" s="5">
        <v>6.57</v>
      </c>
      <c r="J12" s="5">
        <v>4.08</v>
      </c>
      <c r="K12" s="18">
        <v>74.42</v>
      </c>
      <c r="L12" s="19">
        <f t="shared" si="0"/>
        <v>42.960999999999999</v>
      </c>
      <c r="N12" s="32">
        <f>AVERAGE(L18:L29)</f>
        <v>39.94394444444444</v>
      </c>
      <c r="P12" s="26" t="s">
        <v>71</v>
      </c>
      <c r="Q12" s="23" t="s">
        <v>33</v>
      </c>
    </row>
    <row r="13" spans="1:17" x14ac:dyDescent="0.35">
      <c r="A13" s="11" t="s">
        <v>52</v>
      </c>
      <c r="B13" s="5">
        <v>47.83</v>
      </c>
      <c r="C13" s="5">
        <v>7.92</v>
      </c>
      <c r="D13" s="5">
        <v>4.43</v>
      </c>
      <c r="E13" s="5">
        <v>215.75</v>
      </c>
      <c r="F13" s="5">
        <v>3.3620000000000001</v>
      </c>
      <c r="G13" s="5">
        <v>6.71</v>
      </c>
      <c r="H13" s="5">
        <v>39.42</v>
      </c>
      <c r="I13" s="5">
        <v>8.35</v>
      </c>
      <c r="J13" s="5">
        <v>4.2</v>
      </c>
      <c r="K13" s="18">
        <v>66.87</v>
      </c>
      <c r="L13" s="19">
        <f t="shared" si="0"/>
        <v>40.484200000000001</v>
      </c>
      <c r="P13" s="27" t="s">
        <v>72</v>
      </c>
      <c r="Q13" s="23" t="s">
        <v>34</v>
      </c>
    </row>
    <row r="14" spans="1:17" x14ac:dyDescent="0.35">
      <c r="A14" s="11" t="s">
        <v>53</v>
      </c>
      <c r="B14" s="5">
        <v>47.83</v>
      </c>
      <c r="C14" s="5">
        <v>7.79</v>
      </c>
      <c r="D14" s="5">
        <v>3.92</v>
      </c>
      <c r="E14" s="5">
        <v>175.15</v>
      </c>
      <c r="F14" s="5">
        <v>3.3620000000000001</v>
      </c>
      <c r="G14" s="5">
        <v>8.57</v>
      </c>
      <c r="H14" s="5">
        <v>70.92</v>
      </c>
      <c r="I14" s="5">
        <v>7</v>
      </c>
      <c r="J14" s="5">
        <v>5.85</v>
      </c>
      <c r="K14" s="18">
        <v>224.33</v>
      </c>
      <c r="L14" s="19">
        <f t="shared" si="0"/>
        <v>55.472200000000001</v>
      </c>
      <c r="N14" s="13" t="s">
        <v>39</v>
      </c>
      <c r="P14" s="28" t="s">
        <v>74</v>
      </c>
      <c r="Q14" s="23" t="s">
        <v>35</v>
      </c>
    </row>
    <row r="15" spans="1:17" x14ac:dyDescent="0.35">
      <c r="A15" s="11" t="s">
        <v>54</v>
      </c>
      <c r="B15" s="5">
        <v>58.65</v>
      </c>
      <c r="C15" s="5">
        <v>33.35</v>
      </c>
      <c r="D15" s="5">
        <v>11.68</v>
      </c>
      <c r="E15" s="5">
        <v>132.71</v>
      </c>
      <c r="F15" s="5">
        <v>4.58</v>
      </c>
      <c r="G15" s="5">
        <v>8.5500000000000007</v>
      </c>
      <c r="H15" s="5">
        <v>29.86</v>
      </c>
      <c r="I15" s="5">
        <v>6.61</v>
      </c>
      <c r="J15" s="5">
        <v>4.79</v>
      </c>
      <c r="K15" s="18">
        <v>79.77</v>
      </c>
      <c r="L15" s="19">
        <f t="shared" si="0"/>
        <v>37.055000000000007</v>
      </c>
      <c r="N15" s="33">
        <f>AVERAGE(L30:L34)</f>
        <v>38.143799999999999</v>
      </c>
      <c r="P15" s="29" t="s">
        <v>73</v>
      </c>
      <c r="Q15" s="16" t="s">
        <v>69</v>
      </c>
    </row>
    <row r="16" spans="1:17" x14ac:dyDescent="0.35">
      <c r="A16" s="11" t="s">
        <v>55</v>
      </c>
      <c r="B16" s="5">
        <v>59.37</v>
      </c>
      <c r="C16" s="5">
        <v>16.809999999999999</v>
      </c>
      <c r="D16" s="5">
        <v>9.25</v>
      </c>
      <c r="E16" s="5">
        <v>123.13</v>
      </c>
      <c r="F16" s="5">
        <v>3.35</v>
      </c>
      <c r="G16" s="5">
        <v>5.32</v>
      </c>
      <c r="H16" s="5">
        <v>61.33</v>
      </c>
      <c r="I16" s="5">
        <v>6.32</v>
      </c>
      <c r="J16" s="5">
        <v>4.57</v>
      </c>
      <c r="K16" s="18">
        <v>76.25</v>
      </c>
      <c r="L16" s="19">
        <f t="shared" si="0"/>
        <v>36.57</v>
      </c>
      <c r="P16" s="30" t="s">
        <v>75</v>
      </c>
      <c r="Q16" s="16" t="s">
        <v>70</v>
      </c>
    </row>
    <row r="17" spans="1:12" x14ac:dyDescent="0.35">
      <c r="A17" s="11" t="s">
        <v>56</v>
      </c>
      <c r="B17" s="5">
        <v>69.72</v>
      </c>
      <c r="C17" s="5">
        <v>17.18</v>
      </c>
      <c r="D17" s="5">
        <v>14.42</v>
      </c>
      <c r="E17" s="5">
        <v>139.75</v>
      </c>
      <c r="F17" s="5">
        <v>3.23</v>
      </c>
      <c r="G17" s="5">
        <v>8.01</v>
      </c>
      <c r="H17" s="5">
        <v>32.26</v>
      </c>
      <c r="I17" s="5">
        <v>6.2</v>
      </c>
      <c r="J17" s="5">
        <v>4.18</v>
      </c>
      <c r="K17" s="18">
        <v>65.569999999999993</v>
      </c>
      <c r="L17" s="19">
        <f t="shared" si="0"/>
        <v>36.052</v>
      </c>
    </row>
    <row r="18" spans="1:12" x14ac:dyDescent="0.35">
      <c r="A18" s="12" t="s">
        <v>57</v>
      </c>
      <c r="B18" s="5">
        <v>38.200000000000003</v>
      </c>
      <c r="C18" s="5">
        <v>12.61</v>
      </c>
      <c r="D18" s="5">
        <v>4.16</v>
      </c>
      <c r="E18" s="5">
        <v>133.97</v>
      </c>
      <c r="F18" s="5">
        <v>2.4500000000000002</v>
      </c>
      <c r="G18" s="5">
        <v>6.46</v>
      </c>
      <c r="H18" s="5">
        <v>29.24</v>
      </c>
      <c r="I18" s="5">
        <v>7.44</v>
      </c>
      <c r="J18" s="5">
        <v>3.95</v>
      </c>
      <c r="K18" s="18">
        <v>75.67</v>
      </c>
      <c r="L18" s="19">
        <f t="shared" si="0"/>
        <v>31.414999999999999</v>
      </c>
    </row>
    <row r="19" spans="1:12" x14ac:dyDescent="0.35">
      <c r="A19" s="12" t="s">
        <v>58</v>
      </c>
      <c r="B19" s="5">
        <v>49.48</v>
      </c>
      <c r="C19" s="5">
        <v>25.2</v>
      </c>
      <c r="D19" s="5">
        <v>8.57</v>
      </c>
      <c r="E19" s="5">
        <v>120.17</v>
      </c>
      <c r="F19" s="5">
        <v>3.36</v>
      </c>
      <c r="G19" s="5">
        <v>6.53</v>
      </c>
      <c r="H19" s="5">
        <v>29.95</v>
      </c>
      <c r="I19" s="5">
        <v>7.14</v>
      </c>
      <c r="J19" s="5" t="s">
        <v>40</v>
      </c>
      <c r="K19" s="18">
        <v>69.650000000000006</v>
      </c>
      <c r="L19" s="19">
        <f t="shared" si="0"/>
        <v>35.56111111111111</v>
      </c>
    </row>
    <row r="20" spans="1:12" x14ac:dyDescent="0.35">
      <c r="A20" s="12" t="s">
        <v>59</v>
      </c>
      <c r="B20" s="5">
        <v>28.14</v>
      </c>
      <c r="C20" s="5">
        <v>22.65</v>
      </c>
      <c r="D20" s="5">
        <v>4.8</v>
      </c>
      <c r="E20" s="5">
        <v>141.18</v>
      </c>
      <c r="F20" s="5">
        <v>2.27</v>
      </c>
      <c r="G20" s="5">
        <v>6.6</v>
      </c>
      <c r="H20" s="5">
        <v>29.26</v>
      </c>
      <c r="I20" s="5">
        <v>11.53</v>
      </c>
      <c r="J20" s="5" t="s">
        <v>40</v>
      </c>
      <c r="K20" s="18">
        <v>85.76</v>
      </c>
      <c r="L20" s="19">
        <f t="shared" si="0"/>
        <v>36.909999999999997</v>
      </c>
    </row>
    <row r="21" spans="1:12" x14ac:dyDescent="0.35">
      <c r="A21" s="12" t="s">
        <v>60</v>
      </c>
      <c r="B21" s="5">
        <v>47.98</v>
      </c>
      <c r="C21" s="5">
        <v>14.04</v>
      </c>
      <c r="D21" s="5">
        <v>4.17</v>
      </c>
      <c r="E21" s="5">
        <v>175.93</v>
      </c>
      <c r="F21" s="5">
        <v>2.58</v>
      </c>
      <c r="G21" s="5">
        <v>8.2899999999999991</v>
      </c>
      <c r="H21" s="5">
        <v>40.42</v>
      </c>
      <c r="I21" s="5">
        <v>6.29</v>
      </c>
      <c r="J21" s="5">
        <v>5.32</v>
      </c>
      <c r="K21" s="18">
        <v>82.97</v>
      </c>
      <c r="L21" s="19">
        <f t="shared" si="0"/>
        <v>38.798999999999999</v>
      </c>
    </row>
    <row r="22" spans="1:12" x14ac:dyDescent="0.35">
      <c r="A22" s="12" t="s">
        <v>61</v>
      </c>
      <c r="B22" s="5">
        <v>24.65</v>
      </c>
      <c r="C22" s="5">
        <v>24.9</v>
      </c>
      <c r="D22" s="5">
        <v>3.94</v>
      </c>
      <c r="E22" s="5">
        <v>103.75</v>
      </c>
      <c r="F22" s="5">
        <v>1.89</v>
      </c>
      <c r="G22" s="5">
        <v>5.41</v>
      </c>
      <c r="H22" s="5">
        <v>31.49</v>
      </c>
      <c r="I22" s="5">
        <v>10.94</v>
      </c>
      <c r="J22" s="5" t="s">
        <v>40</v>
      </c>
      <c r="K22" s="18">
        <v>537.74</v>
      </c>
      <c r="L22" s="19">
        <f t="shared" si="0"/>
        <v>82.745555555555555</v>
      </c>
    </row>
    <row r="23" spans="1:12" x14ac:dyDescent="0.35">
      <c r="A23" s="12" t="s">
        <v>62</v>
      </c>
      <c r="B23" s="5">
        <v>73.599999999999994</v>
      </c>
      <c r="C23" s="5">
        <v>21.31</v>
      </c>
      <c r="D23" s="5">
        <v>3.74</v>
      </c>
      <c r="E23" s="5">
        <v>258.94</v>
      </c>
      <c r="F23" s="5">
        <v>3.74</v>
      </c>
      <c r="G23" s="5">
        <v>11.43</v>
      </c>
      <c r="H23" s="5">
        <v>41.99</v>
      </c>
      <c r="I23" s="5">
        <v>6.59</v>
      </c>
      <c r="J23" s="5">
        <v>4.57</v>
      </c>
      <c r="K23" s="18">
        <v>68.97</v>
      </c>
      <c r="L23" s="19">
        <f t="shared" si="0"/>
        <v>49.488</v>
      </c>
    </row>
    <row r="24" spans="1:12" x14ac:dyDescent="0.35">
      <c r="A24" s="12" t="s">
        <v>63</v>
      </c>
      <c r="B24" s="5">
        <v>59.65</v>
      </c>
      <c r="C24" s="5">
        <v>9.9600000000000009</v>
      </c>
      <c r="D24" s="5">
        <v>4.3499999999999996</v>
      </c>
      <c r="E24" s="5">
        <v>87.28</v>
      </c>
      <c r="F24" s="5">
        <v>1.62</v>
      </c>
      <c r="G24" s="5">
        <v>5.5</v>
      </c>
      <c r="H24" s="5">
        <v>28.69</v>
      </c>
      <c r="I24" s="5">
        <v>6.19</v>
      </c>
      <c r="J24" s="5" t="s">
        <v>40</v>
      </c>
      <c r="K24" s="18">
        <v>68.63</v>
      </c>
      <c r="L24" s="19">
        <f t="shared" si="0"/>
        <v>30.207777777777778</v>
      </c>
    </row>
    <row r="25" spans="1:12" x14ac:dyDescent="0.35">
      <c r="A25" s="12" t="s">
        <v>64</v>
      </c>
      <c r="B25" s="5">
        <v>39.270000000000003</v>
      </c>
      <c r="C25" s="5">
        <v>11.52</v>
      </c>
      <c r="D25" s="5">
        <v>4.3099999999999996</v>
      </c>
      <c r="E25" s="5">
        <v>134.13999999999999</v>
      </c>
      <c r="F25" s="5">
        <v>2.44</v>
      </c>
      <c r="G25" s="5">
        <v>10.039999999999999</v>
      </c>
      <c r="H25" s="5">
        <v>38.159999999999997</v>
      </c>
      <c r="I25" s="5">
        <v>7.4</v>
      </c>
      <c r="J25" s="5">
        <v>3.01</v>
      </c>
      <c r="K25" s="18">
        <v>68.17</v>
      </c>
      <c r="L25" s="19">
        <f t="shared" si="0"/>
        <v>31.845999999999997</v>
      </c>
    </row>
    <row r="26" spans="1:12" x14ac:dyDescent="0.35">
      <c r="A26" s="12" t="s">
        <v>65</v>
      </c>
      <c r="B26" s="5">
        <v>46.82</v>
      </c>
      <c r="C26" s="5">
        <v>13.97</v>
      </c>
      <c r="D26" s="5">
        <v>3.3</v>
      </c>
      <c r="E26" s="5">
        <v>95.71</v>
      </c>
      <c r="F26" s="5">
        <v>2.6</v>
      </c>
      <c r="G26" s="5">
        <v>8.17</v>
      </c>
      <c r="H26" s="5">
        <v>36.56</v>
      </c>
      <c r="I26" s="5">
        <v>5.18</v>
      </c>
      <c r="J26" s="5" t="s">
        <v>40</v>
      </c>
      <c r="K26" s="18">
        <v>69.97</v>
      </c>
      <c r="L26" s="19">
        <f t="shared" si="0"/>
        <v>31.364444444444441</v>
      </c>
    </row>
    <row r="27" spans="1:12" x14ac:dyDescent="0.35">
      <c r="A27" s="12" t="s">
        <v>66</v>
      </c>
      <c r="B27" s="5">
        <v>37.96</v>
      </c>
      <c r="C27" s="5">
        <v>13.27</v>
      </c>
      <c r="D27" s="5">
        <v>3.44</v>
      </c>
      <c r="E27" s="5">
        <v>134.16</v>
      </c>
      <c r="F27" s="5">
        <v>1.63</v>
      </c>
      <c r="G27" s="5">
        <v>6.4</v>
      </c>
      <c r="H27" s="5">
        <v>26.03</v>
      </c>
      <c r="I27" s="5">
        <v>6.86</v>
      </c>
      <c r="J27" s="5" t="s">
        <v>40</v>
      </c>
      <c r="K27" s="18">
        <v>97.29</v>
      </c>
      <c r="L27" s="19">
        <f t="shared" si="0"/>
        <v>36.337777777777781</v>
      </c>
    </row>
    <row r="28" spans="1:12" x14ac:dyDescent="0.35">
      <c r="A28" s="12" t="s">
        <v>67</v>
      </c>
      <c r="B28" s="5">
        <v>47.31</v>
      </c>
      <c r="C28" s="5">
        <v>14.85</v>
      </c>
      <c r="D28" s="5">
        <v>3.2</v>
      </c>
      <c r="E28" s="5">
        <v>154.16999999999999</v>
      </c>
      <c r="F28" s="5">
        <v>2.38</v>
      </c>
      <c r="G28" s="5">
        <v>8.7100000000000009</v>
      </c>
      <c r="H28" s="5">
        <v>36.24</v>
      </c>
      <c r="I28" s="5">
        <v>5.54</v>
      </c>
      <c r="J28" s="5">
        <v>6.38</v>
      </c>
      <c r="K28" s="18">
        <v>68.88</v>
      </c>
      <c r="L28" s="19">
        <f t="shared" si="0"/>
        <v>34.765999999999998</v>
      </c>
    </row>
    <row r="29" spans="1:12" x14ac:dyDescent="0.35">
      <c r="A29" s="12" t="s">
        <v>68</v>
      </c>
      <c r="B29" s="5">
        <v>55.25</v>
      </c>
      <c r="C29" s="5">
        <v>11.73</v>
      </c>
      <c r="D29" s="5">
        <v>3.83</v>
      </c>
      <c r="E29" s="5">
        <v>156.44999999999999</v>
      </c>
      <c r="F29" s="5">
        <v>2.33</v>
      </c>
      <c r="G29" s="5">
        <v>9.42</v>
      </c>
      <c r="H29" s="5">
        <v>36.630000000000003</v>
      </c>
      <c r="I29" s="5">
        <v>5.19</v>
      </c>
      <c r="J29" s="5" t="s">
        <v>40</v>
      </c>
      <c r="K29" s="18">
        <v>78.150000000000006</v>
      </c>
      <c r="L29" s="19">
        <f t="shared" si="0"/>
        <v>39.88666666666667</v>
      </c>
    </row>
    <row r="30" spans="1:12" x14ac:dyDescent="0.35">
      <c r="A30" s="13" t="s">
        <v>15</v>
      </c>
      <c r="B30" s="5">
        <v>43.12</v>
      </c>
      <c r="C30" s="5">
        <v>11.34</v>
      </c>
      <c r="D30" s="5">
        <v>12.29</v>
      </c>
      <c r="E30" s="5">
        <v>202.34</v>
      </c>
      <c r="F30" s="5">
        <v>2.84</v>
      </c>
      <c r="G30" s="5">
        <v>6.71</v>
      </c>
      <c r="H30" s="5">
        <v>27.73</v>
      </c>
      <c r="I30" s="5">
        <v>9.02</v>
      </c>
      <c r="J30" s="5">
        <v>1.97</v>
      </c>
      <c r="K30" s="18">
        <v>71.16</v>
      </c>
      <c r="L30" s="19">
        <f t="shared" si="0"/>
        <v>38.851999999999997</v>
      </c>
    </row>
    <row r="31" spans="1:12" x14ac:dyDescent="0.35">
      <c r="A31" s="13" t="s">
        <v>16</v>
      </c>
      <c r="B31" s="5">
        <v>66.67</v>
      </c>
      <c r="C31" s="5">
        <v>19.88</v>
      </c>
      <c r="D31" s="5">
        <v>9.02</v>
      </c>
      <c r="E31" s="5">
        <v>136.34</v>
      </c>
      <c r="F31" s="5">
        <v>1.99</v>
      </c>
      <c r="G31" s="5">
        <v>6.69</v>
      </c>
      <c r="H31" s="5">
        <v>26.12</v>
      </c>
      <c r="I31" s="5">
        <v>8.16</v>
      </c>
      <c r="J31" s="5">
        <v>1.83</v>
      </c>
      <c r="K31" s="18">
        <v>80.41</v>
      </c>
      <c r="L31" s="19">
        <f t="shared" si="0"/>
        <v>35.710999999999999</v>
      </c>
    </row>
    <row r="32" spans="1:12" x14ac:dyDescent="0.35">
      <c r="A32" s="13" t="s">
        <v>17</v>
      </c>
      <c r="B32" s="5">
        <v>91.65</v>
      </c>
      <c r="C32" s="5">
        <v>33.24</v>
      </c>
      <c r="D32" s="5">
        <v>7.43</v>
      </c>
      <c r="E32" s="5">
        <v>95.72</v>
      </c>
      <c r="F32" s="5">
        <v>2.4900000000000002</v>
      </c>
      <c r="G32" s="5">
        <v>6.43</v>
      </c>
      <c r="H32" s="5">
        <v>33.28</v>
      </c>
      <c r="I32" s="5">
        <v>7.56</v>
      </c>
      <c r="J32" s="5">
        <v>1.95</v>
      </c>
      <c r="K32" s="18">
        <v>68.92</v>
      </c>
      <c r="L32" s="19">
        <f t="shared" si="0"/>
        <v>34.867000000000004</v>
      </c>
    </row>
    <row r="33" spans="1:12" x14ac:dyDescent="0.35">
      <c r="A33" s="13" t="s">
        <v>18</v>
      </c>
      <c r="B33" s="5">
        <v>30.86</v>
      </c>
      <c r="C33" s="5">
        <v>19.809999999999999</v>
      </c>
      <c r="D33" s="5">
        <v>12.31</v>
      </c>
      <c r="E33" s="5">
        <v>178.12</v>
      </c>
      <c r="F33" s="5">
        <v>1.97</v>
      </c>
      <c r="G33" s="5">
        <v>6.32</v>
      </c>
      <c r="H33" s="5">
        <v>33.119999999999997</v>
      </c>
      <c r="I33" s="5">
        <v>8.34</v>
      </c>
      <c r="J33" s="5">
        <v>1.99</v>
      </c>
      <c r="K33" s="18">
        <v>136.55000000000001</v>
      </c>
      <c r="L33" s="19">
        <f t="shared" si="0"/>
        <v>42.939</v>
      </c>
    </row>
    <row r="34" spans="1:12" x14ac:dyDescent="0.35">
      <c r="A34" s="13" t="s">
        <v>19</v>
      </c>
      <c r="B34" s="5">
        <v>65.34</v>
      </c>
      <c r="C34" s="5">
        <v>9.25</v>
      </c>
      <c r="D34" s="5">
        <v>11.77</v>
      </c>
      <c r="E34" s="5">
        <v>169.36</v>
      </c>
      <c r="F34" s="5">
        <v>2.5299999999999998</v>
      </c>
      <c r="G34" s="5">
        <v>6.88</v>
      </c>
      <c r="H34" s="5">
        <v>32.89</v>
      </c>
      <c r="I34" s="5">
        <v>9.0500000000000007</v>
      </c>
      <c r="J34" s="5">
        <v>1.66</v>
      </c>
      <c r="K34" s="18">
        <v>74.77</v>
      </c>
      <c r="L34" s="19">
        <f t="shared" si="0"/>
        <v>38.35</v>
      </c>
    </row>
    <row r="35" spans="1:12" x14ac:dyDescent="0.35">
      <c r="A35" s="4" t="s">
        <v>32</v>
      </c>
      <c r="B35" s="19">
        <f>AVERAGE(B2:B34)</f>
        <v>45.31848484848485</v>
      </c>
      <c r="C35" s="19">
        <f t="shared" ref="C35:K35" si="1">AVERAGE(C2:C34)</f>
        <v>14.698181818181817</v>
      </c>
      <c r="D35" s="19">
        <f t="shared" si="1"/>
        <v>6.0284848484848492</v>
      </c>
      <c r="E35" s="19">
        <f t="shared" si="1"/>
        <v>142.58272727272725</v>
      </c>
      <c r="F35" s="19">
        <f t="shared" si="1"/>
        <v>2.6765757575757565</v>
      </c>
      <c r="G35" s="19">
        <f t="shared" si="1"/>
        <v>7.0772727272727263</v>
      </c>
      <c r="H35" s="19">
        <f t="shared" si="1"/>
        <v>35.010303030303028</v>
      </c>
      <c r="I35" s="19">
        <f t="shared" si="1"/>
        <v>7.4081818181818191</v>
      </c>
      <c r="J35" s="19">
        <f t="shared" si="1"/>
        <v>15.16576923076923</v>
      </c>
      <c r="K35" s="19">
        <f t="shared" si="1"/>
        <v>100.01606060606061</v>
      </c>
      <c r="L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9E22-94D1-4B08-A38A-6120FE3F2A67}">
  <dimension ref="A1:L5"/>
  <sheetViews>
    <sheetView workbookViewId="0">
      <selection activeCell="K12" sqref="K12"/>
    </sheetView>
  </sheetViews>
  <sheetFormatPr defaultRowHeight="14.5" x14ac:dyDescent="0.35"/>
  <cols>
    <col min="1" max="1" width="44.81640625" customWidth="1"/>
    <col min="2" max="2" width="12.81640625" customWidth="1"/>
    <col min="3" max="3" width="11.90625" customWidth="1"/>
    <col min="4" max="4" width="11.08984375" customWidth="1"/>
    <col min="5" max="5" width="10.6328125" customWidth="1"/>
    <col min="7" max="7" width="9.6328125" customWidth="1"/>
    <col min="8" max="8" width="10.1796875" customWidth="1"/>
    <col min="11" max="11" width="10" customWidth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17" t="s">
        <v>14</v>
      </c>
      <c r="L1" s="4" t="s">
        <v>32</v>
      </c>
    </row>
    <row r="2" spans="1:12" x14ac:dyDescent="0.35">
      <c r="A2" s="5" t="s">
        <v>76</v>
      </c>
      <c r="B2" s="35">
        <v>17.989999999999998</v>
      </c>
      <c r="C2" s="5">
        <v>17.97</v>
      </c>
      <c r="D2" s="5">
        <v>4.28</v>
      </c>
      <c r="E2" s="35">
        <v>62.36</v>
      </c>
      <c r="F2" s="35">
        <v>1.56</v>
      </c>
      <c r="G2" s="35">
        <v>6.62</v>
      </c>
      <c r="H2" s="35">
        <v>29.76</v>
      </c>
      <c r="I2" s="35">
        <v>5.91</v>
      </c>
      <c r="J2" s="5">
        <v>4.57</v>
      </c>
      <c r="K2" s="35">
        <v>67.27</v>
      </c>
      <c r="L2" s="5">
        <f>AVERAGE(B2:K2)</f>
        <v>21.828999999999997</v>
      </c>
    </row>
    <row r="3" spans="1:12" x14ac:dyDescent="0.35">
      <c r="A3" s="38" t="s">
        <v>77</v>
      </c>
      <c r="B3" s="5">
        <v>31.92</v>
      </c>
      <c r="C3" s="35">
        <v>12.32</v>
      </c>
      <c r="D3" s="35">
        <v>3.58</v>
      </c>
      <c r="E3" s="5">
        <v>67.790000000000006</v>
      </c>
      <c r="F3" s="5">
        <v>3.31</v>
      </c>
      <c r="G3" s="5">
        <v>9.5</v>
      </c>
      <c r="H3" s="5">
        <v>38.75</v>
      </c>
      <c r="I3" s="5">
        <v>10.73</v>
      </c>
      <c r="J3" s="5">
        <v>5.09</v>
      </c>
      <c r="K3" s="5">
        <v>70.41</v>
      </c>
      <c r="L3" s="5">
        <f>AVERAGE(B3:K3)</f>
        <v>25.34</v>
      </c>
    </row>
    <row r="4" spans="1:12" x14ac:dyDescent="0.35">
      <c r="A4" s="18"/>
      <c r="B4" s="34"/>
      <c r="C4" s="34"/>
      <c r="D4" s="34"/>
      <c r="E4" s="34"/>
      <c r="F4" s="34"/>
      <c r="G4" s="34"/>
      <c r="H4" s="34"/>
      <c r="I4" s="34"/>
      <c r="J4" s="34"/>
      <c r="K4" s="34"/>
      <c r="L4" s="37"/>
    </row>
    <row r="5" spans="1:12" x14ac:dyDescent="0.35">
      <c r="A5" s="39" t="s">
        <v>32</v>
      </c>
      <c r="B5" s="5">
        <f>AVERAGE(B2:B3)</f>
        <v>24.954999999999998</v>
      </c>
      <c r="C5" s="5">
        <f t="shared" ref="C5:L5" si="0">AVERAGE(C2:C3)</f>
        <v>15.145</v>
      </c>
      <c r="D5" s="5">
        <f t="shared" si="0"/>
        <v>3.93</v>
      </c>
      <c r="E5" s="5">
        <f t="shared" si="0"/>
        <v>65.075000000000003</v>
      </c>
      <c r="F5" s="5">
        <f t="shared" si="0"/>
        <v>2.4350000000000001</v>
      </c>
      <c r="G5" s="5">
        <f t="shared" si="0"/>
        <v>8.06</v>
      </c>
      <c r="H5" s="5">
        <f t="shared" si="0"/>
        <v>34.255000000000003</v>
      </c>
      <c r="I5" s="5">
        <f t="shared" si="0"/>
        <v>8.32</v>
      </c>
      <c r="J5" s="5">
        <f t="shared" si="0"/>
        <v>4.83</v>
      </c>
      <c r="K5" s="5">
        <f t="shared" si="0"/>
        <v>68.84</v>
      </c>
      <c r="L5" s="5">
        <f t="shared" si="0"/>
        <v>23.584499999999998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8D57-865D-449C-A6CB-C22829F5D2D7}">
  <dimension ref="A1:L13"/>
  <sheetViews>
    <sheetView workbookViewId="0">
      <selection activeCell="P12" sqref="P12"/>
    </sheetView>
  </sheetViews>
  <sheetFormatPr defaultRowHeight="14.5" x14ac:dyDescent="0.35"/>
  <cols>
    <col min="1" max="1" width="17" customWidth="1"/>
    <col min="2" max="2" width="13.08984375" customWidth="1"/>
    <col min="11" max="11" width="9.7265625" customWidth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36" t="s">
        <v>32</v>
      </c>
    </row>
    <row r="2" spans="1:12" x14ac:dyDescent="0.35">
      <c r="A2" s="9" t="s">
        <v>20</v>
      </c>
      <c r="B2" s="1">
        <v>102.79</v>
      </c>
      <c r="C2" s="1">
        <v>16.3</v>
      </c>
      <c r="D2" s="1">
        <v>11.03</v>
      </c>
      <c r="E2" s="1">
        <v>243.91</v>
      </c>
      <c r="F2" s="1">
        <v>6.57</v>
      </c>
      <c r="G2" s="1">
        <v>6.29</v>
      </c>
      <c r="H2" s="1">
        <v>38.83</v>
      </c>
      <c r="I2" s="1">
        <v>5.51</v>
      </c>
      <c r="J2" s="1">
        <v>4.29</v>
      </c>
      <c r="K2" s="1">
        <v>107.18</v>
      </c>
      <c r="L2" s="5">
        <f>AVERAGE(B2:K2)</f>
        <v>54.27</v>
      </c>
    </row>
    <row r="3" spans="1:12" x14ac:dyDescent="0.35">
      <c r="A3" s="9" t="s">
        <v>21</v>
      </c>
      <c r="B3" s="2">
        <v>38.200000000000003</v>
      </c>
      <c r="C3" s="2">
        <v>12.61</v>
      </c>
      <c r="D3" s="2">
        <v>4.16</v>
      </c>
      <c r="E3" s="2">
        <v>133.97</v>
      </c>
      <c r="F3" s="2">
        <v>2.4500000000000002</v>
      </c>
      <c r="G3" s="2">
        <v>6.46</v>
      </c>
      <c r="H3" s="2">
        <v>29.24</v>
      </c>
      <c r="I3" s="2">
        <v>7.44</v>
      </c>
      <c r="J3" s="2">
        <v>3.95</v>
      </c>
      <c r="K3" s="2">
        <v>75.67</v>
      </c>
      <c r="L3" s="5">
        <f t="shared" ref="L3:L4" si="0">AVERAGE(B3:K3)</f>
        <v>31.414999999999999</v>
      </c>
    </row>
    <row r="4" spans="1:12" x14ac:dyDescent="0.35">
      <c r="A4" s="9" t="s">
        <v>23</v>
      </c>
      <c r="B4" s="14">
        <v>43.12</v>
      </c>
      <c r="C4" s="14">
        <v>11.34</v>
      </c>
      <c r="D4" s="14">
        <v>12.29</v>
      </c>
      <c r="E4" s="14">
        <v>202.34</v>
      </c>
      <c r="F4" s="14">
        <v>2.84</v>
      </c>
      <c r="G4" s="14">
        <v>6.71</v>
      </c>
      <c r="H4" s="14">
        <v>27.73</v>
      </c>
      <c r="I4" s="14">
        <v>9.02</v>
      </c>
      <c r="J4" s="14">
        <v>1.97</v>
      </c>
      <c r="K4" s="14">
        <v>71.16</v>
      </c>
      <c r="L4" s="5">
        <f t="shared" si="0"/>
        <v>38.851999999999997</v>
      </c>
    </row>
    <row r="5" spans="1:12" x14ac:dyDescent="0.35">
      <c r="A5" s="7"/>
      <c r="B5" s="7"/>
      <c r="C5" s="6"/>
    </row>
    <row r="6" spans="1:12" x14ac:dyDescent="0.35">
      <c r="A6" s="7"/>
      <c r="B6" s="7"/>
      <c r="C6" s="6"/>
      <c r="F6" s="6"/>
    </row>
    <row r="7" spans="1:12" x14ac:dyDescent="0.35">
      <c r="A7" s="7"/>
    </row>
    <row r="8" spans="1:12" x14ac:dyDescent="0.35">
      <c r="A8" s="7"/>
    </row>
    <row r="9" spans="1:12" x14ac:dyDescent="0.35">
      <c r="A9" s="7"/>
    </row>
    <row r="10" spans="1:12" x14ac:dyDescent="0.35">
      <c r="A10" s="7"/>
    </row>
    <row r="11" spans="1:12" x14ac:dyDescent="0.35">
      <c r="A11" s="7"/>
    </row>
    <row r="12" spans="1:12" x14ac:dyDescent="0.35">
      <c r="A12" s="7"/>
    </row>
    <row r="13" spans="1:12" x14ac:dyDescent="0.35">
      <c r="A13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D589-5440-4585-84B0-72A17D158CFF}">
  <dimension ref="A1:L4"/>
  <sheetViews>
    <sheetView workbookViewId="0">
      <selection activeCell="K12" sqref="K12"/>
    </sheetView>
  </sheetViews>
  <sheetFormatPr defaultRowHeight="14.5" x14ac:dyDescent="0.35"/>
  <cols>
    <col min="1" max="1" width="12.6328125" customWidth="1"/>
    <col min="11" max="11" width="10.36328125" customWidth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36" t="s">
        <v>32</v>
      </c>
    </row>
    <row r="2" spans="1:12" x14ac:dyDescent="0.35">
      <c r="A2" s="8" t="s">
        <v>24</v>
      </c>
      <c r="B2" s="1">
        <v>20.88</v>
      </c>
      <c r="C2" s="1">
        <v>9.6300000000000008</v>
      </c>
      <c r="D2" s="1">
        <v>3.36</v>
      </c>
      <c r="E2" s="1">
        <v>64.47</v>
      </c>
      <c r="F2" s="1">
        <v>1.57</v>
      </c>
      <c r="G2" s="1">
        <v>3.92</v>
      </c>
      <c r="H2" s="1">
        <v>32.770000000000003</v>
      </c>
      <c r="I2" s="1">
        <v>6.08</v>
      </c>
      <c r="J2" s="1">
        <v>4.18</v>
      </c>
      <c r="K2" s="1">
        <v>67.58</v>
      </c>
      <c r="L2" s="5">
        <f>AVERAGE(B2:K2)</f>
        <v>21.443999999999999</v>
      </c>
    </row>
    <row r="3" spans="1:12" x14ac:dyDescent="0.35">
      <c r="A3" s="8" t="s">
        <v>25</v>
      </c>
      <c r="B3" s="2">
        <v>28.14</v>
      </c>
      <c r="C3" s="2">
        <v>22.65</v>
      </c>
      <c r="D3" s="2">
        <v>4.8</v>
      </c>
      <c r="E3" s="2">
        <v>141.18</v>
      </c>
      <c r="F3" s="2">
        <v>2.27</v>
      </c>
      <c r="G3" s="2">
        <v>6.6</v>
      </c>
      <c r="H3" s="2">
        <v>29.26</v>
      </c>
      <c r="I3" s="2">
        <v>11.53</v>
      </c>
      <c r="J3" s="2" t="s">
        <v>40</v>
      </c>
      <c r="K3" s="2">
        <v>85.76</v>
      </c>
      <c r="L3" s="5">
        <f t="shared" ref="L3:L4" si="0">AVERAGE(B3:K3)</f>
        <v>36.909999999999997</v>
      </c>
    </row>
    <row r="4" spans="1:12" x14ac:dyDescent="0.35">
      <c r="A4" s="8" t="s">
        <v>26</v>
      </c>
      <c r="B4" s="14">
        <v>66.67</v>
      </c>
      <c r="C4" s="14">
        <v>19.88</v>
      </c>
      <c r="D4" s="14">
        <v>9.02</v>
      </c>
      <c r="E4" s="14">
        <v>136.34</v>
      </c>
      <c r="F4" s="14">
        <v>1.99</v>
      </c>
      <c r="G4" s="14">
        <v>6.69</v>
      </c>
      <c r="H4" s="14">
        <v>26.12</v>
      </c>
      <c r="I4" s="14">
        <v>8.16</v>
      </c>
      <c r="J4" s="14">
        <v>1.83</v>
      </c>
      <c r="K4" s="14">
        <v>80.41</v>
      </c>
      <c r="L4" s="5">
        <f t="shared" si="0"/>
        <v>35.710999999999999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4344-3D3C-445A-8BE6-6BF02C845BBF}">
  <dimension ref="A1:L4"/>
  <sheetViews>
    <sheetView workbookViewId="0">
      <selection activeCell="J8" sqref="J8"/>
    </sheetView>
  </sheetViews>
  <sheetFormatPr defaultRowHeight="14.5" x14ac:dyDescent="0.35"/>
  <cols>
    <col min="1" max="1" width="14.6328125" customWidth="1"/>
    <col min="11" max="11" width="10.08984375" customWidth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36" t="s">
        <v>32</v>
      </c>
    </row>
    <row r="2" spans="1:12" x14ac:dyDescent="0.35">
      <c r="A2" s="8" t="s">
        <v>27</v>
      </c>
      <c r="B2" s="1">
        <v>69.72</v>
      </c>
      <c r="C2" s="1">
        <v>17.18</v>
      </c>
      <c r="D2" s="1">
        <v>14.42</v>
      </c>
      <c r="E2" s="1">
        <v>139.75</v>
      </c>
      <c r="F2" s="1">
        <v>3.23</v>
      </c>
      <c r="G2" s="1">
        <v>8.01</v>
      </c>
      <c r="H2" s="1">
        <v>32.26</v>
      </c>
      <c r="I2" s="1">
        <v>6.2</v>
      </c>
      <c r="J2" s="1">
        <v>4.18</v>
      </c>
      <c r="K2" s="1">
        <v>65.569999999999993</v>
      </c>
      <c r="L2" s="5">
        <f>AVERAGE(B2:K2)</f>
        <v>36.052</v>
      </c>
    </row>
    <row r="3" spans="1:12" x14ac:dyDescent="0.35">
      <c r="A3" s="8" t="s">
        <v>28</v>
      </c>
      <c r="B3" s="2">
        <v>37.96</v>
      </c>
      <c r="C3" s="2">
        <v>13.27</v>
      </c>
      <c r="D3" s="2">
        <v>3.44</v>
      </c>
      <c r="E3" s="2">
        <v>134.16</v>
      </c>
      <c r="F3" s="2">
        <v>1.63</v>
      </c>
      <c r="G3" s="2">
        <v>6.4</v>
      </c>
      <c r="H3" s="2">
        <v>26.03</v>
      </c>
      <c r="I3" s="2">
        <v>6.86</v>
      </c>
      <c r="J3" s="2" t="s">
        <v>40</v>
      </c>
      <c r="K3" s="2">
        <v>97.29</v>
      </c>
      <c r="L3" s="5">
        <f t="shared" ref="L3:L4" si="0">AVERAGE(B3:K3)</f>
        <v>36.337777777777781</v>
      </c>
    </row>
    <row r="4" spans="1:12" x14ac:dyDescent="0.35">
      <c r="A4" s="8" t="s">
        <v>29</v>
      </c>
      <c r="B4" s="14">
        <v>30.86</v>
      </c>
      <c r="C4" s="14">
        <v>19.809999999999999</v>
      </c>
      <c r="D4" s="14">
        <v>12.31</v>
      </c>
      <c r="E4" s="14">
        <v>178.12</v>
      </c>
      <c r="F4" s="14">
        <v>1.97</v>
      </c>
      <c r="G4" s="14">
        <v>6.32</v>
      </c>
      <c r="H4" s="14">
        <v>33.119999999999997</v>
      </c>
      <c r="I4" s="14">
        <v>8.34</v>
      </c>
      <c r="J4" s="14">
        <v>1.99</v>
      </c>
      <c r="K4" s="14">
        <v>136.55000000000001</v>
      </c>
      <c r="L4" s="5">
        <f t="shared" si="0"/>
        <v>42.939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300D-68B2-472A-B135-51F9B19F4CC4}">
  <dimension ref="A1:L4"/>
  <sheetViews>
    <sheetView workbookViewId="0">
      <selection activeCell="O13" sqref="O13"/>
    </sheetView>
  </sheetViews>
  <sheetFormatPr defaultRowHeight="14.5" x14ac:dyDescent="0.35"/>
  <cols>
    <col min="1" max="1" width="16.26953125" customWidth="1"/>
    <col min="11" max="11" width="10.36328125" customWidth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36" t="s">
        <v>32</v>
      </c>
    </row>
    <row r="2" spans="1:12" x14ac:dyDescent="0.35">
      <c r="A2" s="8" t="s">
        <v>30</v>
      </c>
      <c r="B2" s="1">
        <v>59.37</v>
      </c>
      <c r="C2" s="1">
        <v>16.809999999999999</v>
      </c>
      <c r="D2" s="1">
        <v>9.25</v>
      </c>
      <c r="E2" s="1">
        <v>123.13</v>
      </c>
      <c r="F2" s="1">
        <v>3.35</v>
      </c>
      <c r="G2" s="1">
        <v>5.32</v>
      </c>
      <c r="H2" s="1">
        <v>61.33</v>
      </c>
      <c r="I2" s="1">
        <v>6.32</v>
      </c>
      <c r="J2" s="1">
        <v>4.75</v>
      </c>
      <c r="K2" s="1">
        <v>76.25</v>
      </c>
      <c r="L2" s="5">
        <f>AVERAGE(B2:K2)</f>
        <v>36.588000000000001</v>
      </c>
    </row>
    <row r="3" spans="1:12" x14ac:dyDescent="0.35">
      <c r="A3" s="8" t="s">
        <v>31</v>
      </c>
      <c r="B3" s="2">
        <v>39.270000000000003</v>
      </c>
      <c r="C3" s="2">
        <v>11.52</v>
      </c>
      <c r="D3" s="2">
        <v>4.3099999999999996</v>
      </c>
      <c r="E3" s="2">
        <v>134.13999999999999</v>
      </c>
      <c r="F3" s="2">
        <v>2.44</v>
      </c>
      <c r="G3" s="2">
        <v>10.039999999999999</v>
      </c>
      <c r="H3" s="2">
        <v>38.159999999999997</v>
      </c>
      <c r="I3" s="2">
        <v>7.4</v>
      </c>
      <c r="J3" s="2">
        <v>3.01</v>
      </c>
      <c r="K3" s="2">
        <v>68.17</v>
      </c>
      <c r="L3" s="5">
        <f>AVERAGE(B3:K3)</f>
        <v>31.845999999999997</v>
      </c>
    </row>
    <row r="4" spans="1:12" x14ac:dyDescent="0.35">
      <c r="A4" s="8" t="s">
        <v>22</v>
      </c>
      <c r="B4" s="14">
        <v>91.65</v>
      </c>
      <c r="C4" s="14">
        <v>33.24</v>
      </c>
      <c r="D4" s="14">
        <v>7.43</v>
      </c>
      <c r="E4" s="14">
        <v>95.72</v>
      </c>
      <c r="F4" s="14">
        <v>2.4900000000000002</v>
      </c>
      <c r="G4" s="14">
        <v>6.43</v>
      </c>
      <c r="H4" s="14">
        <v>33.28</v>
      </c>
      <c r="I4" s="14">
        <v>7.56</v>
      </c>
      <c r="J4" s="14">
        <v>1.95</v>
      </c>
      <c r="K4" s="14">
        <v>68.92</v>
      </c>
      <c r="L4" s="5">
        <f>AVERAGE(B4:K4)</f>
        <v>34.867000000000004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Eval_of_all_models</vt:lpstr>
      <vt:lpstr>Ensemble_Evaluation</vt:lpstr>
      <vt:lpstr>ARIMA</vt:lpstr>
      <vt:lpstr>ETS</vt:lpstr>
      <vt:lpstr>Theta</vt:lpstr>
      <vt:lpstr>Prophet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Grady Patrick</dc:creator>
  <cp:lastModifiedBy>Grady Patrick</cp:lastModifiedBy>
  <dcterms:created xsi:type="dcterms:W3CDTF">2023-02-06T11:00:32Z</dcterms:created>
  <dcterms:modified xsi:type="dcterms:W3CDTF">2023-02-21T14:37:46Z</dcterms:modified>
</cp:coreProperties>
</file>