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D6350AA1-DF39-418A-95F7-1DEE480A7FF8}" xr6:coauthVersionLast="47" xr6:coauthVersionMax="47" xr10:uidLastSave="{00000000-0000-0000-0000-000000000000}"/>
  <bookViews>
    <workbookView xWindow="-120" yWindow="-120" windowWidth="20730" windowHeight="117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1" l="1"/>
  <c r="F13" i="11"/>
  <c r="F11" i="11"/>
  <c r="E11" i="11"/>
  <c r="H7" i="11"/>
  <c r="E3" i="11"/>
  <c r="I5" i="11" s="1"/>
  <c r="I4" i="11" s="1"/>
  <c r="I6" i="11" l="1"/>
  <c r="J5" i="11"/>
  <c r="E8" i="11"/>
  <c r="J6" i="11" l="1"/>
  <c r="K5" i="11"/>
  <c r="F8" i="11"/>
  <c r="E9" i="11" s="1"/>
  <c r="H8" i="11"/>
  <c r="H9" i="11" l="1"/>
  <c r="E10" i="11"/>
  <c r="F9" i="11"/>
  <c r="K6" i="11"/>
  <c r="L5" i="11"/>
  <c r="F10" i="11" l="1"/>
  <c r="H10" i="11" s="1"/>
  <c r="E12" i="11"/>
  <c r="L6" i="11"/>
  <c r="M5" i="11"/>
  <c r="M6" i="11" l="1"/>
  <c r="N5" i="11"/>
  <c r="E13" i="11"/>
  <c r="H12" i="11"/>
  <c r="E14" i="11" l="1"/>
  <c r="H13" i="11"/>
  <c r="O5" i="11"/>
  <c r="N6" i="11"/>
  <c r="O6" i="11" l="1"/>
  <c r="P5" i="11"/>
  <c r="F14" i="11"/>
  <c r="E15" i="11"/>
  <c r="F15" i="11" s="1"/>
  <c r="E16" i="11" s="1"/>
  <c r="F16" i="11" s="1"/>
  <c r="E19" i="11" l="1"/>
  <c r="F19" i="11" s="1"/>
  <c r="F17" i="11"/>
  <c r="E18" i="11" s="1"/>
  <c r="F18" i="11" s="1"/>
  <c r="E17" i="11"/>
  <c r="Q5" i="11"/>
  <c r="P6" i="11"/>
  <c r="P4" i="11"/>
  <c r="Q6" i="11" l="1"/>
  <c r="R5" i="11"/>
  <c r="R6" i="11" l="1"/>
  <c r="S5" i="11"/>
  <c r="S6" i="11" l="1"/>
  <c r="T5" i="11"/>
  <c r="U5" i="11" l="1"/>
  <c r="T6" i="11"/>
  <c r="V5" i="11" l="1"/>
  <c r="U6" i="11"/>
  <c r="V6" i="11" l="1"/>
  <c r="W5" i="11"/>
  <c r="X5" i="11" l="1"/>
  <c r="W4" i="11"/>
  <c r="W6" i="11"/>
  <c r="Y5" i="11" l="1"/>
  <c r="X6" i="11"/>
  <c r="Y6" i="11" l="1"/>
  <c r="Z5" i="11"/>
  <c r="Z6" i="11" l="1"/>
  <c r="AA5" i="11"/>
  <c r="AA6" i="11" l="1"/>
  <c r="AB5" i="11"/>
  <c r="AC5" i="11" l="1"/>
  <c r="AB6" i="11"/>
  <c r="AC6" i="11" l="1"/>
  <c r="AD5" i="11"/>
  <c r="AD6" i="11" l="1"/>
  <c r="AE5" i="11"/>
  <c r="AD4" i="11"/>
  <c r="AE6" i="11" l="1"/>
  <c r="AF5" i="11"/>
  <c r="AG5" i="11" l="1"/>
  <c r="AF6" i="11"/>
  <c r="AG6" i="11" l="1"/>
  <c r="AH5" i="11"/>
  <c r="AH6" i="11" l="1"/>
  <c r="AI5" i="11"/>
  <c r="AI6" i="11" l="1"/>
  <c r="AJ5" i="11"/>
  <c r="AJ6" i="11" l="1"/>
  <c r="AK5" i="11"/>
  <c r="AL5" i="11" l="1"/>
  <c r="AK4" i="11"/>
  <c r="AK6" i="11"/>
  <c r="AL6" i="11" l="1"/>
  <c r="AM5" i="11"/>
  <c r="AM6" i="11" l="1"/>
  <c r="AN5" i="11"/>
  <c r="AO5" i="11" l="1"/>
  <c r="AN6" i="11"/>
  <c r="AO6" i="11" l="1"/>
  <c r="AP5" i="11"/>
  <c r="AP6" i="11" l="1"/>
  <c r="AQ5" i="11"/>
  <c r="AQ6" i="11" l="1"/>
</calcChain>
</file>

<file path=xl/sharedStrings.xml><?xml version="1.0" encoding="utf-8"?>
<sst xmlns="http://schemas.openxmlformats.org/spreadsheetml/2006/main" count="42" uniqueCount="31">
  <si>
    <t>Project Start:</t>
  </si>
  <si>
    <t>PROGRESS</t>
  </si>
  <si>
    <t>ASSIGNED
TO</t>
  </si>
  <si>
    <t>START</t>
  </si>
  <si>
    <t>END</t>
  </si>
  <si>
    <t>DAYS</t>
  </si>
  <si>
    <t>Display Week:</t>
  </si>
  <si>
    <t>TASK</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</si>
  <si>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</si>
  <si>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</si>
  <si>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</si>
  <si>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</si>
  <si>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</si>
  <si>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</si>
  <si>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</si>
  <si>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</si>
  <si>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</si>
  <si>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BMKG_1</t>
  </si>
  <si>
    <t>All</t>
  </si>
  <si>
    <t>Studi Literatur</t>
  </si>
  <si>
    <t>Proposal</t>
  </si>
  <si>
    <t>Kickoff Meeting</t>
  </si>
  <si>
    <t>Progress Report Meeting #1</t>
  </si>
  <si>
    <t>Dataset Preprocessing</t>
  </si>
  <si>
    <t>Desain Model</t>
  </si>
  <si>
    <t xml:space="preserve">Desain Evaluasi dan Desain Analisis Output </t>
  </si>
  <si>
    <t>Progress Report Meeting #2</t>
  </si>
  <si>
    <t>Training, Fine Tuning dan Analisis hasil</t>
  </si>
  <si>
    <t>Progress Report Meeting #3</t>
  </si>
  <si>
    <t>Menyiapkan Deliverables Dokumen, Video, dan Code Github</t>
  </si>
  <si>
    <t>Exploratory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</si>
</sst>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0" fontId="6" fillId="2" borderId="2" xfId="11" applyFill="1">
      <alignment horizontal="center" vertical="center"/>
    </xf>
    <xf numFmtId="0" fontId="6" fillId="2" borderId="2" xfId="12" applyFill="1">
      <alignment horizontal="left" vertical="center" indent="2"/>
    </xf>
    <xf numFmtId="0" fontId="0" fillId="0" borderId="10" xfId="0" applyBorder="1"/>
    <xf numFmtId="0" fontId="14" fillId="0" borderId="0" xfId="0" applyFont="1"/>
    <xf numFmtId="0" fontId="15" fillId="0" borderId="0" xfId="1" applyFont="1" applyProtection="1">
      <alignment vertical="top"/>
    </xf>
    <xf numFmtId="0" fontId="6" fillId="2" borderId="2" xfId="12" applyFill="1" applyAlignment="1">
      <alignment horizontal="left" vertical="center" wrapText="1" indent="2"/>
    </xf>
    <xf numFmtId="0" fontId="6" fillId="0" borderId="0" xfId="8">
      <alignment horizontal="right" indent="1"/>
    </xf>
    <xf numFmtId="0" fontId="6" fillId="0" borderId="7" xfId="8" applyBorder="1">
      <alignment horizontal="right" indent="1"/>
    </xf>
    <xf numFmtId="165" fontId="6" fillId="0" borderId="3" xfId="9">
      <alignment horizontal="center" vertical="center"/>
    </xf>
    <xf numFmtId="166" fontId="0" fillId="3" borderId="4" xfId="0" applyNumberFormat="1" applyFill="1" applyBorder="1" applyAlignment="1">
      <alignment horizontal="center" vertical="center" wrapText="1"/>
    </xf>
    <xf numFmtId="166" fontId="0" fillId="3" borderId="1" xfId="0" applyNumberFormat="1" applyFill="1" applyBorder="1" applyAlignment="1">
      <alignment horizontal="center" vertical="center" wrapText="1"/>
    </xf>
    <xf numFmtId="166" fontId="0" fillId="3" borderId="5" xfId="0" applyNumberForma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22"/>
  <sheetViews>
    <sheetView showGridLines="0" tabSelected="1" showRuler="0" zoomScaleNormal="100" zoomScalePageLayoutView="70" workbookViewId="0">
      <pane ySplit="6" topLeftCell="A9" activePane="bottomLeft" state="frozen"/>
      <selection pane="bottomLeft" activeCell="F16" sqref="F16"/>
    </sheetView>
  </sheetViews>
  <sheetFormatPr defaultRowHeight="30" customHeight="1" x14ac:dyDescent="0.25"/>
  <cols>
    <col min="1" max="1" width="2.7109375" style="21" customWidth="1"/>
    <col min="2" max="2" width="28.42578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43" ht="30" customHeight="1" x14ac:dyDescent="0.45">
      <c r="A1" s="22" t="s">
        <v>9</v>
      </c>
      <c r="B1" s="25" t="s">
        <v>17</v>
      </c>
      <c r="C1" s="1"/>
      <c r="D1" s="2"/>
      <c r="E1" s="4"/>
      <c r="F1" s="20"/>
      <c r="H1" s="2"/>
      <c r="I1" s="32"/>
    </row>
    <row r="2" spans="1:43" ht="30" customHeight="1" x14ac:dyDescent="0.3">
      <c r="A2" s="21" t="s">
        <v>8</v>
      </c>
      <c r="B2" s="26"/>
      <c r="I2" s="33"/>
    </row>
    <row r="3" spans="1:43" ht="30" customHeight="1" x14ac:dyDescent="0.25">
      <c r="A3" s="21" t="s">
        <v>14</v>
      </c>
      <c r="B3" s="27"/>
      <c r="C3" s="35" t="s">
        <v>0</v>
      </c>
      <c r="D3" s="36"/>
      <c r="E3" s="37">
        <f>DATE(2022, 7, 3)</f>
        <v>44745</v>
      </c>
      <c r="F3" s="37"/>
    </row>
    <row r="4" spans="1:43" ht="30" customHeight="1" x14ac:dyDescent="0.25">
      <c r="A4" s="22" t="s">
        <v>10</v>
      </c>
      <c r="C4" s="35" t="s">
        <v>6</v>
      </c>
      <c r="D4" s="36"/>
      <c r="E4" s="7">
        <v>1</v>
      </c>
      <c r="I4" s="38">
        <f>I5</f>
        <v>44739</v>
      </c>
      <c r="J4" s="39"/>
      <c r="K4" s="39"/>
      <c r="L4" s="39"/>
      <c r="M4" s="39"/>
      <c r="N4" s="39"/>
      <c r="O4" s="40"/>
      <c r="P4" s="38">
        <f>P5</f>
        <v>44746</v>
      </c>
      <c r="Q4" s="39"/>
      <c r="R4" s="39"/>
      <c r="S4" s="39"/>
      <c r="T4" s="39"/>
      <c r="U4" s="39"/>
      <c r="V4" s="40"/>
      <c r="W4" s="38">
        <f>W5</f>
        <v>44753</v>
      </c>
      <c r="X4" s="39"/>
      <c r="Y4" s="39"/>
      <c r="Z4" s="39"/>
      <c r="AA4" s="39"/>
      <c r="AB4" s="39"/>
      <c r="AC4" s="40"/>
      <c r="AD4" s="38">
        <f>AD5</f>
        <v>44760</v>
      </c>
      <c r="AE4" s="39"/>
      <c r="AF4" s="39"/>
      <c r="AG4" s="39"/>
      <c r="AH4" s="39"/>
      <c r="AI4" s="39"/>
      <c r="AJ4" s="40"/>
      <c r="AK4" s="38">
        <f>AK5</f>
        <v>44767</v>
      </c>
      <c r="AL4" s="39"/>
      <c r="AM4" s="39"/>
      <c r="AN4" s="39"/>
      <c r="AO4" s="39"/>
      <c r="AP4" s="39"/>
      <c r="AQ4" s="40"/>
    </row>
    <row r="5" spans="1:43" ht="15" customHeight="1" x14ac:dyDescent="0.25">
      <c r="A5" s="22" t="s">
        <v>11</v>
      </c>
      <c r="B5" s="31"/>
      <c r="C5" s="31"/>
      <c r="D5" s="31"/>
      <c r="E5" s="31"/>
      <c r="F5" s="31"/>
      <c r="G5" s="31"/>
      <c r="I5" s="11">
        <f>Project_Start-WEEKDAY(Project_Start,1)+2+7*(Display_Week-2)</f>
        <v>44739</v>
      </c>
      <c r="J5" s="10">
        <f>I5+1</f>
        <v>44740</v>
      </c>
      <c r="K5" s="10">
        <f t="shared" ref="K5:AQ5" si="0">J5+1</f>
        <v>44741</v>
      </c>
      <c r="L5" s="10">
        <f t="shared" si="0"/>
        <v>44742</v>
      </c>
      <c r="M5" s="10">
        <f t="shared" si="0"/>
        <v>44743</v>
      </c>
      <c r="N5" s="10">
        <f t="shared" si="0"/>
        <v>44744</v>
      </c>
      <c r="O5" s="12">
        <f t="shared" si="0"/>
        <v>44745</v>
      </c>
      <c r="P5" s="11">
        <f>O5+1</f>
        <v>44746</v>
      </c>
      <c r="Q5" s="10">
        <f>P5+1</f>
        <v>44747</v>
      </c>
      <c r="R5" s="10">
        <f t="shared" si="0"/>
        <v>44748</v>
      </c>
      <c r="S5" s="10">
        <f t="shared" si="0"/>
        <v>44749</v>
      </c>
      <c r="T5" s="10">
        <f t="shared" si="0"/>
        <v>44750</v>
      </c>
      <c r="U5" s="10">
        <f t="shared" si="0"/>
        <v>44751</v>
      </c>
      <c r="V5" s="12">
        <f t="shared" si="0"/>
        <v>44752</v>
      </c>
      <c r="W5" s="11">
        <f>V5+1</f>
        <v>44753</v>
      </c>
      <c r="X5" s="10">
        <f>W5+1</f>
        <v>44754</v>
      </c>
      <c r="Y5" s="10">
        <f t="shared" si="0"/>
        <v>44755</v>
      </c>
      <c r="Z5" s="10">
        <f t="shared" si="0"/>
        <v>44756</v>
      </c>
      <c r="AA5" s="10">
        <f t="shared" si="0"/>
        <v>44757</v>
      </c>
      <c r="AB5" s="10">
        <f t="shared" si="0"/>
        <v>44758</v>
      </c>
      <c r="AC5" s="12">
        <f t="shared" si="0"/>
        <v>44759</v>
      </c>
      <c r="AD5" s="11">
        <f>AC5+1</f>
        <v>44760</v>
      </c>
      <c r="AE5" s="10">
        <f>AD5+1</f>
        <v>44761</v>
      </c>
      <c r="AF5" s="10">
        <f t="shared" si="0"/>
        <v>44762</v>
      </c>
      <c r="AG5" s="10">
        <f t="shared" si="0"/>
        <v>44763</v>
      </c>
      <c r="AH5" s="10">
        <f t="shared" si="0"/>
        <v>44764</v>
      </c>
      <c r="AI5" s="10">
        <f t="shared" si="0"/>
        <v>44765</v>
      </c>
      <c r="AJ5" s="12">
        <f t="shared" si="0"/>
        <v>44766</v>
      </c>
      <c r="AK5" s="11">
        <f>AJ5+1</f>
        <v>44767</v>
      </c>
      <c r="AL5" s="10">
        <f>AK5+1</f>
        <v>44768</v>
      </c>
      <c r="AM5" s="10">
        <f t="shared" si="0"/>
        <v>44769</v>
      </c>
      <c r="AN5" s="10">
        <f t="shared" si="0"/>
        <v>44770</v>
      </c>
      <c r="AO5" s="10">
        <f t="shared" si="0"/>
        <v>44771</v>
      </c>
      <c r="AP5" s="10">
        <f t="shared" si="0"/>
        <v>44772</v>
      </c>
      <c r="AQ5" s="12">
        <f t="shared" si="0"/>
        <v>44773</v>
      </c>
    </row>
    <row r="6" spans="1:43" ht="30" customHeight="1" thickBot="1" x14ac:dyDescent="0.3">
      <c r="A6" s="22" t="s">
        <v>12</v>
      </c>
      <c r="B6" s="8" t="s">
        <v>7</v>
      </c>
      <c r="C6" s="9" t="s">
        <v>2</v>
      </c>
      <c r="D6" s="9" t="s">
        <v>1</v>
      </c>
      <c r="E6" s="9" t="s">
        <v>3</v>
      </c>
      <c r="F6" s="9" t="s">
        <v>4</v>
      </c>
      <c r="G6" s="9"/>
      <c r="H6" s="9" t="s">
        <v>5</v>
      </c>
      <c r="I6" s="13" t="str">
        <f t="shared" ref="I6" si="1">LEFT(TEXT(I5,"ddd"),1)</f>
        <v>M</v>
      </c>
      <c r="J6" s="13" t="str">
        <f t="shared" ref="J6:AQ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row>
    <row r="7" spans="1:43" ht="30" hidden="1" customHeight="1" thickBot="1" x14ac:dyDescent="0.3">
      <c r="A7" s="21" t="s">
        <v>15</v>
      </c>
      <c r="C7" s="24"/>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row>
    <row r="8" spans="1:43" s="3" customFormat="1" ht="30" customHeight="1" thickBot="1" x14ac:dyDescent="0.3">
      <c r="A8" s="22" t="s">
        <v>16</v>
      </c>
      <c r="B8" s="30" t="s">
        <v>21</v>
      </c>
      <c r="C8" s="29" t="s">
        <v>18</v>
      </c>
      <c r="D8" s="17">
        <v>1</v>
      </c>
      <c r="E8" s="28">
        <f>Project_Start</f>
        <v>44745</v>
      </c>
      <c r="F8" s="28">
        <f>E8</f>
        <v>44745</v>
      </c>
      <c r="G8" s="16"/>
      <c r="H8" s="16">
        <f t="shared" ref="H8:H13" si="3">IF(OR(ISBLANK(task_start),ISBLANK(task_end)),"",task_end-task_start+1)</f>
        <v>1</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s="3" customFormat="1" ht="30" customHeight="1" thickBot="1" x14ac:dyDescent="0.3">
      <c r="A9" s="22" t="s">
        <v>13</v>
      </c>
      <c r="B9" s="30" t="s">
        <v>19</v>
      </c>
      <c r="C9" s="29" t="s">
        <v>18</v>
      </c>
      <c r="D9" s="17">
        <v>0.9</v>
      </c>
      <c r="E9" s="28">
        <f>F8+1</f>
        <v>44746</v>
      </c>
      <c r="F9" s="28">
        <f>E9+8</f>
        <v>44754</v>
      </c>
      <c r="G9" s="16"/>
      <c r="H9" s="16">
        <f t="shared" si="3"/>
        <v>9</v>
      </c>
      <c r="I9" s="18"/>
      <c r="J9" s="18"/>
      <c r="K9" s="18"/>
      <c r="L9" s="18"/>
      <c r="M9" s="18"/>
      <c r="N9" s="18"/>
      <c r="O9" s="18"/>
      <c r="P9" s="18"/>
      <c r="Q9" s="18"/>
      <c r="R9" s="18"/>
      <c r="S9" s="18"/>
      <c r="T9" s="18"/>
      <c r="U9" s="19"/>
      <c r="V9" s="19"/>
      <c r="W9" s="18"/>
      <c r="X9" s="18"/>
      <c r="Y9" s="18"/>
      <c r="Z9" s="18"/>
      <c r="AA9" s="18"/>
      <c r="AB9" s="18"/>
      <c r="AC9" s="18"/>
      <c r="AD9" s="18"/>
      <c r="AE9" s="18"/>
      <c r="AF9" s="18"/>
      <c r="AG9" s="18"/>
      <c r="AH9" s="18"/>
      <c r="AI9" s="18"/>
      <c r="AJ9" s="18"/>
      <c r="AK9" s="18"/>
      <c r="AL9" s="18"/>
      <c r="AM9" s="18"/>
      <c r="AN9" s="18"/>
      <c r="AO9" s="18"/>
      <c r="AP9" s="18"/>
      <c r="AQ9" s="18"/>
    </row>
    <row r="10" spans="1:43" s="3" customFormat="1" ht="30" customHeight="1" thickBot="1" x14ac:dyDescent="0.3">
      <c r="A10" s="21"/>
      <c r="B10" s="30" t="s">
        <v>20</v>
      </c>
      <c r="C10" s="29" t="s">
        <v>18</v>
      </c>
      <c r="D10" s="17">
        <v>0.5</v>
      </c>
      <c r="E10" s="28">
        <f>E9+4</f>
        <v>44750</v>
      </c>
      <c r="F10" s="28">
        <f>E10+8</f>
        <v>44758</v>
      </c>
      <c r="G10" s="16"/>
      <c r="H10" s="16">
        <f t="shared" si="3"/>
        <v>9</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row>
    <row r="11" spans="1:43" s="3" customFormat="1" ht="30" customHeight="1" thickBot="1" x14ac:dyDescent="0.3">
      <c r="A11" s="21"/>
      <c r="B11" s="30" t="s">
        <v>30</v>
      </c>
      <c r="C11" s="29" t="s">
        <v>18</v>
      </c>
      <c r="D11" s="17">
        <v>0</v>
      </c>
      <c r="E11" s="28">
        <f>E10+4</f>
        <v>44754</v>
      </c>
      <c r="F11" s="28">
        <f>E11+4</f>
        <v>44758</v>
      </c>
      <c r="G11" s="16"/>
      <c r="H11" s="16"/>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row>
    <row r="12" spans="1:43" s="3" customFormat="1" ht="30" customHeight="1" thickBot="1" x14ac:dyDescent="0.3">
      <c r="A12" s="21"/>
      <c r="B12" s="30" t="s">
        <v>22</v>
      </c>
      <c r="C12" s="29" t="s">
        <v>18</v>
      </c>
      <c r="D12" s="17">
        <v>0</v>
      </c>
      <c r="E12" s="28">
        <f>E10+5</f>
        <v>44755</v>
      </c>
      <c r="F12" s="28">
        <f>E12</f>
        <v>44755</v>
      </c>
      <c r="G12" s="16"/>
      <c r="H12" s="16">
        <f t="shared" si="3"/>
        <v>1</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row>
    <row r="13" spans="1:43" s="3" customFormat="1" ht="30" customHeight="1" thickBot="1" x14ac:dyDescent="0.3">
      <c r="A13" s="21"/>
      <c r="B13" s="30" t="s">
        <v>23</v>
      </c>
      <c r="C13" s="29" t="s">
        <v>18</v>
      </c>
      <c r="D13" s="17">
        <v>0</v>
      </c>
      <c r="E13" s="28">
        <f>E12+1</f>
        <v>44756</v>
      </c>
      <c r="F13" s="28">
        <f>E13+4</f>
        <v>44760</v>
      </c>
      <c r="G13" s="16"/>
      <c r="H13" s="16">
        <f t="shared" si="3"/>
        <v>5</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row>
    <row r="14" spans="1:43" s="3" customFormat="1" ht="30" customHeight="1" thickBot="1" x14ac:dyDescent="0.3">
      <c r="A14" s="21"/>
      <c r="B14" s="30" t="s">
        <v>24</v>
      </c>
      <c r="C14" s="29" t="s">
        <v>18</v>
      </c>
      <c r="D14" s="17">
        <v>0</v>
      </c>
      <c r="E14" s="28">
        <f>E13+2</f>
        <v>44758</v>
      </c>
      <c r="F14" s="28">
        <f>E14+4</f>
        <v>44762</v>
      </c>
      <c r="G14" s="16"/>
      <c r="H14" s="16"/>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row>
    <row r="15" spans="1:43" s="3" customFormat="1" ht="30" customHeight="1" thickBot="1" x14ac:dyDescent="0.3">
      <c r="A15" s="21"/>
      <c r="B15" s="34" t="s">
        <v>25</v>
      </c>
      <c r="C15" s="29" t="s">
        <v>18</v>
      </c>
      <c r="D15" s="17">
        <v>0</v>
      </c>
      <c r="E15" s="28">
        <f>E14</f>
        <v>44758</v>
      </c>
      <c r="F15" s="28">
        <f>E15+4</f>
        <v>44762</v>
      </c>
      <c r="G15" s="16"/>
      <c r="H15" s="16"/>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row>
    <row r="16" spans="1:43" s="3" customFormat="1" ht="30" customHeight="1" thickBot="1" x14ac:dyDescent="0.3">
      <c r="A16" s="21"/>
      <c r="B16" s="34" t="s">
        <v>26</v>
      </c>
      <c r="C16" s="29" t="s">
        <v>18</v>
      </c>
      <c r="D16" s="17">
        <v>0</v>
      </c>
      <c r="E16" s="28">
        <f>F15</f>
        <v>44762</v>
      </c>
      <c r="F16" s="28">
        <f>E16</f>
        <v>44762</v>
      </c>
      <c r="G16" s="16"/>
      <c r="H16" s="16"/>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row>
    <row r="17" spans="1:43" s="3" customFormat="1" ht="30" customHeight="1" thickBot="1" x14ac:dyDescent="0.3">
      <c r="A17" s="21"/>
      <c r="B17" s="34" t="s">
        <v>27</v>
      </c>
      <c r="C17" s="29" t="s">
        <v>18</v>
      </c>
      <c r="D17" s="17">
        <v>0</v>
      </c>
      <c r="E17" s="28">
        <f>F16</f>
        <v>44762</v>
      </c>
      <c r="F17" s="28">
        <f>F16+4</f>
        <v>44766</v>
      </c>
      <c r="G17" s="16"/>
      <c r="H17" s="16"/>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row>
    <row r="18" spans="1:43" s="3" customFormat="1" ht="30" customHeight="1" thickBot="1" x14ac:dyDescent="0.3">
      <c r="A18" s="21"/>
      <c r="B18" s="34" t="s">
        <v>28</v>
      </c>
      <c r="C18" s="29" t="s">
        <v>18</v>
      </c>
      <c r="D18" s="17">
        <v>0</v>
      </c>
      <c r="E18" s="28">
        <f>F17</f>
        <v>44766</v>
      </c>
      <c r="F18" s="28">
        <f>E18</f>
        <v>44766</v>
      </c>
      <c r="G18" s="16"/>
      <c r="H18" s="16"/>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row>
    <row r="19" spans="1:43" s="3" customFormat="1" ht="30" customHeight="1" thickBot="1" x14ac:dyDescent="0.3">
      <c r="A19" s="21"/>
      <c r="B19" s="34" t="s">
        <v>29</v>
      </c>
      <c r="C19" s="29" t="s">
        <v>18</v>
      </c>
      <c r="D19" s="17">
        <v>0</v>
      </c>
      <c r="E19" s="28">
        <f>F16+2</f>
        <v>44764</v>
      </c>
      <c r="F19" s="28">
        <f>E19+4</f>
        <v>44768</v>
      </c>
      <c r="G19" s="16"/>
      <c r="H19" s="16"/>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row>
    <row r="20" spans="1:43" ht="30" customHeight="1" x14ac:dyDescent="0.25">
      <c r="G20" s="6"/>
    </row>
    <row r="21" spans="1:43" ht="30" customHeight="1" x14ac:dyDescent="0.25">
      <c r="C21" s="14"/>
      <c r="F21" s="23"/>
    </row>
    <row r="22" spans="1:43" ht="30" customHeight="1" x14ac:dyDescent="0.25">
      <c r="C22" s="15"/>
    </row>
  </sheetData>
  <mergeCells count="8">
    <mergeCell ref="AD4:AJ4"/>
    <mergeCell ref="AK4:AQ4"/>
    <mergeCell ref="C3:D3"/>
    <mergeCell ref="C4:D4"/>
    <mergeCell ref="E3:F3"/>
    <mergeCell ref="I4:O4"/>
    <mergeCell ref="P4:V4"/>
    <mergeCell ref="W4:AC4"/>
  </mergeCells>
  <conditionalFormatting sqref="D7:D13 D15:D1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19">
    <cfRule type="expression" dxfId="5" priority="34">
      <formula>AND(TODAY()&gt;=I$5,TODAY()&lt;J$5)</formula>
    </cfRule>
  </conditionalFormatting>
  <conditionalFormatting sqref="I7:AP19">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{538CE82B-9F1F-4D70-B5D2-180E6591A00D}</x14:id>
        </ext>
      </extLst>
    </cfRule>
  </conditionalFormatting>
  <conditionalFormatting sqref="AQ5:AQ19">
    <cfRule type="expression" dxfId="2" priority="36">
      <formula>AND(TODAY()&gt;=AQ$5,TODAY()&lt;#REF!)</formula>
    </cfRule>
  </conditionalFormatting>
  <conditionalFormatting sqref="AQ7:AQ19">
    <cfRule type="expression" dxfId="1" priority="39">
      <formula>AND(task_start&lt;=AQ$5,ROUNDDOWN((task_end-task_start+1)*task_progress,0)+task_start-1&gt;=AQ$5)</formula>
    </cfRule>
    <cfRule type="expression" dxfId="0" priority="40" stopIfTrue="1">
      <formula>AND(task_end&gt;=AQ$5,task_start&lt;#REF!)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7 F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D15:D19</xm:sqref>
        </x14:conditionalFormatting>
        <x14:conditionalFormatting xmlns:xm="http://schemas.microsoft.com/office/excel/2006/main">
          <x14:cfRule type="dataBar" id="{538CE82B-9F1F-4D70-B5D2-180E6591A00D}">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2022-07-12T02:10:03Z</dcterms:modified>
</cp:coreProperties>
</file>