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n\Documents\ee310-team16\Phase1-Development-of-Probe\"/>
    </mc:Choice>
  </mc:AlternateContent>
  <xr:revisionPtr revIDLastSave="0" documentId="13_ncr:1_{12607A06-FAD6-48F8-B22A-B1ED0D41D018}" xr6:coauthVersionLast="47" xr6:coauthVersionMax="47" xr10:uidLastSave="{00000000-0000-0000-0000-000000000000}"/>
  <bookViews>
    <workbookView xWindow="-108" yWindow="-108" windowWidth="23256" windowHeight="12456" xr2:uid="{38FA3C02-0BBE-4D30-BBEA-22348EE87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12" i="1"/>
  <c r="M10" i="1"/>
  <c r="M8" i="1"/>
  <c r="M6" i="1"/>
  <c r="K6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G7" i="1"/>
  <c r="G8" i="1"/>
  <c r="L23" i="1" s="1"/>
  <c r="G9" i="1"/>
  <c r="G10" i="1"/>
  <c r="G11" i="1"/>
  <c r="L24" i="1" s="1"/>
  <c r="G12" i="1"/>
  <c r="G13" i="1"/>
  <c r="G6" i="1"/>
  <c r="F7" i="1"/>
  <c r="F8" i="1"/>
  <c r="F9" i="1"/>
  <c r="F10" i="1"/>
  <c r="F11" i="1"/>
  <c r="F12" i="1"/>
  <c r="F13" i="1"/>
  <c r="D8" i="1"/>
  <c r="D6" i="1"/>
  <c r="F6" i="1" s="1"/>
  <c r="H6" i="1" l="1"/>
  <c r="H8" i="1"/>
  <c r="L22" i="1"/>
  <c r="H12" i="1"/>
  <c r="H10" i="1"/>
  <c r="L25" i="1"/>
</calcChain>
</file>

<file path=xl/sharedStrings.xml><?xml version="1.0" encoding="utf-8"?>
<sst xmlns="http://schemas.openxmlformats.org/spreadsheetml/2006/main" count="41" uniqueCount="27">
  <si>
    <t>FEMM Simulation</t>
  </si>
  <si>
    <t>Water L.</t>
  </si>
  <si>
    <t>Medium</t>
  </si>
  <si>
    <t>Charge</t>
  </si>
  <si>
    <t>Energy</t>
  </si>
  <si>
    <t>Cap. Total</t>
  </si>
  <si>
    <t>Cap</t>
  </si>
  <si>
    <t>Air</t>
  </si>
  <si>
    <t>Water</t>
  </si>
  <si>
    <t>Silicone Rubber</t>
  </si>
  <si>
    <t>Polyvinyl Chloride</t>
  </si>
  <si>
    <t>PVC</t>
  </si>
  <si>
    <t>Lifetime</t>
  </si>
  <si>
    <t>20 years</t>
  </si>
  <si>
    <t>100 years</t>
  </si>
  <si>
    <t>Carbon footprint</t>
  </si>
  <si>
    <t>3-9 kg CO2/kg</t>
  </si>
  <si>
    <t>1.5 -3 kg CO2/kg</t>
  </si>
  <si>
    <t>Easy, flexible</t>
  </si>
  <si>
    <t>Easy, rigid</t>
  </si>
  <si>
    <t>Polyvinyl Chloride (PVC)</t>
  </si>
  <si>
    <t>Cap.Total</t>
  </si>
  <si>
    <t>0% Water</t>
  </si>
  <si>
    <t>20% Water</t>
  </si>
  <si>
    <t>50% Water</t>
  </si>
  <si>
    <t>100% Water</t>
  </si>
  <si>
    <t>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</si>
</sst>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1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Sheet1!$B$16:$B$19</c:f>
              <c:numCache>
                <c:formatCode>0.00E+00</c:formatCode>
                <c:ptCount val="4"/>
                <c:pt idx="0">
                  <c:v>4.42E-11</c:v>
                </c:pt>
                <c:pt idx="1">
                  <c:v>6.4199999999999995E-11</c:v>
                </c:pt>
                <c:pt idx="2">
                  <c:v>9.2000000000000005E-11</c:v>
                </c:pt>
                <c:pt idx="3">
                  <c:v>1.4000000000000001E-10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5-4CD6-ACA2-B701F44477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Sheet1!$C$16:$C$19</c:f>
              <c:numCache>
                <c:formatCode>0.00E+00</c:formatCode>
                <c:ptCount val="4"/>
                <c:pt idx="0">
                  <c:v>6.4999999999999995E-11</c:v>
                </c:pt>
                <c:pt idx="1">
                  <c:v>1.2E-10</c:v>
                </c:pt>
                <c:pt idx="2">
                  <c:v>2.03E-10</c:v>
                </c:pt>
                <c:pt idx="3">
                  <c:v>3.4100000000000001E-10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5-4CD6-ACA2-B701F444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77247"/>
        <c:axId val="459467039"/>
      </c:lineChart>
      <c:catAx>
        <c:axId val="4973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7039"/>
        <c:crosses val="autoZero"/>
        <c:auto val="1"/>
        <c:lblAlgn val="ctr"/>
        <c:lblOffset val="100"/>
        <c:noMultiLvlLbl val="0"/>
      </c:catAx>
      <c:valAx>
        <c:axId val="4594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Capacitance</a:t>
            </a:r>
            <a:r>
              <a:rPr lang="en-HK" baseline="0"/>
              <a:t> of Dielectric Material vs Change in Water Level</a:t>
            </a:r>
            <a:endParaRPr lang="en-HK"/>
          </a:p>
        </c:rich>
      </c:tx>
      <c:layout>
        <c:manualLayout>
          <c:xMode val="edge"/>
          <c:yMode val="edge"/>
          <c:x val="0.141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Silicone Rubber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Sheet1!$K$22:$K$25</c:f>
              <c:strCache>
                <c:ptCount val="4"/>
                <c:pt idx="0">
                  <c:v>0% Water</c:v>
                </c:pt>
                <c:pt idx="1">
                  <c:v>20% Water</c:v>
                </c:pt>
                <c:pt idx="2">
                  <c:v>50% Water</c:v>
                </c:pt>
                <c:pt idx="3">
                  <c:v>100% Water</c:v>
                </c:pt>
              </c:strCache>
            </c:strRef>
          </c:cat>
          <c:val>
            <c:numRef>
              <c:f>Sheet1!$L$22:$L$25</c:f>
              <c:numCache>
                <c:formatCode>0.00E+00</c:formatCode>
                <c:ptCount val="4"/>
                <c:pt idx="0">
                  <c:v>4.4203900000000002E-11</c:v>
                </c:pt>
                <c:pt idx="1">
                  <c:v>6.4235454999999996E-11</c:v>
                </c:pt>
                <c:pt idx="2">
                  <c:v>9.2033300000000009E-11</c:v>
                </c:pt>
                <c:pt idx="3">
                  <c:v>1.398807E-10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D-422D-8129-BC44A1D6DC02}"/>
            </c:ext>
          </c:extLst>
        </c:ser>
        <c:ser>
          <c:idx val="1"/>
          <c:order val="1"/>
          <c:tx>
            <c:strRef>
              <c:f>Sheet1!$M$21</c:f>
              <c:strCache>
                <c:ptCount val="1"/>
                <c:pt idx="0">
                  <c:v>Polyvinyl Chloride (PVC)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Sheet1!$K$22:$K$25</c:f>
              <c:strCache>
                <c:ptCount val="4"/>
                <c:pt idx="0">
                  <c:v>0% Water</c:v>
                </c:pt>
                <c:pt idx="1">
                  <c:v>20% Water</c:v>
                </c:pt>
                <c:pt idx="2">
                  <c:v>50% Water</c:v>
                </c:pt>
                <c:pt idx="3">
                  <c:v>100% Water</c:v>
                </c:pt>
              </c:strCache>
            </c:strRef>
          </c:cat>
          <c:val>
            <c:numRef>
              <c:f>Sheet1!$M$22:$M$25</c:f>
              <c:numCache>
                <c:formatCode>0.00E+00</c:formatCode>
                <c:ptCount val="4"/>
                <c:pt idx="0">
                  <c:v>6.4987E-11</c:v>
                </c:pt>
                <c:pt idx="1">
                  <c:v>1.20199E-10</c:v>
                </c:pt>
                <c:pt idx="2">
                  <c:v>2.0301690000000001E-10</c:v>
                </c:pt>
                <c:pt idx="3">
                  <c:v>3.4104725000000003E-10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D-422D-8129-BC44A1D6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8768"/>
        <c:axId val="631687888"/>
      </c:lineChart>
      <c:catAx>
        <c:axId val="631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87888"/>
        <c:crosses val="autoZero"/>
        <c:auto val="1"/>
        <c:lblAlgn val="ctr"/>
        <c:lblOffset val="100"/>
        <c:noMultiLvlLbl val="0"/>
      </c:catAx>
      <c:valAx>
        <c:axId val="631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13</xdr:row>
      <xdr:rowOff>95250</xdr:rowOff>
    </xdr:from>
    <xdr:to>
      <xdr:col>9</xdr:col>
      <xdr:colOff>830580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0D4C4-E0AC-B9CB-ECD6-0884562A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12</xdr:row>
      <xdr:rowOff>26670</xdr:rowOff>
    </xdr:from>
    <xdr:to>
      <xdr:col>21</xdr:col>
      <xdr:colOff>518160</xdr:colOff>
      <xdr:row>27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006F-B20E-B82A-0EF0-0FC0C8A1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8FE3-001C-405F-9F32-37A2E8D43F90}">
  <dimension ref="A1:M29"/>
  <sheetViews>
    <sheetView tabSelected="1" topLeftCell="I9" workbookViewId="0">
      <selection activeCell="C14" sqref="C14"/>
    </sheetView>
  </sheetViews>
  <sheetFormatPr defaultRowHeight="14.4" x14ac:dyDescent="0.3"/>
  <cols>
    <col min="1" max="1" width="14.77734375" bestFit="1" customWidth="1"/>
    <col min="2" max="2" width="13.5546875" bestFit="1" customWidth="1"/>
    <col min="3" max="3" width="14.109375" bestFit="1" customWidth="1"/>
    <col min="4" max="4" width="16.6640625" customWidth="1"/>
    <col min="5" max="5" width="16.33203125" customWidth="1"/>
    <col min="6" max="6" width="12" bestFit="1" customWidth="1"/>
    <col min="9" max="9" width="14.21875" customWidth="1"/>
    <col min="10" max="11" width="16.5546875" customWidth="1"/>
    <col min="12" max="12" width="13.5546875" bestFit="1" customWidth="1"/>
    <col min="13" max="13" width="20" bestFit="1" customWidth="1"/>
  </cols>
  <sheetData>
    <row r="1" spans="1:13" x14ac:dyDescent="0.3">
      <c r="A1" t="s">
        <v>0</v>
      </c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t="s">
        <v>1</v>
      </c>
      <c r="B4" t="s">
        <v>2</v>
      </c>
      <c r="C4" s="3" t="s">
        <v>26</v>
      </c>
      <c r="D4" t="s">
        <v>3</v>
      </c>
      <c r="E4" t="s">
        <v>4</v>
      </c>
      <c r="F4" t="s">
        <v>6</v>
      </c>
      <c r="G4" t="s">
        <v>6</v>
      </c>
      <c r="H4" s="3" t="s">
        <v>5</v>
      </c>
      <c r="I4" t="s">
        <v>3</v>
      </c>
      <c r="J4" t="s">
        <v>4</v>
      </c>
      <c r="K4" t="s">
        <v>6</v>
      </c>
      <c r="L4" t="s">
        <v>6</v>
      </c>
      <c r="M4" s="3" t="s">
        <v>5</v>
      </c>
    </row>
    <row r="5" spans="1:13" x14ac:dyDescent="0.3">
      <c r="A5" s="2"/>
      <c r="B5" s="2"/>
      <c r="C5" s="4"/>
      <c r="D5" s="8" t="s">
        <v>9</v>
      </c>
      <c r="E5" s="9"/>
      <c r="F5" s="9"/>
      <c r="G5" s="9"/>
      <c r="H5" s="10"/>
      <c r="I5" s="8" t="s">
        <v>10</v>
      </c>
      <c r="J5" s="9"/>
      <c r="K5" s="9"/>
      <c r="L5" s="9"/>
      <c r="M5" s="10"/>
    </row>
    <row r="6" spans="1:13" x14ac:dyDescent="0.3">
      <c r="A6" s="1">
        <v>0</v>
      </c>
      <c r="B6" t="s">
        <v>7</v>
      </c>
      <c r="C6" s="5">
        <v>3500</v>
      </c>
      <c r="D6">
        <f>8.84015*10^(-11)</f>
        <v>8.8401499999999987E-11</v>
      </c>
      <c r="E6" s="6">
        <v>8.8407800000000005E-11</v>
      </c>
      <c r="F6">
        <f>D6/2</f>
        <v>4.4200749999999993E-11</v>
      </c>
      <c r="G6" s="6">
        <f>E6/2</f>
        <v>4.4203900000000002E-11</v>
      </c>
      <c r="H6" s="7">
        <f>$G$6+$G$7</f>
        <v>4.4203900000000002E-11</v>
      </c>
      <c r="I6" s="6">
        <v>1.29968E-10</v>
      </c>
      <c r="J6" s="6">
        <v>1.29974E-10</v>
      </c>
      <c r="K6" s="6">
        <f>I6/2</f>
        <v>6.4984E-11</v>
      </c>
      <c r="L6" s="6">
        <f>J6/2</f>
        <v>6.4987E-11</v>
      </c>
      <c r="M6" s="7">
        <f>$L$6+$L$7</f>
        <v>6.4987E-11</v>
      </c>
    </row>
    <row r="7" spans="1:13" x14ac:dyDescent="0.3">
      <c r="B7" t="s">
        <v>8</v>
      </c>
      <c r="C7" s="5">
        <v>0</v>
      </c>
      <c r="D7">
        <v>0</v>
      </c>
      <c r="E7">
        <v>0</v>
      </c>
      <c r="F7">
        <f t="shared" ref="F7:F13" si="0">D7/2</f>
        <v>0</v>
      </c>
      <c r="G7" s="6">
        <f t="shared" ref="G7:G13" si="1">E7/2</f>
        <v>0</v>
      </c>
      <c r="H7" s="5"/>
      <c r="I7">
        <v>0</v>
      </c>
      <c r="J7">
        <v>0</v>
      </c>
      <c r="K7">
        <f t="shared" ref="K7:K13" si="2">I7/2</f>
        <v>0</v>
      </c>
      <c r="L7" s="6">
        <f t="shared" ref="L7:L13" si="3">J7/2</f>
        <v>0</v>
      </c>
      <c r="M7" s="5"/>
    </row>
    <row r="8" spans="1:13" x14ac:dyDescent="0.3">
      <c r="A8" s="1">
        <v>0.2</v>
      </c>
      <c r="B8" t="s">
        <v>7</v>
      </c>
      <c r="C8" s="5">
        <v>3000</v>
      </c>
      <c r="D8">
        <f>0.00000000007757727</f>
        <v>7.7577270000000006E-11</v>
      </c>
      <c r="E8" s="6">
        <v>7.7577809999999995E-11</v>
      </c>
      <c r="F8">
        <f t="shared" si="0"/>
        <v>3.8788635000000003E-11</v>
      </c>
      <c r="G8" s="6">
        <f t="shared" si="1"/>
        <v>3.8788904999999997E-11</v>
      </c>
      <c r="H8" s="7">
        <f>$G$8+$G$9</f>
        <v>6.4235454999999996E-11</v>
      </c>
      <c r="I8" s="6">
        <v>1.1140100000000001E-10</v>
      </c>
      <c r="J8" s="6">
        <v>1.11406E-10</v>
      </c>
      <c r="K8">
        <f t="shared" si="2"/>
        <v>5.5700500000000003E-11</v>
      </c>
      <c r="L8" s="6">
        <f t="shared" si="3"/>
        <v>5.5702999999999999E-11</v>
      </c>
      <c r="M8" s="7">
        <f>$L$8+$L$9</f>
        <v>1.20199E-10</v>
      </c>
    </row>
    <row r="9" spans="1:13" x14ac:dyDescent="0.3">
      <c r="B9" t="s">
        <v>8</v>
      </c>
      <c r="C9" s="5">
        <v>500</v>
      </c>
      <c r="D9" s="6">
        <v>5.0893199999999997E-11</v>
      </c>
      <c r="E9" s="6">
        <v>5.0893099999999998E-11</v>
      </c>
      <c r="F9">
        <f t="shared" si="0"/>
        <v>2.5446599999999999E-11</v>
      </c>
      <c r="G9" s="6">
        <f t="shared" si="1"/>
        <v>2.5446549999999999E-11</v>
      </c>
      <c r="H9" s="5"/>
      <c r="I9" s="6">
        <v>1.28992E-10</v>
      </c>
      <c r="J9" s="6">
        <v>1.28992E-10</v>
      </c>
      <c r="K9">
        <f t="shared" si="2"/>
        <v>6.4496000000000001E-11</v>
      </c>
      <c r="L9" s="6">
        <f t="shared" si="3"/>
        <v>6.4496000000000001E-11</v>
      </c>
      <c r="M9" s="5"/>
    </row>
    <row r="10" spans="1:13" x14ac:dyDescent="0.3">
      <c r="A10" s="1">
        <v>0.5</v>
      </c>
      <c r="B10" t="s">
        <v>7</v>
      </c>
      <c r="C10" s="5">
        <v>2250</v>
      </c>
      <c r="D10" s="6">
        <v>5.6829500000000001E-11</v>
      </c>
      <c r="E10" s="6">
        <v>5.6833600000000003E-11</v>
      </c>
      <c r="F10">
        <f t="shared" si="0"/>
        <v>2.8414750000000001E-11</v>
      </c>
      <c r="G10" s="6">
        <f t="shared" si="1"/>
        <v>2.8416800000000001E-11</v>
      </c>
      <c r="H10" s="7">
        <f>$G$10+$G$11</f>
        <v>9.2033300000000009E-11</v>
      </c>
      <c r="I10" s="6">
        <v>8.3550599999999996E-11</v>
      </c>
      <c r="J10" s="6">
        <v>8.3554800000000003E-11</v>
      </c>
      <c r="K10">
        <f t="shared" si="2"/>
        <v>4.1775299999999998E-11</v>
      </c>
      <c r="L10" s="6">
        <f t="shared" si="3"/>
        <v>4.1777400000000002E-11</v>
      </c>
      <c r="M10" s="7">
        <f>$L$10+$L$11</f>
        <v>2.0301690000000001E-10</v>
      </c>
    </row>
    <row r="11" spans="1:13" x14ac:dyDescent="0.3">
      <c r="B11" t="s">
        <v>8</v>
      </c>
      <c r="C11" s="5">
        <v>1250</v>
      </c>
      <c r="D11" s="6">
        <v>1.2723300000000001E-10</v>
      </c>
      <c r="E11" s="6">
        <v>1.2723300000000001E-10</v>
      </c>
      <c r="F11">
        <f t="shared" si="0"/>
        <v>6.3616500000000005E-11</v>
      </c>
      <c r="G11" s="6">
        <f t="shared" si="1"/>
        <v>6.3616500000000005E-11</v>
      </c>
      <c r="H11" s="5"/>
      <c r="I11" s="6">
        <v>3.2248000000000001E-10</v>
      </c>
      <c r="J11" s="6">
        <v>3.22479E-10</v>
      </c>
      <c r="K11">
        <f t="shared" si="2"/>
        <v>1.6124E-10</v>
      </c>
      <c r="L11" s="6">
        <f t="shared" si="3"/>
        <v>1.612395E-10</v>
      </c>
      <c r="M11" s="5"/>
    </row>
    <row r="12" spans="1:13" x14ac:dyDescent="0.3">
      <c r="A12" s="1">
        <v>1</v>
      </c>
      <c r="B12" t="s">
        <v>7</v>
      </c>
      <c r="C12" s="5">
        <v>1000</v>
      </c>
      <c r="D12" s="6">
        <v>2.5257599999999999E-11</v>
      </c>
      <c r="E12" s="6">
        <v>2.52954E-11</v>
      </c>
      <c r="F12">
        <f t="shared" si="0"/>
        <v>1.26288E-11</v>
      </c>
      <c r="G12" s="6">
        <f t="shared" si="1"/>
        <v>1.26477E-11</v>
      </c>
      <c r="H12" s="7">
        <f>$G$12+$G$13</f>
        <v>1.398807E-10</v>
      </c>
      <c r="I12" s="6">
        <v>3.7133600000000002E-11</v>
      </c>
      <c r="J12" s="6">
        <v>3.7135500000000001E-11</v>
      </c>
      <c r="K12">
        <f t="shared" si="2"/>
        <v>1.8566800000000001E-11</v>
      </c>
      <c r="L12" s="6">
        <f t="shared" si="3"/>
        <v>1.856775E-11</v>
      </c>
      <c r="M12" s="7">
        <f>$L$12+$L$13</f>
        <v>3.4104725000000003E-10</v>
      </c>
    </row>
    <row r="13" spans="1:13" x14ac:dyDescent="0.3">
      <c r="B13" t="s">
        <v>8</v>
      </c>
      <c r="C13" s="5">
        <v>2500</v>
      </c>
      <c r="D13" s="6">
        <v>2.5446600000000002E-10</v>
      </c>
      <c r="E13" s="6">
        <v>2.5446600000000002E-10</v>
      </c>
      <c r="F13">
        <f t="shared" si="0"/>
        <v>1.2723300000000001E-10</v>
      </c>
      <c r="G13" s="6">
        <f t="shared" si="1"/>
        <v>1.2723300000000001E-10</v>
      </c>
      <c r="H13" s="5"/>
      <c r="I13" s="6">
        <v>6.4496000000000001E-10</v>
      </c>
      <c r="J13" s="6">
        <v>6.4495900000000001E-10</v>
      </c>
      <c r="K13">
        <f t="shared" si="2"/>
        <v>3.2248000000000001E-10</v>
      </c>
      <c r="L13" s="6">
        <f t="shared" si="3"/>
        <v>3.224795E-10</v>
      </c>
      <c r="M13" s="5"/>
    </row>
    <row r="16" spans="1:13" x14ac:dyDescent="0.3">
      <c r="B16" s="6">
        <v>4.42E-11</v>
      </c>
      <c r="C16" s="6">
        <v>6.4999999999999995E-11</v>
      </c>
      <c r="L16" s="6"/>
    </row>
    <row r="17" spans="1:13" x14ac:dyDescent="0.3">
      <c r="B17" s="6">
        <v>6.4199999999999995E-11</v>
      </c>
      <c r="C17" s="6">
        <v>1.2E-10</v>
      </c>
      <c r="L17" s="6"/>
    </row>
    <row r="18" spans="1:13" x14ac:dyDescent="0.3">
      <c r="B18" s="6">
        <v>9.2000000000000005E-11</v>
      </c>
      <c r="C18" s="6">
        <v>2.03E-10</v>
      </c>
      <c r="L18" s="6"/>
    </row>
    <row r="19" spans="1:13" x14ac:dyDescent="0.3">
      <c r="B19" s="6">
        <v>1.4000000000000001E-10</v>
      </c>
      <c r="C19" s="6">
        <v>3.4100000000000001E-10</v>
      </c>
      <c r="L19" s="6"/>
    </row>
    <row r="20" spans="1:13" x14ac:dyDescent="0.3">
      <c r="L20" s="11" t="s">
        <v>21</v>
      </c>
      <c r="M20" s="11"/>
    </row>
    <row r="21" spans="1:13" x14ac:dyDescent="0.3">
      <c r="L21" t="s">
        <v>9</v>
      </c>
      <c r="M21" t="s">
        <v>20</v>
      </c>
    </row>
    <row r="22" spans="1:13" x14ac:dyDescent="0.3">
      <c r="B22" t="s">
        <v>9</v>
      </c>
      <c r="C22" t="s">
        <v>11</v>
      </c>
      <c r="K22" t="s">
        <v>22</v>
      </c>
      <c r="L22" s="6">
        <f>$G$6+$G$7</f>
        <v>4.4203900000000002E-11</v>
      </c>
      <c r="M22" s="12">
        <f>$L$6+$L$7</f>
        <v>6.4987E-11</v>
      </c>
    </row>
    <row r="23" spans="1:13" x14ac:dyDescent="0.3">
      <c r="A23" t="s">
        <v>12</v>
      </c>
      <c r="B23" t="s">
        <v>13</v>
      </c>
      <c r="C23" t="s">
        <v>14</v>
      </c>
      <c r="K23" t="s">
        <v>23</v>
      </c>
      <c r="L23" s="6">
        <f>$G$8+$G$9</f>
        <v>6.4235454999999996E-11</v>
      </c>
      <c r="M23" s="12">
        <f>$L$8+$L$9</f>
        <v>1.20199E-10</v>
      </c>
    </row>
    <row r="24" spans="1:13" x14ac:dyDescent="0.3">
      <c r="A24" t="s">
        <v>15</v>
      </c>
      <c r="B24" t="s">
        <v>16</v>
      </c>
      <c r="C24" t="s">
        <v>17</v>
      </c>
      <c r="K24" t="s">
        <v>24</v>
      </c>
      <c r="L24" s="6">
        <f t="shared" ref="L24" si="4">$G$10+$G$11</f>
        <v>9.2033300000000009E-11</v>
      </c>
      <c r="M24" s="12">
        <f t="shared" ref="M24:M25" si="5">$L$10+$L$11</f>
        <v>2.0301690000000001E-10</v>
      </c>
    </row>
    <row r="25" spans="1:13" x14ac:dyDescent="0.3">
      <c r="B25" t="s">
        <v>18</v>
      </c>
      <c r="C25" t="s">
        <v>19</v>
      </c>
      <c r="K25" t="s">
        <v>25</v>
      </c>
      <c r="L25" s="6">
        <f>$G$12+$G$13</f>
        <v>1.398807E-10</v>
      </c>
      <c r="M25" s="12">
        <f t="shared" ref="M25:M27" si="6">$L$12+$L$13</f>
        <v>3.4104725000000003E-10</v>
      </c>
    </row>
    <row r="26" spans="1:13" x14ac:dyDescent="0.3">
      <c r="M26" s="12"/>
    </row>
    <row r="27" spans="1:13" x14ac:dyDescent="0.3">
      <c r="M27" s="12"/>
    </row>
    <row r="28" spans="1:13" x14ac:dyDescent="0.3">
      <c r="M28" s="12"/>
    </row>
    <row r="29" spans="1:13" x14ac:dyDescent="0.3">
      <c r="M29" s="13"/>
    </row>
  </sheetData>
  <mergeCells count="3">
    <mergeCell ref="D5:H5"/>
    <mergeCell ref="I5:M5"/>
    <mergeCell ref="L20:M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1E939B809A447AEA17AA9896D8A4A" ma:contentTypeVersion="10" ma:contentTypeDescription="Create a new document." ma:contentTypeScope="" ma:versionID="b35ad1ebb2e4c9928aa05957d3271cad">
  <xsd:schema xmlns:xsd="http://www.w3.org/2001/XMLSchema" xmlns:xs="http://www.w3.org/2001/XMLSchema" xmlns:p="http://schemas.microsoft.com/office/2006/metadata/properties" xmlns:ns3="072bdc7b-df0e-485b-ac95-1d15212e3391" targetNamespace="http://schemas.microsoft.com/office/2006/metadata/properties" ma:root="true" ma:fieldsID="c6938ddcefea5422e5e6292b196bf70c" ns3:_="">
    <xsd:import namespace="072bdc7b-df0e-485b-ac95-1d15212e33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bdc7b-df0e-485b-ac95-1d15212e3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5E9B0-E326-4C83-BB53-3A23AB82EBF7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072bdc7b-df0e-485b-ac95-1d15212e3391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6BB644-EE61-4E75-A0BC-3B3FBED094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0105CF-884F-4349-A9C8-B301AD7AE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bdc7b-df0e-485b-ac95-1d15212e3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Aldonza Watt</dc:creator>
  <cp:lastModifiedBy>Aldonza Watt</cp:lastModifiedBy>
  <dcterms:created xsi:type="dcterms:W3CDTF">2024-03-07T01:55:27Z</dcterms:created>
  <dcterms:modified xsi:type="dcterms:W3CDTF">2024-03-07T09:43:04Z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0x0101007A61E939B809A447AEA17AA9896D8A4A</vt:lpwstr>
  </property>
</Properties>
</file>