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s\Veslink\Repos\ReportExport\Veslink.Business\Resources\"/>
    </mc:Choice>
  </mc:AlternateContent>
  <xr:revisionPtr revIDLastSave="0" documentId="13_ncr:1_{8A23DB49-20E8-4531-B30D-977CC0D1969D}" xr6:coauthVersionLast="47" xr6:coauthVersionMax="47" xr10:uidLastSave="{00000000-0000-0000-0000-000000000000}"/>
  <bookViews>
    <workbookView xWindow="28680" yWindow="-2430" windowWidth="29040" windowHeight="15720" xr2:uid="{76A4AEB4-3F70-4DB7-959B-860846F9256F}"/>
  </bookViews>
  <sheets>
    <sheet name="Input 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F38" i="1"/>
  <c r="Y67" i="1" l="1"/>
  <c r="Z67" i="1" s="1"/>
  <c r="V67" i="1"/>
  <c r="U67" i="1"/>
  <c r="S67" i="1"/>
  <c r="Y66" i="1"/>
  <c r="Z66" i="1" s="1"/>
  <c r="V66" i="1"/>
  <c r="U66" i="1"/>
  <c r="S66" i="1"/>
  <c r="Y65" i="1"/>
  <c r="Z65" i="1" s="1"/>
  <c r="V65" i="1"/>
  <c r="U65" i="1"/>
  <c r="S65" i="1"/>
  <c r="Y64" i="1"/>
  <c r="Z64" i="1" s="1"/>
  <c r="V64" i="1"/>
  <c r="U64" i="1"/>
  <c r="S64" i="1"/>
  <c r="Y63" i="1"/>
  <c r="Z63" i="1" s="1"/>
  <c r="V63" i="1"/>
  <c r="U63" i="1"/>
  <c r="S63" i="1"/>
  <c r="Y62" i="1"/>
  <c r="Z62" i="1" s="1"/>
  <c r="V62" i="1"/>
  <c r="U62" i="1"/>
  <c r="S62" i="1"/>
  <c r="Y61" i="1"/>
  <c r="Z61" i="1" s="1"/>
  <c r="V61" i="1"/>
  <c r="U61" i="1"/>
  <c r="S61" i="1"/>
  <c r="Y60" i="1"/>
  <c r="Z60" i="1" s="1"/>
  <c r="V60" i="1"/>
  <c r="U60" i="1"/>
  <c r="S60" i="1"/>
  <c r="Y59" i="1"/>
  <c r="Z59" i="1" s="1"/>
  <c r="V59" i="1"/>
  <c r="U59" i="1"/>
  <c r="S59" i="1"/>
  <c r="Y58" i="1"/>
  <c r="Z58" i="1" s="1"/>
  <c r="V58" i="1"/>
  <c r="U58" i="1"/>
  <c r="S58" i="1"/>
  <c r="Y57" i="1"/>
  <c r="Z57" i="1" s="1"/>
  <c r="V57" i="1"/>
  <c r="U57" i="1"/>
  <c r="S57" i="1"/>
  <c r="Z56" i="1"/>
  <c r="Y56" i="1"/>
  <c r="V56" i="1"/>
  <c r="U56" i="1"/>
  <c r="S56" i="1"/>
  <c r="Y55" i="1"/>
  <c r="Z55" i="1" s="1"/>
  <c r="V55" i="1"/>
  <c r="U55" i="1"/>
  <c r="S55" i="1"/>
  <c r="Y54" i="1"/>
  <c r="Z54" i="1" s="1"/>
  <c r="V54" i="1"/>
  <c r="U54" i="1"/>
  <c r="S54" i="1"/>
  <c r="Y53" i="1"/>
  <c r="Z53" i="1" s="1"/>
  <c r="V53" i="1"/>
  <c r="U53" i="1"/>
  <c r="S53" i="1"/>
  <c r="Y52" i="1"/>
  <c r="Z52" i="1" s="1"/>
  <c r="V52" i="1"/>
  <c r="U52" i="1"/>
  <c r="S52" i="1"/>
  <c r="Y51" i="1"/>
  <c r="Z51" i="1" s="1"/>
  <c r="V51" i="1"/>
  <c r="U51" i="1"/>
  <c r="S51" i="1"/>
  <c r="Y50" i="1"/>
  <c r="Z50" i="1" s="1"/>
  <c r="V50" i="1"/>
  <c r="U50" i="1"/>
  <c r="S50" i="1"/>
  <c r="Y49" i="1"/>
  <c r="Z49" i="1" s="1"/>
  <c r="V49" i="1"/>
  <c r="U49" i="1"/>
  <c r="S49" i="1"/>
  <c r="Y48" i="1"/>
  <c r="Z48" i="1" s="1"/>
  <c r="V48" i="1"/>
  <c r="U48" i="1"/>
  <c r="S48" i="1"/>
  <c r="Z47" i="1"/>
  <c r="Y47" i="1"/>
  <c r="V47" i="1"/>
  <c r="U47" i="1"/>
  <c r="S47" i="1"/>
  <c r="Y46" i="1"/>
  <c r="V46" i="1"/>
  <c r="U46" i="1"/>
  <c r="S46" i="1"/>
  <c r="Y45" i="1"/>
  <c r="Z45" i="1" s="1"/>
  <c r="W45" i="1"/>
  <c r="H42" i="1" s="1"/>
  <c r="V45" i="1"/>
  <c r="U45" i="1"/>
  <c r="S45" i="1"/>
  <c r="Y44" i="1"/>
  <c r="Z44" i="1" s="1"/>
  <c r="S44" i="1"/>
  <c r="V43" i="1"/>
  <c r="U43" i="1"/>
  <c r="F85" i="1"/>
  <c r="F84" i="1"/>
  <c r="F71" i="1"/>
  <c r="O68" i="1"/>
  <c r="N68" i="1"/>
  <c r="M68" i="1"/>
  <c r="J68" i="1"/>
  <c r="I68" i="1"/>
  <c r="H68" i="1"/>
  <c r="D67" i="1"/>
  <c r="D65" i="1"/>
  <c r="D63" i="1"/>
  <c r="D61" i="1"/>
  <c r="D59" i="1"/>
  <c r="D57" i="1"/>
  <c r="D55" i="1"/>
  <c r="D53" i="1"/>
  <c r="D51" i="1"/>
  <c r="D49" i="1"/>
  <c r="D47" i="1"/>
  <c r="L68" i="1"/>
  <c r="K68" i="1"/>
  <c r="D45" i="1"/>
  <c r="F44" i="1"/>
  <c r="D44" i="1"/>
  <c r="G42" i="1"/>
  <c r="E33" i="1"/>
  <c r="E32" i="1"/>
  <c r="F31" i="1"/>
  <c r="F30" i="1"/>
  <c r="H22" i="1"/>
  <c r="H36" i="1" s="1"/>
  <c r="E21" i="1"/>
  <c r="E20" i="1"/>
  <c r="E19" i="1"/>
  <c r="E18" i="1"/>
  <c r="E11" i="1"/>
  <c r="E10" i="1"/>
  <c r="F81" i="1" l="1"/>
  <c r="Z46" i="1"/>
  <c r="F83" i="1" s="1"/>
  <c r="F87" i="1" s="1"/>
  <c r="F79" i="1"/>
  <c r="F80" i="1"/>
  <c r="F82" i="1" s="1"/>
  <c r="F86" i="1" s="1"/>
  <c r="I42" i="1"/>
  <c r="F42" i="1"/>
  <c r="D42" i="1"/>
  <c r="H24" i="1"/>
  <c r="H34" i="1"/>
</calcChain>
</file>

<file path=xl/sharedStrings.xml><?xml version="1.0" encoding="utf-8"?>
<sst xmlns="http://schemas.openxmlformats.org/spreadsheetml/2006/main" count="225" uniqueCount="171">
  <si>
    <r>
      <t xml:space="preserve">Data Collection Template - </t>
    </r>
    <r>
      <rPr>
        <b/>
        <u/>
        <sz val="18"/>
        <color rgb="FFFBB040"/>
        <rFont val="Calibri"/>
        <family val="2"/>
      </rPr>
      <t>Chemical Parceling</t>
    </r>
  </si>
  <si>
    <t>Version 2.0, March 2022</t>
  </si>
  <si>
    <t>This form collects the data required by the Sea Cargo Charter for the situation where a cargo in the case of chemical parcelling operations where multiple charterers have cargo interests. 
Data Collection Templates are also available for 'Single Charterer' and 'General parcelling' operations.</t>
  </si>
  <si>
    <t>Mandatory field</t>
  </si>
  <si>
    <t>More details are available at www.seacargocharter.org</t>
  </si>
  <si>
    <t>Validation warning</t>
  </si>
  <si>
    <t xml:space="preserve">Please fill in all orange fields as accurately as possible.  </t>
  </si>
  <si>
    <t>Valid input</t>
  </si>
  <si>
    <t>Vessel and cargo data</t>
  </si>
  <si>
    <t>Units</t>
  </si>
  <si>
    <t>Guidance notes</t>
  </si>
  <si>
    <t>IMO number</t>
  </si>
  <si>
    <t>enter unique 7 digit IMO number</t>
  </si>
  <si>
    <t>Vessel name</t>
  </si>
  <si>
    <t>current name of the vessel</t>
  </si>
  <si>
    <t>Vessel type</t>
  </si>
  <si>
    <t>Chemical tanker</t>
  </si>
  <si>
    <t>select from the drop down list</t>
  </si>
  <si>
    <t>Vessel size</t>
  </si>
  <si>
    <t>metric tonnes</t>
  </si>
  <si>
    <t>enter vessels maximum deadweight capacity</t>
  </si>
  <si>
    <t>Voyage type</t>
  </si>
  <si>
    <t>Chemical parceling</t>
  </si>
  <si>
    <t>please use other data collection templates if voyage type is not chemical parceling</t>
  </si>
  <si>
    <t>Charterer voyage ID</t>
  </si>
  <si>
    <t>where the charterer receiving this form provided a Voyage ID, please enter here (if known)</t>
  </si>
  <si>
    <r>
      <t xml:space="preserve">Preceding ballast leg - from </t>
    </r>
    <r>
      <rPr>
        <b/>
        <u/>
        <sz val="14"/>
        <color theme="0"/>
        <rFont val="Calibri"/>
        <family val="2"/>
      </rPr>
      <t>departure last previous discharge port</t>
    </r>
    <r>
      <rPr>
        <b/>
        <sz val="14"/>
        <color theme="0"/>
        <rFont val="Calibri"/>
        <family val="2"/>
      </rPr>
      <t xml:space="preserve"> to </t>
    </r>
    <r>
      <rPr>
        <b/>
        <u/>
        <sz val="14"/>
        <color theme="0"/>
        <rFont val="Calibri"/>
        <family val="2"/>
      </rPr>
      <t>arrival (first) load por</t>
    </r>
    <r>
      <rPr>
        <b/>
        <sz val="14"/>
        <color theme="0"/>
        <rFont val="Calibri"/>
        <family val="2"/>
      </rPr>
      <t>t</t>
    </r>
  </si>
  <si>
    <t>NB: must be included even if vessel is delivered APS (ask head owner)</t>
  </si>
  <si>
    <t>Previous discharge port</t>
  </si>
  <si>
    <t>name of port where this ballast leg commenced</t>
  </si>
  <si>
    <t>UN/LOCODE</t>
  </si>
  <si>
    <t>UN/LOCODE of port where this ballast leg commenced</t>
  </si>
  <si>
    <t xml:space="preserve">Load port </t>
  </si>
  <si>
    <t>name of port where this ballast leg finished</t>
  </si>
  <si>
    <t>UN/LOCODE of port where this ballast leg finished</t>
  </si>
  <si>
    <t>Ballast start date</t>
  </si>
  <si>
    <r>
      <rPr>
        <b/>
        <u/>
        <sz val="11"/>
        <color theme="1"/>
        <rFont val="Calibri"/>
        <family val="2"/>
      </rPr>
      <t xml:space="preserve">departure from (final) berth in last previous discharge port
</t>
    </r>
    <r>
      <rPr>
        <sz val="11"/>
        <color theme="1"/>
        <rFont val="Calibri"/>
        <family val="2"/>
      </rPr>
      <t xml:space="preserve">(departure defined as </t>
    </r>
    <r>
      <rPr>
        <b/>
        <sz val="11"/>
        <color theme="1"/>
        <rFont val="Calibri"/>
        <family val="2"/>
      </rPr>
      <t>all cast off/all clear</t>
    </r>
    <r>
      <rPr>
        <sz val="11"/>
        <color theme="1"/>
        <rFont val="Calibri"/>
        <family val="2"/>
      </rPr>
      <t xml:space="preserve"> from final berth of a port call)</t>
    </r>
  </si>
  <si>
    <t>Ballast start time</t>
  </si>
  <si>
    <t>hh:mm GMT</t>
  </si>
  <si>
    <t>Ballast end date</t>
  </si>
  <si>
    <r>
      <rPr>
        <b/>
        <u/>
        <sz val="11"/>
        <color theme="1"/>
        <rFont val="Calibri"/>
        <family val="2"/>
      </rPr>
      <t xml:space="preserve">arrival at (first) berth in (first) load port
</t>
    </r>
    <r>
      <rPr>
        <sz val="11"/>
        <color theme="1"/>
        <rFont val="Calibri"/>
        <family val="2"/>
      </rPr>
      <t>(arrival defined as</t>
    </r>
    <r>
      <rPr>
        <b/>
        <sz val="11"/>
        <color theme="1"/>
        <rFont val="Calibri"/>
        <family val="2"/>
      </rPr>
      <t xml:space="preserve"> berthed/all fast</t>
    </r>
    <r>
      <rPr>
        <sz val="11"/>
        <color theme="1"/>
        <rFont val="Calibri"/>
        <family val="2"/>
      </rPr>
      <t xml:space="preserve"> at first berth of a port call)</t>
    </r>
  </si>
  <si>
    <t>Ballast end time</t>
  </si>
  <si>
    <t>Distance sailed</t>
  </si>
  <si>
    <t>nautical miles</t>
  </si>
  <si>
    <t>actual distance over ground sailed from the previous discharge port to the (first) load port</t>
  </si>
  <si>
    <r>
      <t xml:space="preserve">Laden leg(s) - from </t>
    </r>
    <r>
      <rPr>
        <b/>
        <u/>
        <sz val="14"/>
        <color theme="0"/>
        <rFont val="Calibri"/>
        <family val="2"/>
      </rPr>
      <t>arrival (first) load port</t>
    </r>
    <r>
      <rPr>
        <b/>
        <sz val="14"/>
        <color theme="0"/>
        <rFont val="Calibri"/>
        <family val="2"/>
      </rPr>
      <t xml:space="preserve"> to </t>
    </r>
    <r>
      <rPr>
        <b/>
        <u/>
        <sz val="14"/>
        <color theme="0"/>
        <rFont val="Calibri"/>
        <family val="2"/>
      </rPr>
      <t>departure (final) discharge port</t>
    </r>
  </si>
  <si>
    <t>First load port</t>
  </si>
  <si>
    <t>references name of load port in "Preceding ballast leg"</t>
  </si>
  <si>
    <t>references UN/LOCODE of load port in "Preceding ballast leg"</t>
  </si>
  <si>
    <t>Final discharge port</t>
  </si>
  <si>
    <t>name of port where cargo was last discharged for this voyage</t>
  </si>
  <si>
    <t>UN/LOCODE of port where cargo was last discharged for this voyage</t>
  </si>
  <si>
    <t>Voyage start date</t>
  </si>
  <si>
    <t>references ballast end date/time in "Preceding ballast leg"</t>
  </si>
  <si>
    <t>Voyage start time</t>
  </si>
  <si>
    <t>Voyage end date</t>
  </si>
  <si>
    <r>
      <rPr>
        <b/>
        <u/>
        <sz val="11"/>
        <color theme="1"/>
        <rFont val="Calibri"/>
        <family val="2"/>
      </rPr>
      <t xml:space="preserve">departure from (final) berth in (final) discharge port
</t>
    </r>
    <r>
      <rPr>
        <sz val="11"/>
        <color theme="1"/>
        <rFont val="Calibri"/>
        <family val="2"/>
      </rPr>
      <t xml:space="preserve">(departure defined as </t>
    </r>
    <r>
      <rPr>
        <b/>
        <sz val="11"/>
        <color theme="1"/>
        <rFont val="Calibri"/>
        <family val="2"/>
      </rPr>
      <t>all cast off/all clear</t>
    </r>
    <r>
      <rPr>
        <sz val="11"/>
        <color theme="1"/>
        <rFont val="Calibri"/>
        <family val="2"/>
      </rPr>
      <t xml:space="preserve"> from final berth of a port call)</t>
    </r>
  </si>
  <si>
    <t>Voyage end time</t>
  </si>
  <si>
    <t>Total laden distance sailed</t>
  </si>
  <si>
    <t>references total actual distance over ground sailed from the (first) load port to the last discharge port in "Cargo Quantities, Distances, and Consumption"</t>
  </si>
  <si>
    <t>Cargo Quantities, Distances, and Consumption</t>
  </si>
  <si>
    <t xml:space="preserve"> - For ballast and each laden leg please enter the distance sailed; the cargo quantity carried, and the fuel consumed for that leg
 - Enter data for all legs from "empty" to "empty": ie from first load port after ballast up to last discharge port where the ship is in empty/ballast condition again.
 - Where cargo was carried for multiple customers, please enter the cargo quantity belonging to the charterer, and the total quantity loaded on that leg
- For LNG carriers enter the mass of cargo at end of each leg (ie mass of cargo at start of leg, minus BOG consumed)</t>
  </si>
  <si>
    <t>Leg start port</t>
  </si>
  <si>
    <t xml:space="preserve">Leg end port </t>
  </si>
  <si>
    <t>Distance sailed (nautical miles)</t>
  </si>
  <si>
    <t>Cargo quantity onboard + handled
(metric tonnes)</t>
  </si>
  <si>
    <t>Cargo quantity onboard + handled for this charterer 
(metric tonnes)</t>
  </si>
  <si>
    <t>HFO (incl. VLSFO &gt;80 visc.)</t>
  </si>
  <si>
    <t>MDO/MGO</t>
  </si>
  <si>
    <t>LFO (incl. VLSFO ≤80 visc.)</t>
  </si>
  <si>
    <t>LNG</t>
  </si>
  <si>
    <t>Other (select type)</t>
  </si>
  <si>
    <t>Ballast leg</t>
  </si>
  <si>
    <t>Port 1</t>
  </si>
  <si>
    <t>Port stay</t>
  </si>
  <si>
    <t>Leg 1</t>
  </si>
  <si>
    <t>Port 2</t>
  </si>
  <si>
    <t>Leg 2</t>
  </si>
  <si>
    <t>Port 3</t>
  </si>
  <si>
    <t>Leg 3</t>
  </si>
  <si>
    <t>Port 4</t>
  </si>
  <si>
    <t>Leg 4</t>
  </si>
  <si>
    <t>Port 5</t>
  </si>
  <si>
    <t>Leg 5</t>
  </si>
  <si>
    <t>Port 6</t>
  </si>
  <si>
    <t>Leg 6</t>
  </si>
  <si>
    <t>Port 7</t>
  </si>
  <si>
    <t>Leg 7</t>
  </si>
  <si>
    <t>Port 8</t>
  </si>
  <si>
    <t>Leg 8</t>
  </si>
  <si>
    <t>Port 9</t>
  </si>
  <si>
    <t>Leg 9</t>
  </si>
  <si>
    <t>Port 10</t>
  </si>
  <si>
    <t>Leg 10</t>
  </si>
  <si>
    <t>Port 11</t>
  </si>
  <si>
    <t>Leg 11</t>
  </si>
  <si>
    <t>Port 12</t>
  </si>
  <si>
    <t xml:space="preserve">   Total for Laden Legs (s)</t>
  </si>
  <si>
    <t>Summary</t>
  </si>
  <si>
    <t>Overall status</t>
  </si>
  <si>
    <t>Contact name</t>
  </si>
  <si>
    <t>name of person completing the form</t>
  </si>
  <si>
    <t>Contact email address</t>
  </si>
  <si>
    <t>to contact in case of errors or questions on the data</t>
  </si>
  <si>
    <t>The information provided above is complete, 
and accurate to the best of my knowledge</t>
  </si>
  <si>
    <t>please select "Yes" to acknowledge the statement</t>
  </si>
  <si>
    <t>Comments (if any)</t>
  </si>
  <si>
    <t>Preliminary results (based on input above)</t>
  </si>
  <si>
    <t>Notes/comments</t>
  </si>
  <si>
    <t>Note: in cases where there is a ballast leg the preliminary results will not be an exact match to a calculation following the full technical guidance</t>
  </si>
  <si>
    <r>
      <t>Ballast leg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</t>
    </r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</si>
  <si>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</si>
  <si>
    <t>Ballast leg emissions, calculated using fuel amounts given above at sea, 
multiplied with SCC carbon intensity factors</t>
  </si>
  <si>
    <r>
      <t>Port stay(s)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</t>
    </r>
  </si>
  <si>
    <t>Port stay(s) emissions, calculated using fuel amounts given above at port stays, 
multiplied with SCC carbon intensity factors</t>
  </si>
  <si>
    <r>
      <t>Laden leg(s)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</t>
    </r>
  </si>
  <si>
    <t>Laden leg(s) emissions, calculated using fuel amounts given above at sea, 
multiplied with SCC carbon intensity factors</t>
  </si>
  <si>
    <r>
      <t>Total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</si>
  <si>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</si>
  <si>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Sum of the two lines below. Insufficient input given above if showing #N/A</t>
  </si>
  <si>
    <t>Of which for this charterer</t>
  </si>
  <si>
    <t>Using same proportion as this charterer's share of total share of cargo at each port stay and laden legs</t>
  </si>
  <si>
    <t>Total transport work</t>
  </si>
  <si>
    <t>Mtnm</t>
  </si>
  <si>
    <t>Product of "Distance sailed" and "Quantity carried" given under "Cargo and distance"</t>
  </si>
  <si>
    <t>Product of "Distance sailed" and "Quantity carried for this charterer" given under "Cargo and distance"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</si>
  <si>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intensity (EEOI)</t>
    </r>
  </si>
  <si>
    <r>
      <t>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/tnm</t>
    </r>
  </si>
  <si>
    <r>
      <t>"CO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emissions" divided by "Total transport work"</t>
    </r>
  </si>
  <si>
    <r>
      <t>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/tnm</t>
    </r>
  </si>
  <si>
    <r>
      <t>"CO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for this charterer" divided by "Transport work for this charterer"</t>
    </r>
  </si>
  <si>
    <t>Start Port</t>
  </si>
  <si>
    <t>Maximum
legs filled</t>
  </si>
  <si>
    <t>Total emission</t>
  </si>
  <si>
    <t>Charterer share</t>
  </si>
  <si>
    <t>Carbon factors used in calculation above</t>
  </si>
  <si>
    <r>
      <rPr>
        <b/>
        <sz val="11"/>
        <color rgb="FFF1F9F8"/>
        <rFont val="Calibri"/>
        <family val="2"/>
        <scheme val="minor"/>
      </rPr>
      <t>Reported Fuel</t>
    </r>
  </si>
  <si>
    <r>
      <rPr>
        <b/>
        <sz val="11"/>
        <color rgb="FFF1F9F8"/>
        <rFont val="Calibri"/>
        <family val="2"/>
        <scheme val="minor"/>
      </rPr>
      <t>Reference</t>
    </r>
  </si>
  <si>
    <r>
      <rPr>
        <b/>
        <sz val="11"/>
        <color rgb="FFF1F9F8"/>
        <rFont val="Calibri"/>
        <family val="2"/>
        <scheme val="minor"/>
      </rPr>
      <t>Matched fuel</t>
    </r>
  </si>
  <si>
    <r>
      <rPr>
        <b/>
        <sz val="11"/>
        <color rgb="FFF1F9F8"/>
        <rFont val="Calibri"/>
        <family val="2"/>
        <scheme val="minor"/>
      </rPr>
      <t>Carbon factor (tCO2/tfuel)</t>
    </r>
  </si>
  <si>
    <t>Name of fuel in form</t>
  </si>
  <si>
    <r>
      <rPr>
        <b/>
        <sz val="11"/>
        <color rgb="FF003D58"/>
        <rFont val="Calibri"/>
        <family val="2"/>
        <scheme val="minor"/>
      </rPr>
      <t>Conventional Fuels</t>
    </r>
  </si>
  <si>
    <t>Heavy Fuel Oil (HFO)</t>
  </si>
  <si>
    <t>ISO 8217 Grades RME through RMK</t>
  </si>
  <si>
    <t>Light Fuel Oil (LFO)</t>
  </si>
  <si>
    <t>ISO 8217 Grades RMA through RMD</t>
  </si>
  <si>
    <t>MGO/MDO</t>
  </si>
  <si>
    <t>ISO 8217 Grades DMX through DMB</t>
  </si>
  <si>
    <t>Liquefied Natural Gas (LNG)</t>
  </si>
  <si>
    <t>Liquefied Petroleum Gas (LPG)</t>
  </si>
  <si>
    <t>Propane</t>
  </si>
  <si>
    <t>LPG Propane</t>
  </si>
  <si>
    <t>Butane</t>
  </si>
  <si>
    <t>LPG Butane</t>
  </si>
  <si>
    <t>Methanol</t>
  </si>
  <si>
    <t>Ethanol</t>
  </si>
  <si>
    <r>
      <rPr>
        <b/>
        <sz val="11"/>
        <color rgb="FF003D58"/>
        <rFont val="Calibri"/>
        <family val="2"/>
        <scheme val="minor"/>
      </rPr>
      <t>Alternative Fuels</t>
    </r>
  </si>
  <si>
    <t>Bio-methanol</t>
  </si>
  <si>
    <t>Other</t>
  </si>
  <si>
    <t>e-methanol</t>
  </si>
  <si>
    <t>Bio-gasoil</t>
  </si>
  <si>
    <t>Biodiesel/ Biogasoil</t>
  </si>
  <si>
    <t>e-gasoil</t>
  </si>
  <si>
    <t>e-LNG</t>
  </si>
  <si>
    <t>Hydrogen (from natural gas)</t>
  </si>
  <si>
    <t>n/a</t>
  </si>
  <si>
    <t>e-Hydrogen</t>
  </si>
  <si>
    <t>Ammonia (from natural gas)</t>
  </si>
  <si>
    <t>e-Ammonia</t>
  </si>
  <si>
    <t>Electricity</t>
  </si>
  <si>
    <t>DD-MM-YYYY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</si>
</sst>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-* #,##0_-;\-* #,##0_-;_-* &quot;-&quot;??_-;_-@_-"/>
    <numFmt numFmtId="165" formatCode="mm/dd/yyyy;@"/>
    <numFmt numFmtId="166" formatCode="hh:mm;@"/>
    <numFmt numFmtId="167" formatCode="h:mm;@"/>
    <numFmt numFmtId="168" formatCode="_-* #,##0.0_-;\-* #,##0.0_-;_-* &quot;-&quot;??_-;_-@_-"/>
    <numFmt numFmtId="169" formatCode="_-* #,##0.00_-;\-* #,##0.00_-;_-* &quot;-&quot;??_-;_-@_-"/>
    <numFmt numFmtId="170" formatCode="#,##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FBB040"/>
      <name val="Calibri"/>
      <family val="2"/>
    </font>
    <font>
      <b/>
      <u/>
      <sz val="18"/>
      <color rgb="FFFBB040"/>
      <name val="Calibri"/>
      <family val="2"/>
    </font>
    <font>
      <sz val="11"/>
      <name val="Arial"/>
      <family val="2"/>
    </font>
    <font>
      <i/>
      <sz val="11"/>
      <color rgb="FF004563"/>
      <name val="Calibri"/>
      <family val="2"/>
    </font>
    <font>
      <b/>
      <sz val="11"/>
      <color rgb="FF004563"/>
      <name val="Calibri"/>
      <family val="2"/>
    </font>
    <font>
      <sz val="11"/>
      <color theme="1" tint="0.49995422223578601"/>
      <name val="Calibri"/>
      <family val="2"/>
    </font>
    <font>
      <b/>
      <u/>
      <sz val="11"/>
      <color theme="10"/>
      <name val="Calibri"/>
      <family val="2"/>
      <scheme val="minor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Arial"/>
      <family val="2"/>
    </font>
    <font>
      <b/>
      <u/>
      <sz val="14"/>
      <color theme="0"/>
      <name val="Calibri"/>
      <family val="2"/>
    </font>
    <font>
      <b/>
      <sz val="12"/>
      <color rgb="FFFBC263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i/>
      <sz val="11"/>
      <color theme="1"/>
      <name val="Calibri"/>
      <family val="2"/>
    </font>
    <font>
      <i/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 tint="0.49995422223578601"/>
      <name val="Calibri"/>
      <family val="2"/>
      <scheme val="minor"/>
    </font>
    <font>
      <b/>
      <sz val="11"/>
      <color rgb="FFF1F9F8"/>
      <name val="Calibri"/>
      <family val="2"/>
      <scheme val="minor"/>
    </font>
    <font>
      <b/>
      <sz val="11"/>
      <color rgb="FF003D5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4563"/>
        <bgColor indexed="64"/>
      </patternFill>
    </fill>
    <fill>
      <patternFill patternType="solid">
        <fgColor rgb="FFFEE9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AEEEA"/>
        <bgColor indexed="64"/>
      </patternFill>
    </fill>
    <fill>
      <patternFill patternType="solid">
        <fgColor rgb="FF003D58"/>
        <bgColor indexed="64"/>
      </patternFill>
    </fill>
    <fill>
      <patternFill patternType="solid">
        <fgColor rgb="FFFBC26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BFE5"/>
        <bgColor indexed="64"/>
      </patternFill>
    </fill>
  </fills>
  <borders count="72">
    <border>
      <left/>
      <right/>
      <top/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/>
      <right/>
      <top style="medium">
        <color theme="0"/>
      </top>
      <bottom style="thin">
        <color theme="0" tint="-0.14993743705557422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6795556505021"/>
      </left>
      <right/>
      <top/>
      <bottom style="thin">
        <color rgb="FF004563"/>
      </bottom>
      <diagonal/>
    </border>
    <border>
      <left/>
      <right/>
      <top/>
      <bottom style="thin">
        <color rgb="FF004563"/>
      </bottom>
      <diagonal/>
    </border>
    <border>
      <left/>
      <right style="medium">
        <color theme="0" tint="-0.14996795556505021"/>
      </right>
      <top/>
      <bottom style="thin">
        <color rgb="FF004563"/>
      </bottom>
      <diagonal/>
    </border>
    <border>
      <left style="medium">
        <color theme="0" tint="-0.14996795556505021"/>
      </left>
      <right/>
      <top style="thin">
        <color rgb="FF004563"/>
      </top>
      <bottom style="thin">
        <color theme="0" tint="-0.14993743705557422"/>
      </bottom>
      <diagonal/>
    </border>
    <border>
      <left/>
      <right/>
      <top style="thin">
        <color rgb="FF004563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rgb="FF004563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rgb="FF004563"/>
      </top>
      <bottom style="thin">
        <color theme="0" tint="-0.14993743705557422"/>
      </bottom>
      <diagonal/>
    </border>
    <border>
      <left/>
      <right style="medium">
        <color theme="0" tint="-0.14996795556505021"/>
      </right>
      <top style="thin">
        <color rgb="FF004563"/>
      </top>
      <bottom style="thin">
        <color theme="0" tint="-0.14993743705557422"/>
      </bottom>
      <diagonal/>
    </border>
    <border>
      <left style="medium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medium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medium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medium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6795556505021"/>
      </left>
      <right/>
      <top style="thin">
        <color rgb="FF004563"/>
      </top>
      <bottom style="thin">
        <color theme="2" tint="-0.14993743705557422"/>
      </bottom>
      <diagonal/>
    </border>
    <border>
      <left/>
      <right/>
      <top style="thin">
        <color rgb="FF004563"/>
      </top>
      <bottom style="thin">
        <color theme="2" tint="-0.14993743705557422"/>
      </bottom>
      <diagonal/>
    </border>
    <border>
      <left/>
      <right/>
      <top style="thin">
        <color rgb="FF004563"/>
      </top>
      <bottom style="thin">
        <color theme="2" tint="-0.14990691854609822"/>
      </bottom>
      <diagonal/>
    </border>
    <border>
      <left/>
      <right style="medium">
        <color theme="0" tint="-0.14996795556505021"/>
      </right>
      <top style="thin">
        <color rgb="FF004563"/>
      </top>
      <bottom style="thin">
        <color theme="2" tint="-0.14990691854609822"/>
      </bottom>
      <diagonal/>
    </border>
    <border>
      <left style="medium">
        <color theme="0" tint="-0.14996795556505021"/>
      </left>
      <right/>
      <top style="thin">
        <color theme="2" tint="-0.14993743705557422"/>
      </top>
      <bottom style="thin">
        <color theme="0" tint="-0.14993743705557422"/>
      </bottom>
      <diagonal/>
    </border>
    <border>
      <left/>
      <right/>
      <top style="thin">
        <color theme="2" tint="-0.14993743705557422"/>
      </top>
      <bottom style="thin">
        <color theme="0" tint="-0.14993743705557422"/>
      </bottom>
      <diagonal/>
    </border>
    <border>
      <left style="thin">
        <color theme="2" tint="-0.1498764000366222"/>
      </left>
      <right/>
      <top style="thin">
        <color theme="2" tint="-0.14990691854609822"/>
      </top>
      <bottom style="thin">
        <color theme="0" tint="-0.14993743705557422"/>
      </bottom>
      <diagonal/>
    </border>
    <border>
      <left/>
      <right style="thin">
        <color theme="2" tint="-0.1498764000366222"/>
      </right>
      <top style="thin">
        <color theme="2" tint="-0.14990691854609822"/>
      </top>
      <bottom style="thin">
        <color theme="0" tint="-0.14993743705557422"/>
      </bottom>
      <diagonal/>
    </border>
    <border>
      <left/>
      <right/>
      <top style="thin">
        <color theme="2" tint="-0.14990691854609822"/>
      </top>
      <bottom style="thin">
        <color theme="2" tint="-0.14993743705557422"/>
      </bottom>
      <diagonal/>
    </border>
    <border>
      <left/>
      <right style="medium">
        <color theme="0" tint="-0.14996795556505021"/>
      </right>
      <top style="thin">
        <color theme="2" tint="-0.14990691854609822"/>
      </top>
      <bottom style="thin">
        <color theme="2" tint="-0.14993743705557422"/>
      </bottom>
      <diagonal/>
    </border>
    <border>
      <left style="thin">
        <color theme="2" tint="-0.14987640003662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2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2" tint="-0.14993743705557422"/>
      </top>
      <bottom style="thin">
        <color theme="2" tint="-0.14993743705557422"/>
      </bottom>
      <diagonal/>
    </border>
    <border>
      <left/>
      <right style="medium">
        <color theme="0" tint="-0.14996795556505021"/>
      </right>
      <top style="thin">
        <color theme="2" tint="-0.14993743705557422"/>
      </top>
      <bottom style="thin">
        <color theme="2" tint="-0.14993743705557422"/>
      </bottom>
      <diagonal/>
    </border>
    <border>
      <left style="medium">
        <color theme="0" tint="-0.14996795556505021"/>
      </left>
      <right/>
      <top style="thin">
        <color theme="0" tint="-0.14993743705557422"/>
      </top>
      <bottom style="thin">
        <color theme="2" tint="-0.14993743705557422"/>
      </bottom>
      <diagonal/>
    </border>
    <border>
      <left/>
      <right/>
      <top style="thin">
        <color theme="0" tint="-0.14993743705557422"/>
      </top>
      <bottom style="thin">
        <color theme="2" tint="-0.14993743705557422"/>
      </bottom>
      <diagonal/>
    </border>
    <border>
      <left style="thin">
        <color theme="2" tint="-0.1498764000366222"/>
      </left>
      <right/>
      <top style="thin">
        <color theme="0" tint="-0.14993743705557422"/>
      </top>
      <bottom style="thin">
        <color theme="2" tint="-0.14993743705557422"/>
      </bottom>
      <diagonal/>
    </border>
    <border>
      <left/>
      <right style="thin">
        <color theme="2" tint="-0.1498764000366222"/>
      </right>
      <top style="thin">
        <color theme="0" tint="-0.14993743705557422"/>
      </top>
      <bottom style="thin">
        <color theme="2" tint="-0.14993743705557422"/>
      </bottom>
      <diagonal/>
    </border>
    <border>
      <left style="medium">
        <color theme="0" tint="-0.14996795556505021"/>
      </left>
      <right/>
      <top style="thin">
        <color theme="2" tint="-0.14993743705557422"/>
      </top>
      <bottom style="medium">
        <color theme="0" tint="-0.14996795556505021"/>
      </bottom>
      <diagonal/>
    </border>
    <border>
      <left/>
      <right/>
      <top style="thin">
        <color theme="2" tint="-0.14993743705557422"/>
      </top>
      <bottom style="medium">
        <color theme="0" tint="-0.14996795556505021"/>
      </bottom>
      <diagonal/>
    </border>
    <border>
      <left style="thin">
        <color theme="2" tint="-0.14990691854609822"/>
      </left>
      <right/>
      <top style="thin">
        <color theme="2" tint="-0.14993743705557422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thin">
        <color theme="2" tint="-0.14993743705557422"/>
      </top>
      <bottom style="medium">
        <color theme="0" tint="-0.1499679555650502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6">
    <xf numFmtId="0" fontId="0" fillId="0" borderId="0" xfId="0"/>
    <xf numFmtId="164" fontId="3" fillId="0" borderId="24" xfId="1" applyNumberFormat="1" applyFont="1" applyFill="1" applyBorder="1" applyAlignment="1" applyProtection="1">
      <alignment horizontal="left" vertical="top" wrapText="1" indent="1"/>
    </xf>
    <xf numFmtId="168" fontId="3" fillId="3" borderId="25" xfId="1" applyNumberFormat="1" applyFont="1" applyFill="1" applyBorder="1" applyAlignment="1" applyProtection="1">
      <alignment horizontal="left" vertical="top" wrapText="1" indent="1"/>
      <protection locked="0"/>
    </xf>
    <xf numFmtId="168" fontId="3" fillId="3" borderId="28" xfId="1" applyNumberFormat="1" applyFont="1" applyFill="1" applyBorder="1" applyAlignment="1" applyProtection="1">
      <alignment horizontal="left" vertical="top" wrapText="1" indent="1"/>
      <protection locked="0"/>
    </xf>
    <xf numFmtId="164" fontId="3" fillId="3" borderId="24" xfId="1" applyNumberFormat="1" applyFont="1" applyFill="1" applyBorder="1" applyAlignment="1" applyProtection="1">
      <alignment horizontal="left" vertical="top" wrapText="1" indent="1"/>
      <protection locked="0"/>
    </xf>
    <xf numFmtId="0" fontId="3" fillId="3" borderId="19" xfId="0" applyFont="1" applyFill="1" applyBorder="1" applyAlignment="1" applyProtection="1">
      <alignment vertical="top"/>
      <protection locked="0"/>
    </xf>
    <xf numFmtId="0" fontId="3" fillId="3" borderId="24" xfId="0" applyFont="1" applyFill="1" applyBorder="1" applyAlignment="1" applyProtection="1">
      <alignment horizontal="left" vertical="top" wrapText="1"/>
      <protection locked="0"/>
    </xf>
    <xf numFmtId="168" fontId="3" fillId="0" borderId="24" xfId="1" applyNumberFormat="1" applyFont="1" applyFill="1" applyBorder="1" applyAlignment="1" applyProtection="1">
      <alignment horizontal="left" vertical="top" wrapText="1" indent="1"/>
    </xf>
    <xf numFmtId="168" fontId="3" fillId="0" borderId="28" xfId="1" applyNumberFormat="1" applyFont="1" applyFill="1" applyBorder="1" applyAlignment="1" applyProtection="1">
      <alignment horizontal="left" vertical="top" wrapText="1" indent="1"/>
    </xf>
    <xf numFmtId="164" fontId="1" fillId="0" borderId="0" xfId="1" applyNumberFormat="1" applyFont="1" applyFill="1" applyBorder="1" applyAlignment="1" applyProtection="1">
      <alignment horizontal="right" vertical="top"/>
    </xf>
    <xf numFmtId="43" fontId="23" fillId="6" borderId="0" xfId="1" applyFont="1" applyFill="1" applyBorder="1" applyAlignment="1" applyProtection="1">
      <alignment horizontal="right" vertical="center" indent="1"/>
    </xf>
    <xf numFmtId="164" fontId="30" fillId="0" borderId="62" xfId="1" applyNumberFormat="1" applyFont="1" applyBorder="1" applyProtection="1"/>
    <xf numFmtId="164" fontId="30" fillId="0" borderId="0" xfId="1" applyNumberFormat="1" applyFont="1" applyBorder="1" applyProtection="1"/>
    <xf numFmtId="0" fontId="0" fillId="0" borderId="0" xfId="0" applyProtection="1"/>
    <xf numFmtId="0" fontId="3" fillId="0" borderId="1" xfId="0" applyFont="1" applyBorder="1" applyAlignment="1" applyProtection="1">
      <alignment wrapText="1"/>
    </xf>
    <xf numFmtId="0" fontId="3" fillId="0" borderId="2" xfId="0" applyFont="1" applyBorder="1" applyAlignment="1" applyProtection="1">
      <alignment wrapText="1"/>
    </xf>
    <xf numFmtId="0" fontId="3" fillId="0" borderId="3" xfId="0" applyFont="1" applyBorder="1" applyAlignment="1" applyProtection="1">
      <alignment wrapText="1"/>
    </xf>
    <xf numFmtId="0" fontId="3" fillId="0" borderId="0" xfId="0" applyFont="1" applyProtection="1"/>
    <xf numFmtId="0" fontId="3" fillId="0" borderId="4" xfId="0" applyFont="1" applyBorder="1" applyAlignment="1" applyProtection="1">
      <alignment wrapText="1"/>
    </xf>
    <xf numFmtId="0" fontId="3" fillId="0" borderId="0" xfId="0" applyFont="1" applyAlignment="1" applyProtection="1">
      <alignment wrapText="1"/>
    </xf>
    <xf numFmtId="0" fontId="7" fillId="0" borderId="4" xfId="0" applyFont="1" applyBorder="1" applyAlignment="1" applyProtection="1">
      <alignment horizontal="left" vertical="center" indent="1"/>
    </xf>
    <xf numFmtId="0" fontId="7" fillId="0" borderId="0" xfId="0" applyFont="1" applyAlignment="1" applyProtection="1">
      <alignment horizontal="left" vertical="center" indent="1"/>
    </xf>
    <xf numFmtId="0" fontId="7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7" fillId="0" borderId="0" xfId="0" applyFont="1" applyAlignment="1" applyProtection="1">
      <alignment horizontal="center" vertical="top"/>
    </xf>
    <xf numFmtId="0" fontId="3" fillId="0" borderId="6" xfId="0" applyFont="1" applyBorder="1" applyAlignment="1" applyProtection="1">
      <alignment vertical="top" wrapText="1"/>
    </xf>
    <xf numFmtId="0" fontId="9" fillId="0" borderId="0" xfId="0" applyFont="1" applyAlignment="1" applyProtection="1">
      <alignment horizontal="left" vertical="top"/>
    </xf>
    <xf numFmtId="0" fontId="3" fillId="0" borderId="7" xfId="0" applyFont="1" applyBorder="1" applyAlignment="1" applyProtection="1">
      <alignment vertical="top" wrapText="1"/>
    </xf>
    <xf numFmtId="0" fontId="9" fillId="0" borderId="0" xfId="0" applyFont="1" applyAlignment="1" applyProtection="1">
      <alignment wrapText="1"/>
    </xf>
    <xf numFmtId="0" fontId="11" fillId="0" borderId="8" xfId="0" applyFont="1" applyBorder="1" applyAlignment="1" applyProtection="1">
      <alignment vertical="top" wrapText="1"/>
    </xf>
    <xf numFmtId="0" fontId="3" fillId="0" borderId="5" xfId="0" applyFont="1" applyBorder="1" applyAlignment="1" applyProtection="1">
      <alignment wrapText="1"/>
    </xf>
    <xf numFmtId="0" fontId="12" fillId="2" borderId="9" xfId="0" applyFont="1" applyFill="1" applyBorder="1" applyProtection="1"/>
    <xf numFmtId="0" fontId="12" fillId="2" borderId="10" xfId="0" applyFont="1" applyFill="1" applyBorder="1" applyProtection="1"/>
    <xf numFmtId="0" fontId="12" fillId="2" borderId="10" xfId="0" applyFont="1" applyFill="1" applyBorder="1" applyAlignment="1" applyProtection="1">
      <alignment wrapText="1"/>
    </xf>
    <xf numFmtId="0" fontId="13" fillId="2" borderId="10" xfId="0" applyFont="1" applyFill="1" applyBorder="1" applyAlignment="1" applyProtection="1">
      <alignment wrapText="1"/>
    </xf>
    <xf numFmtId="0" fontId="13" fillId="2" borderId="10" xfId="0" applyFont="1" applyFill="1" applyBorder="1" applyProtection="1"/>
    <xf numFmtId="0" fontId="13" fillId="2" borderId="11" xfId="0" applyFont="1" applyFill="1" applyBorder="1" applyProtection="1"/>
    <xf numFmtId="0" fontId="14" fillId="0" borderId="0" xfId="0" applyFont="1" applyAlignment="1" applyProtection="1">
      <alignment vertical="center"/>
    </xf>
    <xf numFmtId="0" fontId="15" fillId="0" borderId="12" xfId="0" applyFont="1" applyBorder="1" applyAlignment="1" applyProtection="1">
      <alignment horizontal="left" vertical="top"/>
    </xf>
    <xf numFmtId="0" fontId="15" fillId="0" borderId="13" xfId="0" applyFont="1" applyBorder="1" applyAlignment="1" applyProtection="1">
      <alignment horizontal="left" vertical="top"/>
    </xf>
    <xf numFmtId="0" fontId="11" fillId="0" borderId="13" xfId="0" applyFont="1" applyBorder="1" applyAlignment="1" applyProtection="1">
      <alignment vertical="top" wrapText="1"/>
    </xf>
    <xf numFmtId="0" fontId="0" fillId="0" borderId="13" xfId="0" applyBorder="1" applyProtection="1"/>
    <xf numFmtId="0" fontId="3" fillId="0" borderId="13" xfId="0" applyFont="1" applyBorder="1" applyAlignment="1" applyProtection="1">
      <alignment vertical="center"/>
    </xf>
    <xf numFmtId="0" fontId="3" fillId="0" borderId="16" xfId="0" applyFont="1" applyBorder="1" applyAlignment="1" applyProtection="1">
      <alignment vertical="center"/>
    </xf>
    <xf numFmtId="0" fontId="15" fillId="0" borderId="17" xfId="0" applyFont="1" applyBorder="1" applyAlignment="1" applyProtection="1">
      <alignment horizontal="left" vertical="top"/>
    </xf>
    <xf numFmtId="0" fontId="15" fillId="0" borderId="8" xfId="0" applyFont="1" applyBorder="1" applyAlignment="1" applyProtection="1">
      <alignment horizontal="left" vertical="top"/>
    </xf>
    <xf numFmtId="0" fontId="0" fillId="0" borderId="8" xfId="0" applyBorder="1" applyProtection="1"/>
    <xf numFmtId="0" fontId="3" fillId="0" borderId="8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top" wrapText="1"/>
    </xf>
    <xf numFmtId="0" fontId="15" fillId="0" borderId="17" xfId="0" applyFont="1" applyBorder="1" applyAlignment="1" applyProtection="1">
      <alignment horizontal="left" vertical="center"/>
    </xf>
    <xf numFmtId="0" fontId="15" fillId="0" borderId="8" xfId="0" applyFont="1" applyBorder="1" applyAlignment="1" applyProtection="1">
      <alignment horizontal="left" vertical="center"/>
    </xf>
    <xf numFmtId="0" fontId="16" fillId="0" borderId="8" xfId="0" applyFont="1" applyBorder="1" applyAlignment="1" applyProtection="1">
      <alignment vertical="center"/>
    </xf>
    <xf numFmtId="0" fontId="12" fillId="2" borderId="4" xfId="0" applyFont="1" applyFill="1" applyBorder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2" fillId="2" borderId="5" xfId="0" applyFont="1" applyFill="1" applyBorder="1" applyAlignment="1" applyProtection="1">
      <alignment vertical="center"/>
    </xf>
    <xf numFmtId="0" fontId="18" fillId="2" borderId="9" xfId="0" applyFont="1" applyFill="1" applyBorder="1" applyProtection="1"/>
    <xf numFmtId="0" fontId="18" fillId="2" borderId="10" xfId="0" applyFont="1" applyFill="1" applyBorder="1" applyProtection="1"/>
    <xf numFmtId="0" fontId="3" fillId="0" borderId="21" xfId="0" applyFont="1" applyBorder="1" applyAlignment="1" applyProtection="1">
      <alignment horizontal="left" vertical="top" indent="1"/>
    </xf>
    <xf numFmtId="0" fontId="3" fillId="0" borderId="22" xfId="0" applyFont="1" applyBorder="1" applyAlignment="1" applyProtection="1">
      <alignment horizontal="left" vertical="top" indent="1"/>
    </xf>
    <xf numFmtId="0" fontId="15" fillId="0" borderId="22" xfId="0" applyFont="1" applyBorder="1" applyAlignment="1" applyProtection="1">
      <alignment horizontal="left" vertical="top"/>
    </xf>
    <xf numFmtId="0" fontId="0" fillId="0" borderId="22" xfId="0" applyBorder="1" applyProtection="1"/>
    <xf numFmtId="0" fontId="3" fillId="0" borderId="22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 wrapText="1"/>
    </xf>
    <xf numFmtId="0" fontId="3" fillId="0" borderId="23" xfId="0" applyFont="1" applyBorder="1" applyAlignment="1" applyProtection="1">
      <alignment horizontal="left" vertical="center" wrapText="1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20" xfId="0" applyFont="1" applyBorder="1" applyAlignment="1" applyProtection="1">
      <alignment horizontal="left" vertical="center" wrapText="1"/>
    </xf>
    <xf numFmtId="0" fontId="12" fillId="2" borderId="9" xfId="0" applyFont="1" applyFill="1" applyBorder="1" applyAlignment="1" applyProtection="1">
      <alignment wrapText="1"/>
    </xf>
    <xf numFmtId="0" fontId="3" fillId="0" borderId="8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 vertical="center"/>
    </xf>
    <xf numFmtId="0" fontId="15" fillId="0" borderId="21" xfId="0" applyFont="1" applyBorder="1" applyAlignment="1" applyProtection="1">
      <alignment vertical="top" wrapText="1"/>
    </xf>
    <xf numFmtId="0" fontId="15" fillId="0" borderId="22" xfId="0" applyFont="1" applyBorder="1" applyAlignment="1" applyProtection="1">
      <alignment vertical="top" wrapText="1"/>
    </xf>
    <xf numFmtId="0" fontId="11" fillId="0" borderId="22" xfId="0" applyFont="1" applyBorder="1" applyAlignment="1" applyProtection="1">
      <alignment horizontal="center" vertical="top" wrapText="1"/>
    </xf>
    <xf numFmtId="0" fontId="16" fillId="0" borderId="0" xfId="0" applyFont="1" applyProtection="1"/>
    <xf numFmtId="0" fontId="11" fillId="0" borderId="22" xfId="0" applyFont="1" applyBorder="1" applyAlignment="1" applyProtection="1">
      <alignment vertical="center" wrapText="1"/>
    </xf>
    <xf numFmtId="0" fontId="3" fillId="0" borderId="23" xfId="0" applyFont="1" applyBorder="1" applyAlignment="1" applyProtection="1">
      <alignment vertical="top" wrapText="1"/>
    </xf>
    <xf numFmtId="0" fontId="15" fillId="0" borderId="24" xfId="0" applyFont="1" applyBorder="1" applyAlignment="1" applyProtection="1">
      <alignment wrapText="1"/>
    </xf>
    <xf numFmtId="0" fontId="15" fillId="0" borderId="25" xfId="0" applyFont="1" applyBorder="1" applyAlignment="1" applyProtection="1">
      <alignment wrapText="1"/>
    </xf>
    <xf numFmtId="0" fontId="15" fillId="3" borderId="25" xfId="0" applyFont="1" applyFill="1" applyBorder="1" applyAlignment="1" applyProtection="1">
      <alignment wrapText="1"/>
    </xf>
    <xf numFmtId="0" fontId="15" fillId="3" borderId="26" xfId="0" applyFont="1" applyFill="1" applyBorder="1" applyAlignment="1" applyProtection="1">
      <alignment wrapText="1"/>
    </xf>
    <xf numFmtId="0" fontId="30" fillId="0" borderId="61" xfId="0" applyFont="1" applyBorder="1" applyAlignment="1" applyProtection="1">
      <alignment vertical="top" wrapText="1"/>
    </xf>
    <xf numFmtId="0" fontId="3" fillId="0" borderId="4" xfId="0" applyFont="1" applyBorder="1" applyAlignment="1" applyProtection="1">
      <alignment horizontal="center" vertical="top" wrapText="1"/>
    </xf>
    <xf numFmtId="0" fontId="3" fillId="0" borderId="19" xfId="0" applyFont="1" applyBorder="1" applyAlignment="1" applyProtection="1">
      <alignment vertical="top"/>
    </xf>
    <xf numFmtId="0" fontId="30" fillId="0" borderId="61" xfId="0" applyFont="1" applyBorder="1" applyAlignment="1" applyProtection="1">
      <alignment horizontal="right" vertical="top" wrapText="1"/>
    </xf>
    <xf numFmtId="0" fontId="30" fillId="0" borderId="0" xfId="0" applyFont="1" applyAlignment="1" applyProtection="1">
      <alignment vertical="top" wrapText="1"/>
    </xf>
    <xf numFmtId="0" fontId="3" fillId="0" borderId="29" xfId="0" applyFont="1" applyBorder="1" applyAlignment="1" applyProtection="1">
      <alignment horizontal="left" vertical="top" wrapText="1" indent="1"/>
    </xf>
    <xf numFmtId="0" fontId="13" fillId="2" borderId="10" xfId="0" applyFont="1" applyFill="1" applyBorder="1" applyAlignment="1" applyProtection="1">
      <alignment vertical="center" wrapText="1"/>
    </xf>
    <xf numFmtId="0" fontId="13" fillId="2" borderId="11" xfId="0" applyFont="1" applyFill="1" applyBorder="1" applyAlignment="1" applyProtection="1">
      <alignment vertical="center" wrapText="1"/>
    </xf>
    <xf numFmtId="0" fontId="25" fillId="0" borderId="31" xfId="0" applyFont="1" applyBorder="1" applyProtection="1"/>
    <xf numFmtId="0" fontId="25" fillId="0" borderId="32" xfId="0" applyFont="1" applyBorder="1" applyProtection="1"/>
    <xf numFmtId="0" fontId="26" fillId="0" borderId="32" xfId="0" applyFont="1" applyBorder="1" applyProtection="1"/>
    <xf numFmtId="0" fontId="24" fillId="0" borderId="13" xfId="0" applyFont="1" applyBorder="1" applyAlignment="1" applyProtection="1">
      <alignment wrapText="1"/>
    </xf>
    <xf numFmtId="0" fontId="27" fillId="0" borderId="33" xfId="0" applyFont="1" applyBorder="1" applyProtection="1"/>
    <xf numFmtId="0" fontId="26" fillId="0" borderId="33" xfId="0" applyFont="1" applyBorder="1" applyProtection="1"/>
    <xf numFmtId="0" fontId="26" fillId="0" borderId="34" xfId="0" applyFont="1" applyBorder="1" applyProtection="1"/>
    <xf numFmtId="0" fontId="23" fillId="0" borderId="35" xfId="0" applyFont="1" applyBorder="1" applyAlignment="1" applyProtection="1">
      <alignment horizontal="left" vertical="top"/>
    </xf>
    <xf numFmtId="0" fontId="23" fillId="0" borderId="36" xfId="0" applyFont="1" applyBorder="1" applyAlignment="1" applyProtection="1">
      <alignment horizontal="left" vertical="top"/>
    </xf>
    <xf numFmtId="0" fontId="23" fillId="0" borderId="36" xfId="0" applyFont="1" applyBorder="1" applyAlignment="1" applyProtection="1">
      <alignment horizontal="left" vertical="top" wrapText="1"/>
    </xf>
    <xf numFmtId="0" fontId="1" fillId="0" borderId="39" xfId="0" applyFont="1" applyBorder="1" applyAlignment="1" applyProtection="1">
      <alignment vertical="top"/>
    </xf>
    <xf numFmtId="0" fontId="1" fillId="0" borderId="40" xfId="0" applyFont="1" applyBorder="1" applyAlignment="1" applyProtection="1">
      <alignment vertical="top"/>
    </xf>
    <xf numFmtId="0" fontId="23" fillId="0" borderId="17" xfId="0" applyFont="1" applyBorder="1" applyAlignment="1" applyProtection="1">
      <alignment horizontal="left" vertical="top"/>
    </xf>
    <xf numFmtId="0" fontId="23" fillId="0" borderId="8" xfId="0" applyFont="1" applyBorder="1" applyAlignment="1" applyProtection="1">
      <alignment horizontal="left" vertical="top"/>
    </xf>
    <xf numFmtId="0" fontId="23" fillId="0" borderId="8" xfId="0" applyFont="1" applyBorder="1" applyAlignment="1" applyProtection="1">
      <alignment horizontal="left" vertical="top" wrapText="1"/>
    </xf>
    <xf numFmtId="0" fontId="1" fillId="0" borderId="43" xfId="0" applyFont="1" applyBorder="1" applyAlignment="1" applyProtection="1">
      <alignment vertical="top"/>
    </xf>
    <xf numFmtId="0" fontId="1" fillId="0" borderId="44" xfId="0" applyFont="1" applyBorder="1" applyAlignment="1" applyProtection="1">
      <alignment vertical="top"/>
    </xf>
    <xf numFmtId="0" fontId="1" fillId="0" borderId="43" xfId="0" applyFont="1" applyBorder="1" applyAlignment="1" applyProtection="1">
      <alignment vertical="center"/>
    </xf>
    <xf numFmtId="0" fontId="1" fillId="0" borderId="0" xfId="0" applyFont="1" applyProtection="1"/>
    <xf numFmtId="0" fontId="23" fillId="0" borderId="49" xfId="0" applyFont="1" applyBorder="1" applyAlignment="1" applyProtection="1">
      <alignment horizontal="left" vertical="top"/>
    </xf>
    <xf numFmtId="0" fontId="23" fillId="0" borderId="50" xfId="0" applyFont="1" applyBorder="1" applyAlignment="1" applyProtection="1">
      <alignment horizontal="left" vertical="top"/>
    </xf>
    <xf numFmtId="0" fontId="23" fillId="0" borderId="50" xfId="0" applyFont="1" applyBorder="1" applyAlignment="1" applyProtection="1">
      <alignment horizontal="left" vertical="top" wrapText="1"/>
    </xf>
    <xf numFmtId="0" fontId="1" fillId="0" borderId="0" xfId="0" applyFont="1" applyAlignment="1" applyProtection="1">
      <alignment wrapText="1"/>
    </xf>
    <xf numFmtId="0" fontId="12" fillId="5" borderId="53" xfId="0" applyFont="1" applyFill="1" applyBorder="1" applyProtection="1"/>
    <xf numFmtId="0" fontId="12" fillId="5" borderId="54" xfId="0" applyFont="1" applyFill="1" applyBorder="1" applyProtection="1"/>
    <xf numFmtId="0" fontId="12" fillId="5" borderId="54" xfId="0" applyFont="1" applyFill="1" applyBorder="1" applyAlignment="1" applyProtection="1">
      <alignment wrapText="1"/>
    </xf>
    <xf numFmtId="0" fontId="13" fillId="5" borderId="54" xfId="0" applyFont="1" applyFill="1" applyBorder="1" applyAlignment="1" applyProtection="1">
      <alignment wrapText="1"/>
    </xf>
    <xf numFmtId="0" fontId="13" fillId="5" borderId="54" xfId="0" applyFont="1" applyFill="1" applyBorder="1" applyProtection="1"/>
    <xf numFmtId="0" fontId="13" fillId="5" borderId="55" xfId="0" applyFont="1" applyFill="1" applyBorder="1" applyProtection="1"/>
    <xf numFmtId="0" fontId="12" fillId="5" borderId="56" xfId="0" applyFont="1" applyFill="1" applyBorder="1" applyProtection="1"/>
    <xf numFmtId="0" fontId="12" fillId="5" borderId="0" xfId="0" applyFont="1" applyFill="1" applyProtection="1"/>
    <xf numFmtId="0" fontId="12" fillId="5" borderId="0" xfId="0" applyFont="1" applyFill="1" applyAlignment="1" applyProtection="1">
      <alignment wrapText="1"/>
    </xf>
    <xf numFmtId="0" fontId="13" fillId="5" borderId="0" xfId="0" applyFont="1" applyFill="1" applyAlignment="1" applyProtection="1">
      <alignment wrapText="1"/>
    </xf>
    <xf numFmtId="0" fontId="13" fillId="5" borderId="0" xfId="0" applyFont="1" applyFill="1" applyProtection="1"/>
    <xf numFmtId="0" fontId="13" fillId="5" borderId="57" xfId="0" applyFont="1" applyFill="1" applyBorder="1" applyProtection="1"/>
    <xf numFmtId="0" fontId="1" fillId="0" borderId="56" xfId="0" applyFont="1" applyBorder="1" applyAlignment="1" applyProtection="1">
      <alignment horizontal="left" vertical="top" indent="1"/>
    </xf>
    <xf numFmtId="0" fontId="1" fillId="0" borderId="0" xfId="0" applyFont="1" applyAlignment="1" applyProtection="1">
      <alignment horizontal="left" vertical="top" indent="1"/>
    </xf>
    <xf numFmtId="0" fontId="23" fillId="0" borderId="0" xfId="0" applyFont="1" applyAlignment="1" applyProtection="1">
      <alignment horizontal="left" vertical="top"/>
    </xf>
    <xf numFmtId="164" fontId="1" fillId="0" borderId="0" xfId="0" applyNumberFormat="1" applyFont="1" applyAlignment="1" applyProtection="1">
      <alignment horizontal="right" vertical="top" indent="1"/>
    </xf>
    <xf numFmtId="0" fontId="1" fillId="0" borderId="0" xfId="0" applyFont="1" applyAlignment="1" applyProtection="1">
      <alignment horizontal="left" vertical="top"/>
    </xf>
    <xf numFmtId="0" fontId="23" fillId="6" borderId="56" xfId="0" applyFont="1" applyFill="1" applyBorder="1" applyAlignment="1" applyProtection="1">
      <alignment horizontal="left" vertical="top"/>
    </xf>
    <xf numFmtId="0" fontId="23" fillId="6" borderId="0" xfId="0" applyFont="1" applyFill="1" applyAlignment="1" applyProtection="1">
      <alignment horizontal="left" vertical="top"/>
    </xf>
    <xf numFmtId="164" fontId="23" fillId="6" borderId="0" xfId="0" applyNumberFormat="1" applyFont="1" applyFill="1" applyAlignment="1" applyProtection="1">
      <alignment horizontal="right" vertical="top" indent="1"/>
    </xf>
    <xf numFmtId="0" fontId="1" fillId="6" borderId="0" xfId="0" applyFont="1" applyFill="1" applyProtection="1"/>
    <xf numFmtId="0" fontId="1" fillId="6" borderId="0" xfId="0" applyFont="1" applyFill="1" applyAlignment="1" applyProtection="1">
      <alignment vertical="center"/>
    </xf>
    <xf numFmtId="0" fontId="1" fillId="6" borderId="57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top"/>
    </xf>
    <xf numFmtId="0" fontId="1" fillId="0" borderId="0" xfId="0" applyFont="1" applyAlignment="1" applyProtection="1">
      <alignment vertical="center"/>
    </xf>
    <xf numFmtId="0" fontId="1" fillId="0" borderId="57" xfId="0" applyFont="1" applyBorder="1" applyAlignment="1" applyProtection="1">
      <alignment vertical="center"/>
    </xf>
    <xf numFmtId="168" fontId="23" fillId="6" borderId="0" xfId="0" applyNumberFormat="1" applyFont="1" applyFill="1" applyAlignment="1" applyProtection="1">
      <alignment horizontal="right" vertical="top" indent="1"/>
    </xf>
    <xf numFmtId="0" fontId="1" fillId="6" borderId="0" xfId="0" applyFont="1" applyFill="1" applyAlignment="1" applyProtection="1">
      <alignment vertical="top"/>
    </xf>
    <xf numFmtId="168" fontId="1" fillId="0" borderId="0" xfId="0" applyNumberFormat="1" applyFont="1" applyAlignment="1" applyProtection="1">
      <alignment horizontal="right" vertical="top" indent="1"/>
    </xf>
    <xf numFmtId="0" fontId="23" fillId="6" borderId="56" xfId="0" applyFont="1" applyFill="1" applyBorder="1" applyAlignment="1" applyProtection="1">
      <alignment horizontal="left" vertical="center"/>
    </xf>
    <xf numFmtId="0" fontId="23" fillId="6" borderId="0" xfId="0" applyFont="1" applyFill="1" applyAlignment="1" applyProtection="1">
      <alignment horizontal="left" vertical="center"/>
    </xf>
    <xf numFmtId="0" fontId="1" fillId="0" borderId="58" xfId="0" applyFont="1" applyBorder="1" applyAlignment="1" applyProtection="1">
      <alignment horizontal="left" vertical="top" indent="1"/>
    </xf>
    <xf numFmtId="0" fontId="1" fillId="0" borderId="59" xfId="0" applyFont="1" applyBorder="1" applyAlignment="1" applyProtection="1">
      <alignment horizontal="left" vertical="top" indent="1"/>
    </xf>
    <xf numFmtId="0" fontId="23" fillId="0" borderId="59" xfId="0" applyFont="1" applyBorder="1" applyAlignment="1" applyProtection="1">
      <alignment horizontal="left" vertical="top"/>
    </xf>
    <xf numFmtId="169" fontId="1" fillId="0" borderId="59" xfId="0" applyNumberFormat="1" applyFont="1" applyBorder="1" applyAlignment="1" applyProtection="1">
      <alignment horizontal="right" vertical="center" indent="1"/>
    </xf>
    <xf numFmtId="0" fontId="1" fillId="0" borderId="59" xfId="0" applyFont="1" applyBorder="1" applyAlignment="1" applyProtection="1">
      <alignment horizontal="left" vertical="top"/>
    </xf>
    <xf numFmtId="0" fontId="1" fillId="0" borderId="59" xfId="0" applyFont="1" applyBorder="1" applyAlignment="1" applyProtection="1">
      <alignment vertical="top"/>
    </xf>
    <xf numFmtId="0" fontId="1" fillId="0" borderId="59" xfId="0" applyFont="1" applyBorder="1" applyAlignment="1" applyProtection="1">
      <alignment vertical="center"/>
    </xf>
    <xf numFmtId="0" fontId="1" fillId="0" borderId="60" xfId="0" applyFont="1" applyBorder="1" applyAlignment="1" applyProtection="1">
      <alignment vertical="center"/>
    </xf>
    <xf numFmtId="0" fontId="15" fillId="0" borderId="0" xfId="0" applyFont="1" applyProtection="1"/>
    <xf numFmtId="0" fontId="1" fillId="7" borderId="63" xfId="0" applyFont="1" applyFill="1" applyBorder="1" applyAlignment="1" applyProtection="1">
      <alignment horizontal="left" vertical="center" wrapText="1"/>
    </xf>
    <xf numFmtId="0" fontId="25" fillId="8" borderId="64" xfId="0" applyFont="1" applyFill="1" applyBorder="1" applyAlignment="1" applyProtection="1">
      <alignment horizontal="center" vertical="top" wrapText="1"/>
    </xf>
    <xf numFmtId="0" fontId="15" fillId="0" borderId="0" xfId="0" applyFont="1" applyAlignment="1" applyProtection="1">
      <alignment wrapText="1"/>
    </xf>
    <xf numFmtId="0" fontId="26" fillId="10" borderId="0" xfId="0" applyFont="1" applyFill="1" applyAlignment="1" applyProtection="1">
      <alignment horizontal="left" vertical="top" wrapText="1"/>
    </xf>
    <xf numFmtId="0" fontId="26" fillId="10" borderId="0" xfId="0" applyFont="1" applyFill="1" applyAlignment="1" applyProtection="1">
      <alignment horizontal="center" vertical="top" wrapText="1"/>
    </xf>
    <xf numFmtId="0" fontId="1" fillId="10" borderId="0" xfId="0" applyFont="1" applyFill="1" applyAlignment="1" applyProtection="1">
      <alignment horizontal="left" wrapText="1"/>
    </xf>
    <xf numFmtId="170" fontId="33" fillId="10" borderId="0" xfId="0" applyNumberFormat="1" applyFont="1" applyFill="1" applyAlignment="1" applyProtection="1">
      <alignment horizontal="center" vertical="top" shrinkToFit="1"/>
    </xf>
    <xf numFmtId="0" fontId="26" fillId="9" borderId="65" xfId="0" applyFont="1" applyFill="1" applyBorder="1" applyAlignment="1" applyProtection="1">
      <alignment horizontal="left" vertical="top" wrapText="1"/>
    </xf>
    <xf numFmtId="0" fontId="26" fillId="9" borderId="0" xfId="0" applyFont="1" applyFill="1" applyAlignment="1" applyProtection="1">
      <alignment horizontal="center" vertical="top" wrapText="1"/>
    </xf>
    <xf numFmtId="0" fontId="1" fillId="9" borderId="0" xfId="0" applyFont="1" applyFill="1" applyAlignment="1" applyProtection="1">
      <alignment horizontal="left" wrapText="1"/>
    </xf>
    <xf numFmtId="170" fontId="33" fillId="9" borderId="63" xfId="0" applyNumberFormat="1" applyFont="1" applyFill="1" applyBorder="1" applyAlignment="1" applyProtection="1">
      <alignment horizontal="center" vertical="top" shrinkToFit="1"/>
    </xf>
    <xf numFmtId="0" fontId="3" fillId="0" borderId="0" xfId="0" applyFont="1" applyAlignment="1" applyProtection="1">
      <alignment horizontal="left" wrapText="1"/>
    </xf>
    <xf numFmtId="0" fontId="26" fillId="0" borderId="65" xfId="0" applyFont="1" applyBorder="1" applyAlignment="1" applyProtection="1">
      <alignment horizontal="left" vertical="top" wrapText="1"/>
    </xf>
    <xf numFmtId="0" fontId="26" fillId="0" borderId="0" xfId="0" applyFont="1" applyAlignment="1" applyProtection="1">
      <alignment horizontal="center" vertical="top" wrapText="1"/>
    </xf>
    <xf numFmtId="0" fontId="1" fillId="0" borderId="0" xfId="0" applyFont="1" applyAlignment="1" applyProtection="1">
      <alignment horizontal="left" wrapText="1"/>
    </xf>
    <xf numFmtId="170" fontId="33" fillId="0" borderId="63" xfId="0" applyNumberFormat="1" applyFont="1" applyBorder="1" applyAlignment="1" applyProtection="1">
      <alignment horizontal="center" vertical="top" shrinkToFit="1"/>
    </xf>
    <xf numFmtId="0" fontId="26" fillId="9" borderId="0" xfId="0" applyFont="1" applyFill="1" applyAlignment="1" applyProtection="1">
      <alignment horizontal="left" vertical="top" wrapText="1"/>
    </xf>
    <xf numFmtId="170" fontId="33" fillId="9" borderId="0" xfId="0" applyNumberFormat="1" applyFont="1" applyFill="1" applyAlignment="1" applyProtection="1">
      <alignment horizontal="center" vertical="top" shrinkToFit="1"/>
    </xf>
    <xf numFmtId="0" fontId="26" fillId="11" borderId="65" xfId="0" applyFont="1" applyFill="1" applyBorder="1" applyAlignment="1" applyProtection="1">
      <alignment horizontal="left" vertical="top" wrapText="1"/>
    </xf>
    <xf numFmtId="0" fontId="1" fillId="11" borderId="0" xfId="0" applyFont="1" applyFill="1" applyAlignment="1" applyProtection="1">
      <alignment horizontal="left" wrapText="1"/>
    </xf>
    <xf numFmtId="0" fontId="26" fillId="11" borderId="0" xfId="0" applyFont="1" applyFill="1" applyAlignment="1" applyProtection="1">
      <alignment horizontal="center" vertical="top" wrapText="1"/>
    </xf>
    <xf numFmtId="170" fontId="33" fillId="11" borderId="63" xfId="0" applyNumberFormat="1" applyFont="1" applyFill="1" applyBorder="1" applyAlignment="1" applyProtection="1">
      <alignment horizontal="center" vertical="top" shrinkToFit="1"/>
    </xf>
    <xf numFmtId="0" fontId="26" fillId="11" borderId="66" xfId="0" applyFont="1" applyFill="1" applyBorder="1" applyAlignment="1" applyProtection="1">
      <alignment horizontal="left" vertical="top" wrapText="1"/>
    </xf>
    <xf numFmtId="0" fontId="1" fillId="11" borderId="67" xfId="0" applyFont="1" applyFill="1" applyBorder="1" applyAlignment="1" applyProtection="1">
      <alignment horizontal="left" wrapText="1"/>
    </xf>
    <xf numFmtId="0" fontId="26" fillId="11" borderId="67" xfId="0" applyFont="1" applyFill="1" applyBorder="1" applyAlignment="1" applyProtection="1">
      <alignment horizontal="center" vertical="top" wrapText="1"/>
    </xf>
    <xf numFmtId="170" fontId="33" fillId="11" borderId="68" xfId="0" applyNumberFormat="1" applyFont="1" applyFill="1" applyBorder="1" applyAlignment="1" applyProtection="1">
      <alignment horizontal="center" vertical="top" shrinkToFit="1"/>
    </xf>
    <xf numFmtId="170" fontId="26" fillId="10" borderId="0" xfId="0" applyNumberFormat="1" applyFont="1" applyFill="1" applyAlignment="1" applyProtection="1">
      <alignment horizontal="center" vertical="top" wrapText="1"/>
    </xf>
    <xf numFmtId="0" fontId="26" fillId="11" borderId="69" xfId="0" applyFont="1" applyFill="1" applyBorder="1" applyAlignment="1" applyProtection="1">
      <alignment horizontal="left" vertical="top" wrapText="1"/>
    </xf>
    <xf numFmtId="0" fontId="1" fillId="11" borderId="70" xfId="0" applyFont="1" applyFill="1" applyBorder="1" applyAlignment="1" applyProtection="1">
      <alignment horizontal="left" wrapText="1"/>
    </xf>
    <xf numFmtId="0" fontId="26" fillId="11" borderId="70" xfId="0" applyFont="1" applyFill="1" applyBorder="1" applyAlignment="1" applyProtection="1">
      <alignment horizontal="center" vertical="top" wrapText="1"/>
    </xf>
    <xf numFmtId="170" fontId="33" fillId="11" borderId="71" xfId="0" applyNumberFormat="1" applyFont="1" applyFill="1" applyBorder="1" applyAlignment="1" applyProtection="1">
      <alignment horizontal="center" vertical="top" shrinkToFit="1"/>
    </xf>
    <xf numFmtId="0" fontId="26" fillId="11" borderId="71" xfId="0" applyFont="1" applyFill="1" applyBorder="1" applyAlignment="1" applyProtection="1">
      <alignment horizontal="center" vertical="top" wrapText="1"/>
    </xf>
    <xf numFmtId="0" fontId="25" fillId="11" borderId="0" xfId="0" applyFont="1" applyFill="1" applyAlignment="1" applyProtection="1">
      <alignment horizontal="center" vertical="center" textRotation="90" wrapText="1"/>
    </xf>
    <xf numFmtId="0" fontId="26" fillId="3" borderId="51" xfId="0" applyFont="1" applyFill="1" applyBorder="1" applyAlignment="1" applyProtection="1">
      <alignment vertical="top" wrapText="1"/>
      <protection locked="0"/>
    </xf>
    <xf numFmtId="0" fontId="1" fillId="0" borderId="50" xfId="0" applyFont="1" applyBorder="1" applyAlignment="1" applyProtection="1">
      <alignment vertical="top" wrapText="1"/>
      <protection locked="0"/>
    </xf>
    <xf numFmtId="0" fontId="1" fillId="0" borderId="52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wrapText="1"/>
    </xf>
    <xf numFmtId="0" fontId="1" fillId="0" borderId="57" xfId="0" applyFont="1" applyBorder="1" applyAlignment="1" applyProtection="1">
      <alignment horizontal="left" wrapText="1"/>
    </xf>
    <xf numFmtId="0" fontId="25" fillId="9" borderId="0" xfId="0" applyFont="1" applyFill="1" applyAlignment="1" applyProtection="1">
      <alignment horizontal="center" vertical="center" textRotation="90" wrapText="1"/>
    </xf>
    <xf numFmtId="0" fontId="12" fillId="2" borderId="9" xfId="0" applyFont="1" applyFill="1" applyBorder="1" applyAlignment="1" applyProtection="1">
      <alignment vertical="center" wrapText="1"/>
    </xf>
    <xf numFmtId="0" fontId="12" fillId="2" borderId="10" xfId="0" applyFont="1" applyFill="1" applyBorder="1" applyAlignment="1" applyProtection="1">
      <alignment vertical="center" wrapText="1"/>
    </xf>
    <xf numFmtId="0" fontId="6" fillId="0" borderId="10" xfId="0" applyFont="1" applyBorder="1" applyProtection="1"/>
    <xf numFmtId="0" fontId="1" fillId="3" borderId="37" xfId="0" applyFont="1" applyFill="1" applyBorder="1" applyAlignment="1" applyProtection="1">
      <alignment horizontal="left" vertical="center"/>
      <protection locked="0"/>
    </xf>
    <xf numFmtId="0" fontId="1" fillId="0" borderId="38" xfId="0" applyFont="1" applyBorder="1" applyProtection="1">
      <protection locked="0"/>
    </xf>
    <xf numFmtId="49" fontId="2" fillId="3" borderId="41" xfId="2" applyNumberFormat="1" applyFill="1" applyBorder="1" applyAlignment="1" applyProtection="1">
      <alignment horizontal="left" vertical="center"/>
      <protection locked="0"/>
    </xf>
    <xf numFmtId="49" fontId="1" fillId="0" borderId="42" xfId="0" applyNumberFormat="1" applyFont="1" applyBorder="1" applyProtection="1">
      <protection locked="0"/>
    </xf>
    <xf numFmtId="0" fontId="23" fillId="0" borderId="45" xfId="0" applyFont="1" applyBorder="1" applyAlignment="1" applyProtection="1">
      <alignment horizontal="left" vertical="top" wrapText="1"/>
    </xf>
    <xf numFmtId="0" fontId="23" fillId="0" borderId="46" xfId="0" applyFont="1" applyBorder="1" applyAlignment="1" applyProtection="1">
      <alignment horizontal="left" vertical="top" wrapText="1"/>
    </xf>
    <xf numFmtId="0" fontId="1" fillId="0" borderId="46" xfId="0" applyFont="1" applyBorder="1" applyAlignment="1" applyProtection="1">
      <alignment horizontal="left" vertical="top" wrapText="1"/>
    </xf>
    <xf numFmtId="0" fontId="23" fillId="3" borderId="47" xfId="0" applyFont="1" applyFill="1" applyBorder="1" applyAlignment="1" applyProtection="1">
      <alignment horizontal="left" vertical="center"/>
      <protection locked="0"/>
    </xf>
    <xf numFmtId="0" fontId="1" fillId="0" borderId="48" xfId="0" applyFont="1" applyBorder="1" applyProtection="1">
      <protection locked="0"/>
    </xf>
    <xf numFmtId="0" fontId="15" fillId="0" borderId="17" xfId="0" applyFont="1" applyBorder="1" applyAlignment="1" applyProtection="1">
      <alignment horizontal="left" vertical="top" wrapText="1"/>
    </xf>
    <xf numFmtId="0" fontId="15" fillId="0" borderId="8" xfId="0" applyFont="1" applyBorder="1" applyAlignment="1" applyProtection="1">
      <alignment horizontal="left" vertical="top" wrapText="1"/>
    </xf>
    <xf numFmtId="0" fontId="3" fillId="3" borderId="18" xfId="0" applyFont="1" applyFill="1" applyBorder="1" applyAlignment="1" applyProtection="1">
      <alignment horizontal="left" vertical="top"/>
      <protection locked="0"/>
    </xf>
    <xf numFmtId="0" fontId="3" fillId="3" borderId="19" xfId="0" applyFont="1" applyFill="1" applyBorder="1" applyAlignment="1" applyProtection="1">
      <alignment horizontal="left" vertical="top"/>
      <protection locked="0"/>
    </xf>
    <xf numFmtId="0" fontId="3" fillId="0" borderId="30" xfId="0" applyFont="1" applyBorder="1" applyAlignment="1" applyProtection="1">
      <alignment horizontal="left" vertical="top"/>
    </xf>
    <xf numFmtId="0" fontId="3" fillId="0" borderId="24" xfId="0" applyFont="1" applyBorder="1" applyAlignment="1" applyProtection="1">
      <alignment horizontal="left" vertical="top"/>
    </xf>
    <xf numFmtId="0" fontId="3" fillId="0" borderId="18" xfId="0" applyFont="1" applyBorder="1" applyAlignment="1" applyProtection="1">
      <alignment horizontal="center" vertical="top"/>
    </xf>
    <xf numFmtId="0" fontId="3" fillId="0" borderId="19" xfId="0" applyFont="1" applyBorder="1" applyAlignment="1" applyProtection="1">
      <alignment horizontal="center" vertical="top"/>
    </xf>
    <xf numFmtId="0" fontId="3" fillId="4" borderId="30" xfId="0" applyFont="1" applyFill="1" applyBorder="1" applyAlignment="1" applyProtection="1">
      <alignment horizontal="left" vertical="top"/>
    </xf>
    <xf numFmtId="0" fontId="3" fillId="4" borderId="24" xfId="0" applyFont="1" applyFill="1" applyBorder="1" applyAlignment="1" applyProtection="1">
      <alignment horizontal="left" vertical="top"/>
    </xf>
    <xf numFmtId="0" fontId="3" fillId="3" borderId="27" xfId="0" applyFont="1" applyFill="1" applyBorder="1" applyAlignment="1" applyProtection="1">
      <alignment horizontal="left" vertical="top"/>
      <protection locked="0"/>
    </xf>
    <xf numFmtId="0" fontId="3" fillId="0" borderId="17" xfId="0" applyFont="1" applyBorder="1" applyAlignment="1" applyProtection="1">
      <alignment horizontal="left" vertical="center" wrapText="1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20" xfId="0" applyFont="1" applyBorder="1" applyAlignment="1" applyProtection="1">
      <alignment horizontal="left" vertical="center" wrapText="1"/>
    </xf>
    <xf numFmtId="0" fontId="3" fillId="0" borderId="17" xfId="0" applyFont="1" applyBorder="1" applyAlignment="1" applyProtection="1">
      <alignment horizontal="center" vertical="top" wrapText="1"/>
    </xf>
    <xf numFmtId="0" fontId="3" fillId="0" borderId="19" xfId="0" applyFont="1" applyBorder="1" applyAlignment="1" applyProtection="1">
      <alignment horizontal="center" vertical="top" wrapText="1"/>
    </xf>
    <xf numFmtId="0" fontId="15" fillId="0" borderId="18" xfId="0" applyFont="1" applyBorder="1" applyAlignment="1" applyProtection="1">
      <alignment wrapText="1"/>
    </xf>
    <xf numFmtId="0" fontId="15" fillId="0" borderId="19" xfId="0" applyFont="1" applyBorder="1" applyAlignment="1" applyProtection="1">
      <alignment wrapText="1"/>
    </xf>
    <xf numFmtId="0" fontId="3" fillId="0" borderId="27" xfId="0" applyFont="1" applyBorder="1" applyAlignment="1" applyProtection="1">
      <alignment horizontal="left" vertical="top"/>
    </xf>
    <xf numFmtId="0" fontId="3" fillId="0" borderId="19" xfId="0" applyFont="1" applyBorder="1" applyAlignment="1" applyProtection="1">
      <alignment horizontal="left" vertical="top"/>
    </xf>
    <xf numFmtId="49" fontId="3" fillId="3" borderId="14" xfId="0" applyNumberFormat="1" applyFont="1" applyFill="1" applyBorder="1" applyAlignment="1" applyProtection="1">
      <alignment horizontal="right" vertical="top" wrapText="1" indent="1"/>
      <protection locked="0"/>
    </xf>
    <xf numFmtId="49" fontId="3" fillId="3" borderId="15" xfId="0" applyNumberFormat="1" applyFont="1" applyFill="1" applyBorder="1" applyAlignment="1" applyProtection="1">
      <alignment horizontal="right" vertical="top" wrapText="1" indent="1"/>
      <protection locked="0"/>
    </xf>
    <xf numFmtId="0" fontId="3" fillId="0" borderId="13" xfId="0" applyFont="1" applyBorder="1" applyAlignment="1" applyProtection="1">
      <alignment horizontal="left" vertical="center" wrapText="1"/>
    </xf>
    <xf numFmtId="0" fontId="3" fillId="0" borderId="16" xfId="0" applyFont="1" applyBorder="1" applyAlignment="1" applyProtection="1">
      <alignment horizontal="left" vertical="center" wrapText="1"/>
    </xf>
    <xf numFmtId="165" fontId="3" fillId="3" borderId="18" xfId="0" applyNumberFormat="1" applyFont="1" applyFill="1" applyBorder="1" applyAlignment="1" applyProtection="1">
      <alignment horizontal="right" vertical="top" wrapText="1" indent="1"/>
      <protection locked="0"/>
    </xf>
    <xf numFmtId="165" fontId="3" fillId="3" borderId="19" xfId="0" applyNumberFormat="1" applyFont="1" applyFill="1" applyBorder="1" applyAlignment="1" applyProtection="1">
      <alignment horizontal="right" vertical="top" wrapText="1" indent="1"/>
      <protection locked="0"/>
    </xf>
    <xf numFmtId="0" fontId="19" fillId="0" borderId="8" xfId="0" applyFont="1" applyBorder="1" applyAlignment="1" applyProtection="1">
      <alignment horizontal="left" vertical="center" wrapText="1"/>
    </xf>
    <xf numFmtId="0" fontId="19" fillId="0" borderId="20" xfId="0" applyFont="1" applyBorder="1" applyAlignment="1" applyProtection="1">
      <alignment horizontal="left" vertical="center" wrapText="1"/>
    </xf>
    <xf numFmtId="166" fontId="3" fillId="3" borderId="18" xfId="0" applyNumberFormat="1" applyFont="1" applyFill="1" applyBorder="1" applyAlignment="1" applyProtection="1">
      <alignment horizontal="right" vertical="top" wrapText="1" indent="1"/>
      <protection locked="0"/>
    </xf>
    <xf numFmtId="166" fontId="3" fillId="3" borderId="19" xfId="0" applyNumberFormat="1" applyFont="1" applyFill="1" applyBorder="1" applyAlignment="1" applyProtection="1">
      <alignment horizontal="right" vertical="top" wrapText="1" indent="1"/>
      <protection locked="0"/>
    </xf>
    <xf numFmtId="49" fontId="3" fillId="3" borderId="18" xfId="0" applyNumberFormat="1" applyFont="1" applyFill="1" applyBorder="1" applyAlignment="1" applyProtection="1">
      <alignment horizontal="right" vertical="top" wrapText="1" indent="1"/>
      <protection locked="0"/>
    </xf>
    <xf numFmtId="49" fontId="3" fillId="3" borderId="19" xfId="0" applyNumberFormat="1" applyFont="1" applyFill="1" applyBorder="1" applyAlignment="1" applyProtection="1">
      <alignment horizontal="right" vertical="top" wrapText="1" indent="1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 vertical="center"/>
    </xf>
    <xf numFmtId="164" fontId="3" fillId="3" borderId="18" xfId="1" applyNumberFormat="1" applyFont="1" applyFill="1" applyBorder="1" applyAlignment="1" applyProtection="1">
      <alignment horizontal="right" vertical="top" wrapText="1" indent="1"/>
      <protection locked="0"/>
    </xf>
    <xf numFmtId="164" fontId="3" fillId="3" borderId="19" xfId="1" applyNumberFormat="1" applyFont="1" applyFill="1" applyBorder="1" applyAlignment="1" applyProtection="1">
      <alignment horizontal="right" vertical="top" wrapText="1" indent="1"/>
      <protection locked="0"/>
    </xf>
    <xf numFmtId="0" fontId="4" fillId="0" borderId="0" xfId="0" applyFont="1" applyAlignment="1" applyProtection="1">
      <alignment vertical="center" wrapText="1"/>
    </xf>
    <xf numFmtId="0" fontId="0" fillId="0" borderId="0" xfId="0" applyProtection="1"/>
    <xf numFmtId="0" fontId="6" fillId="0" borderId="5" xfId="0" applyFont="1" applyBorder="1" applyProtection="1"/>
    <xf numFmtId="0" fontId="8" fillId="0" borderId="0" xfId="0" applyFont="1" applyAlignment="1" applyProtection="1">
      <alignment horizontal="left" vertical="top" wrapText="1"/>
    </xf>
    <xf numFmtId="0" fontId="8" fillId="0" borderId="5" xfId="0" applyFont="1" applyBorder="1" applyAlignment="1" applyProtection="1">
      <alignment horizontal="left" vertical="top" wrapText="1"/>
    </xf>
    <xf numFmtId="0" fontId="10" fillId="0" borderId="0" xfId="2" applyFont="1" applyBorder="1" applyAlignment="1" applyProtection="1">
      <alignment horizontal="left" vertical="top" wrapText="1"/>
    </xf>
    <xf numFmtId="0" fontId="10" fillId="0" borderId="5" xfId="2" applyFont="1" applyBorder="1" applyAlignment="1" applyProtection="1">
      <alignment horizontal="left" vertical="top" wrapText="1"/>
    </xf>
    <xf numFmtId="0" fontId="8" fillId="0" borderId="0" xfId="0" applyFont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3" fillId="3" borderId="14" xfId="0" applyFont="1" applyFill="1" applyBorder="1" applyAlignment="1" applyProtection="1">
      <alignment horizontal="right" vertical="top" wrapText="1" indent="1"/>
      <protection locked="0"/>
    </xf>
    <xf numFmtId="0" fontId="3" fillId="3" borderId="15" xfId="0" applyFont="1" applyFill="1" applyBorder="1" applyAlignment="1" applyProtection="1">
      <alignment horizontal="right" vertical="top" wrapText="1" indent="1"/>
      <protection locked="0"/>
    </xf>
    <xf numFmtId="0" fontId="3" fillId="0" borderId="18" xfId="0" applyFont="1" applyBorder="1" applyAlignment="1" applyProtection="1">
      <alignment horizontal="right" vertical="center" wrapText="1" indent="1"/>
    </xf>
    <xf numFmtId="0" fontId="3" fillId="0" borderId="19" xfId="0" applyFont="1" applyBorder="1" applyAlignment="1" applyProtection="1">
      <alignment horizontal="right" vertical="center" wrapText="1" indent="1"/>
    </xf>
    <xf numFmtId="0" fontId="3" fillId="3" borderId="18" xfId="0" applyFont="1" applyFill="1" applyBorder="1" applyAlignment="1" applyProtection="1">
      <alignment horizontal="right" vertical="top" wrapText="1" indent="1"/>
      <protection locked="0"/>
    </xf>
    <xf numFmtId="0" fontId="3" fillId="3" borderId="19" xfId="0" applyFont="1" applyFill="1" applyBorder="1" applyAlignment="1" applyProtection="1">
      <alignment horizontal="right" vertical="top" wrapText="1" indent="1"/>
      <protection locked="0"/>
    </xf>
    <xf numFmtId="0" fontId="3" fillId="0" borderId="4" xfId="0" applyFont="1" applyBorder="1" applyAlignment="1" applyProtection="1">
      <alignment horizontal="center" vertical="top" wrapText="1"/>
    </xf>
    <xf numFmtId="0" fontId="3" fillId="0" borderId="0" xfId="0" applyFont="1" applyAlignment="1" applyProtection="1">
      <alignment horizontal="center" vertical="top" wrapText="1"/>
    </xf>
    <xf numFmtId="0" fontId="6" fillId="0" borderId="0" xfId="0" applyFont="1" applyProtection="1"/>
    <xf numFmtId="0" fontId="13" fillId="2" borderId="10" xfId="0" applyFont="1" applyFill="1" applyBorder="1" applyAlignment="1" applyProtection="1">
      <alignment horizontal="left" wrapText="1"/>
    </xf>
    <xf numFmtId="0" fontId="13" fillId="2" borderId="11" xfId="0" applyFont="1" applyFill="1" applyBorder="1" applyAlignment="1" applyProtection="1">
      <alignment horizontal="left" wrapText="1"/>
    </xf>
    <xf numFmtId="0" fontId="3" fillId="0" borderId="18" xfId="0" applyFont="1" applyBorder="1" applyAlignment="1" applyProtection="1">
      <alignment horizontal="right" vertical="top" wrapText="1" indent="1"/>
    </xf>
    <xf numFmtId="0" fontId="3" fillId="0" borderId="19" xfId="0" applyFont="1" applyBorder="1" applyAlignment="1" applyProtection="1">
      <alignment horizontal="right" vertical="top" wrapText="1" indent="1"/>
    </xf>
    <xf numFmtId="0" fontId="21" fillId="0" borderId="13" xfId="0" applyFont="1" applyBorder="1" applyAlignment="1" applyProtection="1">
      <alignment horizontal="left" vertical="center" wrapText="1"/>
    </xf>
    <xf numFmtId="0" fontId="21" fillId="0" borderId="16" xfId="0" applyFont="1" applyBorder="1" applyAlignment="1" applyProtection="1">
      <alignment horizontal="left" vertical="center" wrapText="1"/>
    </xf>
    <xf numFmtId="0" fontId="21" fillId="0" borderId="8" xfId="0" applyFont="1" applyBorder="1" applyAlignment="1" applyProtection="1">
      <alignment horizontal="left" vertical="center"/>
    </xf>
    <xf numFmtId="0" fontId="21" fillId="0" borderId="20" xfId="0" applyFont="1" applyBorder="1" applyAlignment="1" applyProtection="1">
      <alignment horizontal="left" vertical="center"/>
    </xf>
    <xf numFmtId="164" fontId="3" fillId="0" borderId="18" xfId="1" applyNumberFormat="1" applyFont="1" applyFill="1" applyBorder="1" applyAlignment="1" applyProtection="1">
      <alignment horizontal="right" vertical="top" wrapText="1" indent="1"/>
    </xf>
    <xf numFmtId="164" fontId="3" fillId="0" borderId="19" xfId="1" applyNumberFormat="1" applyFont="1" applyFill="1" applyBorder="1" applyAlignment="1" applyProtection="1">
      <alignment horizontal="right" vertical="top" wrapText="1" indent="1"/>
    </xf>
    <xf numFmtId="0" fontId="21" fillId="0" borderId="8" xfId="0" applyFont="1" applyBorder="1" applyAlignment="1" applyProtection="1">
      <alignment horizontal="left" vertical="center" wrapText="1"/>
    </xf>
    <xf numFmtId="0" fontId="21" fillId="0" borderId="20" xfId="0" applyFont="1" applyBorder="1" applyAlignment="1" applyProtection="1">
      <alignment horizontal="left" vertical="center" wrapText="1"/>
    </xf>
    <xf numFmtId="165" fontId="3" fillId="0" borderId="18" xfId="0" applyNumberFormat="1" applyFont="1" applyBorder="1" applyAlignment="1" applyProtection="1">
      <alignment horizontal="right" vertical="top" wrapText="1" indent="1"/>
    </xf>
    <xf numFmtId="165" fontId="3" fillId="0" borderId="19" xfId="0" applyNumberFormat="1" applyFont="1" applyBorder="1" applyAlignment="1" applyProtection="1">
      <alignment horizontal="right" vertical="top" wrapText="1" indent="1"/>
    </xf>
    <xf numFmtId="0" fontId="22" fillId="0" borderId="8" xfId="0" applyFont="1" applyBorder="1" applyAlignment="1" applyProtection="1">
      <alignment horizontal="left" vertical="center" wrapText="1"/>
    </xf>
    <xf numFmtId="0" fontId="22" fillId="0" borderId="20" xfId="0" applyFont="1" applyBorder="1" applyAlignment="1" applyProtection="1">
      <alignment horizontal="left" vertical="center" wrapText="1"/>
    </xf>
    <xf numFmtId="166" fontId="3" fillId="0" borderId="18" xfId="0" applyNumberFormat="1" applyFont="1" applyBorder="1" applyAlignment="1" applyProtection="1">
      <alignment horizontal="right" vertical="top" wrapText="1" indent="1"/>
    </xf>
    <xf numFmtId="166" fontId="3" fillId="0" borderId="19" xfId="0" applyNumberFormat="1" applyFont="1" applyBorder="1" applyAlignment="1" applyProtection="1">
      <alignment horizontal="right" vertical="top" wrapText="1" indent="1"/>
    </xf>
    <xf numFmtId="167" fontId="3" fillId="3" borderId="18" xfId="0" applyNumberFormat="1" applyFont="1" applyFill="1" applyBorder="1" applyAlignment="1" applyProtection="1">
      <alignment horizontal="right" vertical="top" wrapText="1" indent="1"/>
      <protection locked="0"/>
    </xf>
    <xf numFmtId="167" fontId="3" fillId="3" borderId="19" xfId="0" applyNumberFormat="1" applyFont="1" applyFill="1" applyBorder="1" applyAlignment="1" applyProtection="1">
      <alignment horizontal="right" vertical="top" wrapText="1" indent="1"/>
      <protection locked="0"/>
    </xf>
  </cellXfs>
  <cellStyles count="3">
    <cellStyle name="Hipervínculo" xfId="2" builtinId="8"/>
    <cellStyle name="Millares" xfId="1" builtinId="3"/>
    <cellStyle name="Normal" xfId="0" builtinId="0"/>
  </cellStyles>
  <dxfs count="3">
    <dxf>
      <font>
        <color theme="1" tint="0.49995422223578601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1</xdr:row>
      <xdr:rowOff>114300</xdr:rowOff>
    </xdr:from>
    <xdr:ext cx="14287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A5292C21-3051-432D-9E30-8B6CD21E1C2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314325"/>
          <a:ext cx="1428750" cy="571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acargocharter.org/resour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2929-338D-4E3D-8DE4-0E63F60FE70A}">
  <dimension ref="A1:Z109"/>
  <sheetViews>
    <sheetView showGridLines="0" showRowColHeaders="0" tabSelected="1" workbookViewId="0">
      <selection activeCell="F9" sqref="F9:G9"/>
    </sheetView>
  </sheetViews>
  <sheetFormatPr baseColWidth="10" defaultColWidth="0" defaultRowHeight="15" zeroHeight="1" x14ac:dyDescent="0.25"/>
  <cols>
    <col min="1" max="1" width="3.7109375" style="13" customWidth="1"/>
    <col min="2" max="2" width="11.42578125" style="13" customWidth="1"/>
    <col min="3" max="3" width="3.28515625" style="13" customWidth="1"/>
    <col min="4" max="4" width="11.42578125" style="13" customWidth="1"/>
    <col min="5" max="5" width="3.7109375" style="13" customWidth="1"/>
    <col min="6" max="6" width="19.42578125" style="13" customWidth="1"/>
    <col min="7" max="7" width="18.140625" style="13" customWidth="1"/>
    <col min="8" max="8" width="15.5703125" style="13" customWidth="1"/>
    <col min="9" max="9" width="15" style="13" customWidth="1"/>
    <col min="10" max="15" width="11.42578125" style="13" customWidth="1"/>
    <col min="16" max="16" width="3.7109375" style="13" customWidth="1"/>
    <col min="17" max="16384" width="11.42578125" style="13" hidden="1"/>
  </cols>
  <sheetData>
    <row r="1" spans="2:20" ht="15.75" thickBot="1" x14ac:dyDescent="0.3"/>
    <row r="2" spans="2:20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  <c r="P2" s="17"/>
    </row>
    <row r="3" spans="2:20" ht="22.5" customHeight="1" x14ac:dyDescent="0.25">
      <c r="B3" s="18"/>
      <c r="C3" s="19"/>
      <c r="D3" s="19"/>
      <c r="E3" s="19"/>
      <c r="F3" s="19"/>
      <c r="G3" s="19"/>
      <c r="H3" s="238" t="s">
        <v>0</v>
      </c>
      <c r="I3" s="239"/>
      <c r="J3" s="239"/>
      <c r="K3" s="239"/>
      <c r="L3" s="239"/>
      <c r="M3" s="239"/>
      <c r="N3" s="239"/>
      <c r="O3" s="240"/>
      <c r="P3" s="17"/>
    </row>
    <row r="4" spans="2:20" ht="54.75" customHeight="1" thickBot="1" x14ac:dyDescent="0.3">
      <c r="B4" s="20" t="s">
        <v>1</v>
      </c>
      <c r="C4" s="21"/>
      <c r="D4" s="22"/>
      <c r="E4" s="22"/>
      <c r="F4" s="23"/>
      <c r="G4" s="23"/>
      <c r="H4" s="241" t="s">
        <v>2</v>
      </c>
      <c r="I4" s="241"/>
      <c r="J4" s="241"/>
      <c r="K4" s="241"/>
      <c r="L4" s="241"/>
      <c r="M4" s="241"/>
      <c r="N4" s="241"/>
      <c r="O4" s="242"/>
      <c r="P4" s="17"/>
      <c r="T4" s="13" t="s">
        <v>170</v>
      </c>
    </row>
    <row r="5" spans="2:20" ht="15.75" thickBot="1" x14ac:dyDescent="0.3">
      <c r="B5" s="20"/>
      <c r="C5" s="21"/>
      <c r="D5" s="24"/>
      <c r="E5" s="25">
        <v>0</v>
      </c>
      <c r="F5" s="26" t="s">
        <v>3</v>
      </c>
      <c r="G5" s="24"/>
      <c r="H5" s="243" t="s">
        <v>4</v>
      </c>
      <c r="I5" s="243"/>
      <c r="J5" s="243"/>
      <c r="K5" s="243"/>
      <c r="L5" s="243"/>
      <c r="M5" s="243"/>
      <c r="N5" s="243"/>
      <c r="O5" s="244"/>
      <c r="P5" s="17"/>
    </row>
    <row r="6" spans="2:20" ht="15.75" thickBot="1" x14ac:dyDescent="0.3">
      <c r="B6" s="20"/>
      <c r="C6" s="21"/>
      <c r="D6" s="19"/>
      <c r="E6" s="27">
        <v>1</v>
      </c>
      <c r="F6" s="28" t="s">
        <v>5</v>
      </c>
      <c r="G6" s="19"/>
      <c r="H6" s="245" t="s">
        <v>6</v>
      </c>
      <c r="I6" s="245"/>
      <c r="J6" s="245"/>
      <c r="K6" s="245"/>
      <c r="L6" s="245"/>
      <c r="M6" s="245"/>
      <c r="N6" s="245"/>
      <c r="O6" s="246"/>
      <c r="P6" s="17"/>
    </row>
    <row r="7" spans="2:20" x14ac:dyDescent="0.25">
      <c r="B7" s="18"/>
      <c r="C7" s="19"/>
      <c r="D7" s="19"/>
      <c r="E7" s="29">
        <v>2</v>
      </c>
      <c r="F7" s="28" t="s">
        <v>7</v>
      </c>
      <c r="G7" s="19"/>
      <c r="H7" s="19"/>
      <c r="I7" s="19"/>
      <c r="J7" s="19"/>
      <c r="K7" s="19"/>
      <c r="L7" s="19"/>
      <c r="M7" s="19"/>
      <c r="N7" s="19"/>
      <c r="O7" s="30"/>
      <c r="P7" s="17"/>
    </row>
    <row r="8" spans="2:20" ht="18.75" x14ac:dyDescent="0.3">
      <c r="B8" s="31" t="s">
        <v>8</v>
      </c>
      <c r="C8" s="32"/>
      <c r="D8" s="33"/>
      <c r="E8" s="33"/>
      <c r="F8" s="33"/>
      <c r="G8" s="33"/>
      <c r="H8" s="34" t="s">
        <v>9</v>
      </c>
      <c r="I8" s="35" t="s">
        <v>10</v>
      </c>
      <c r="J8" s="35"/>
      <c r="K8" s="35"/>
      <c r="L8" s="35"/>
      <c r="M8" s="35"/>
      <c r="N8" s="35"/>
      <c r="O8" s="36"/>
      <c r="P8" s="37"/>
    </row>
    <row r="9" spans="2:20" x14ac:dyDescent="0.25">
      <c r="B9" s="38" t="s">
        <v>11</v>
      </c>
      <c r="C9" s="39"/>
      <c r="D9" s="39"/>
      <c r="E9" s="40">
        <v>2</v>
      </c>
      <c r="F9" s="247"/>
      <c r="G9" s="248"/>
      <c r="H9" s="41"/>
      <c r="I9" s="42" t="s">
        <v>12</v>
      </c>
      <c r="J9" s="42"/>
      <c r="K9" s="42"/>
      <c r="L9" s="42"/>
      <c r="M9" s="42"/>
      <c r="N9" s="42"/>
      <c r="O9" s="43"/>
      <c r="P9" s="17"/>
    </row>
    <row r="10" spans="2:20" x14ac:dyDescent="0.25">
      <c r="B10" s="44" t="s">
        <v>13</v>
      </c>
      <c r="C10" s="45"/>
      <c r="D10" s="45"/>
      <c r="E10" s="29">
        <f>IF(F10&lt;&gt;"",2,0)</f>
        <v>0</v>
      </c>
      <c r="F10" s="232"/>
      <c r="G10" s="233"/>
      <c r="H10" s="46"/>
      <c r="I10" s="47" t="s">
        <v>14</v>
      </c>
      <c r="J10" s="47"/>
      <c r="K10" s="47"/>
      <c r="L10" s="47"/>
      <c r="M10" s="47"/>
      <c r="N10" s="47"/>
      <c r="O10" s="48"/>
      <c r="P10" s="17"/>
    </row>
    <row r="11" spans="2:20" x14ac:dyDescent="0.25">
      <c r="B11" s="44" t="s">
        <v>15</v>
      </c>
      <c r="C11" s="45"/>
      <c r="D11" s="45"/>
      <c r="E11" s="29">
        <f>IF(F11&lt;&gt;"",2,0)</f>
        <v>2</v>
      </c>
      <c r="F11" s="232" t="s">
        <v>16</v>
      </c>
      <c r="G11" s="233"/>
      <c r="H11" s="46"/>
      <c r="I11" s="47" t="s">
        <v>17</v>
      </c>
      <c r="J11" s="47"/>
      <c r="K11" s="47"/>
      <c r="L11" s="47"/>
      <c r="M11" s="47"/>
      <c r="N11" s="47"/>
      <c r="O11" s="48"/>
      <c r="P11" s="17"/>
    </row>
    <row r="12" spans="2:20" ht="30" x14ac:dyDescent="0.25">
      <c r="B12" s="44" t="s">
        <v>18</v>
      </c>
      <c r="C12" s="45"/>
      <c r="D12" s="45"/>
      <c r="E12" s="29">
        <v>2</v>
      </c>
      <c r="F12" s="236"/>
      <c r="G12" s="237"/>
      <c r="H12" s="49" t="s">
        <v>19</v>
      </c>
      <c r="I12" s="47" t="s">
        <v>20</v>
      </c>
      <c r="J12" s="47"/>
      <c r="K12" s="47"/>
      <c r="L12" s="47"/>
      <c r="M12" s="47"/>
      <c r="N12" s="47"/>
      <c r="O12" s="48"/>
      <c r="P12" s="17"/>
    </row>
    <row r="13" spans="2:20" x14ac:dyDescent="0.25">
      <c r="B13" s="50" t="s">
        <v>21</v>
      </c>
      <c r="C13" s="51"/>
      <c r="D13" s="51"/>
      <c r="E13" s="52"/>
      <c r="F13" s="249" t="s">
        <v>22</v>
      </c>
      <c r="G13" s="250"/>
      <c r="H13" s="46"/>
      <c r="I13" s="47" t="s">
        <v>23</v>
      </c>
      <c r="J13" s="47"/>
      <c r="K13" s="47"/>
      <c r="L13" s="47"/>
      <c r="M13" s="47"/>
      <c r="N13" s="47"/>
      <c r="O13" s="48"/>
      <c r="P13" s="17"/>
    </row>
    <row r="14" spans="2:20" x14ac:dyDescent="0.25">
      <c r="B14" s="44" t="s">
        <v>24</v>
      </c>
      <c r="C14" s="45"/>
      <c r="D14" s="45"/>
      <c r="E14" s="29">
        <v>22</v>
      </c>
      <c r="F14" s="251"/>
      <c r="G14" s="252"/>
      <c r="H14" s="46"/>
      <c r="I14" s="47" t="s">
        <v>25</v>
      </c>
      <c r="J14" s="47"/>
      <c r="K14" s="47"/>
      <c r="L14" s="47"/>
      <c r="M14" s="47"/>
      <c r="N14" s="47"/>
      <c r="O14" s="48"/>
      <c r="P14" s="17"/>
    </row>
    <row r="15" spans="2:20" x14ac:dyDescent="0.25">
      <c r="B15" s="253"/>
      <c r="C15" s="254"/>
      <c r="D15" s="254"/>
      <c r="E15" s="254"/>
      <c r="F15" s="254"/>
      <c r="G15" s="255"/>
      <c r="H15" s="255"/>
      <c r="I15" s="255"/>
      <c r="J15" s="255"/>
      <c r="K15" s="255"/>
      <c r="L15" s="255"/>
      <c r="M15" s="255"/>
      <c r="N15" s="255"/>
      <c r="O15" s="240"/>
      <c r="P15" s="17"/>
    </row>
    <row r="16" spans="2:20" ht="18.75" x14ac:dyDescent="0.25">
      <c r="B16" s="53" t="s">
        <v>26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5"/>
      <c r="P16" s="37"/>
    </row>
    <row r="17" spans="2:16" ht="18.75" x14ac:dyDescent="0.3">
      <c r="B17" s="56" t="s">
        <v>27</v>
      </c>
      <c r="C17" s="57"/>
      <c r="D17" s="33"/>
      <c r="E17" s="33"/>
      <c r="F17" s="33"/>
      <c r="G17" s="34"/>
      <c r="H17" s="34" t="s">
        <v>9</v>
      </c>
      <c r="I17" s="35" t="s">
        <v>10</v>
      </c>
      <c r="J17" s="35"/>
      <c r="K17" s="35"/>
      <c r="L17" s="35"/>
      <c r="M17" s="35"/>
      <c r="N17" s="35"/>
      <c r="O17" s="36"/>
      <c r="P17" s="37"/>
    </row>
    <row r="18" spans="2:16" x14ac:dyDescent="0.25">
      <c r="B18" s="38" t="s">
        <v>28</v>
      </c>
      <c r="C18" s="39"/>
      <c r="D18" s="39"/>
      <c r="E18" s="40">
        <f>IF(F18&lt;&gt;"",2,0)</f>
        <v>0</v>
      </c>
      <c r="F18" s="222"/>
      <c r="G18" s="223"/>
      <c r="H18" s="41"/>
      <c r="I18" s="224" t="s">
        <v>29</v>
      </c>
      <c r="J18" s="224"/>
      <c r="K18" s="224"/>
      <c r="L18" s="224"/>
      <c r="M18" s="224"/>
      <c r="N18" s="224"/>
      <c r="O18" s="225"/>
      <c r="P18" s="17"/>
    </row>
    <row r="19" spans="2:16" x14ac:dyDescent="0.25">
      <c r="B19" s="58" t="s">
        <v>30</v>
      </c>
      <c r="C19" s="59"/>
      <c r="D19" s="60"/>
      <c r="E19" s="29">
        <f>IF(F19&lt;&gt;"",IF(AND(LEN(F19)&gt;=S19,LEN(F19)&lt;=T19),2,1),0)</f>
        <v>0</v>
      </c>
      <c r="F19" s="251"/>
      <c r="G19" s="252"/>
      <c r="H19" s="61"/>
      <c r="I19" s="62" t="s">
        <v>31</v>
      </c>
      <c r="J19" s="63"/>
      <c r="K19" s="63"/>
      <c r="L19" s="63"/>
      <c r="M19" s="63"/>
      <c r="N19" s="63"/>
      <c r="O19" s="64"/>
      <c r="P19" s="17"/>
    </row>
    <row r="20" spans="2:16" x14ac:dyDescent="0.25">
      <c r="B20" s="44" t="s">
        <v>32</v>
      </c>
      <c r="C20" s="45"/>
      <c r="D20" s="45"/>
      <c r="E20" s="29">
        <f>IF(F20&lt;&gt;"",2,0)</f>
        <v>0</v>
      </c>
      <c r="F20" s="232"/>
      <c r="G20" s="233"/>
      <c r="H20" s="46"/>
      <c r="I20" s="214" t="s">
        <v>33</v>
      </c>
      <c r="J20" s="214"/>
      <c r="K20" s="214"/>
      <c r="L20" s="214"/>
      <c r="M20" s="214"/>
      <c r="N20" s="214"/>
      <c r="O20" s="215"/>
      <c r="P20" s="17"/>
    </row>
    <row r="21" spans="2:16" x14ac:dyDescent="0.25">
      <c r="B21" s="58" t="s">
        <v>30</v>
      </c>
      <c r="C21" s="59"/>
      <c r="D21" s="45"/>
      <c r="E21" s="29">
        <f>IF(F21&lt;&gt;"",IF(AND(LEN(F21)&gt;=S21,LEN(F21)&lt;=T21),2,1),0)</f>
        <v>0</v>
      </c>
      <c r="F21" s="251"/>
      <c r="G21" s="252"/>
      <c r="H21" s="46"/>
      <c r="I21" s="62" t="s">
        <v>34</v>
      </c>
      <c r="J21" s="65"/>
      <c r="K21" s="65"/>
      <c r="L21" s="65"/>
      <c r="M21" s="65"/>
      <c r="N21" s="65"/>
      <c r="O21" s="66"/>
      <c r="P21" s="17"/>
    </row>
    <row r="22" spans="2:16" x14ac:dyDescent="0.25">
      <c r="B22" s="44" t="s">
        <v>35</v>
      </c>
      <c r="C22" s="45"/>
      <c r="D22" s="45"/>
      <c r="E22" s="29">
        <v>2</v>
      </c>
      <c r="F22" s="226"/>
      <c r="G22" s="227"/>
      <c r="H22" s="49" t="str">
        <f>T4</f>
        <v>DD-MM-YYYY</v>
      </c>
      <c r="I22" s="228" t="s">
        <v>36</v>
      </c>
      <c r="J22" s="228"/>
      <c r="K22" s="228"/>
      <c r="L22" s="228"/>
      <c r="M22" s="228"/>
      <c r="N22" s="228"/>
      <c r="O22" s="229"/>
      <c r="P22" s="17"/>
    </row>
    <row r="23" spans="2:16" x14ac:dyDescent="0.25">
      <c r="B23" s="44" t="s">
        <v>37</v>
      </c>
      <c r="C23" s="45"/>
      <c r="D23" s="45"/>
      <c r="E23" s="29">
        <v>2</v>
      </c>
      <c r="F23" s="230"/>
      <c r="G23" s="231"/>
      <c r="H23" s="49" t="s">
        <v>38</v>
      </c>
      <c r="I23" s="228"/>
      <c r="J23" s="228"/>
      <c r="K23" s="228"/>
      <c r="L23" s="228"/>
      <c r="M23" s="228"/>
      <c r="N23" s="228"/>
      <c r="O23" s="229"/>
      <c r="P23" s="17"/>
    </row>
    <row r="24" spans="2:16" x14ac:dyDescent="0.25">
      <c r="B24" s="44" t="s">
        <v>39</v>
      </c>
      <c r="C24" s="45"/>
      <c r="D24" s="45"/>
      <c r="E24" s="29">
        <v>2</v>
      </c>
      <c r="F24" s="226"/>
      <c r="G24" s="227"/>
      <c r="H24" s="49" t="str">
        <f>H22</f>
        <v>DD-MM-YYYY</v>
      </c>
      <c r="I24" s="228" t="s">
        <v>40</v>
      </c>
      <c r="J24" s="228"/>
      <c r="K24" s="228"/>
      <c r="L24" s="228"/>
      <c r="M24" s="228"/>
      <c r="N24" s="228"/>
      <c r="O24" s="229"/>
      <c r="P24" s="17"/>
    </row>
    <row r="25" spans="2:16" x14ac:dyDescent="0.25">
      <c r="B25" s="44" t="s">
        <v>41</v>
      </c>
      <c r="C25" s="45"/>
      <c r="D25" s="45"/>
      <c r="E25" s="29">
        <v>2</v>
      </c>
      <c r="F25" s="230"/>
      <c r="G25" s="231"/>
      <c r="H25" s="49" t="s">
        <v>38</v>
      </c>
      <c r="I25" s="228"/>
      <c r="J25" s="228"/>
      <c r="K25" s="228"/>
      <c r="L25" s="228"/>
      <c r="M25" s="228"/>
      <c r="N25" s="228"/>
      <c r="O25" s="229"/>
      <c r="P25" s="17"/>
    </row>
    <row r="26" spans="2:16" ht="30" x14ac:dyDescent="0.25">
      <c r="B26" s="44" t="s">
        <v>42</v>
      </c>
      <c r="C26" s="45"/>
      <c r="D26" s="45"/>
      <c r="E26" s="29">
        <v>2</v>
      </c>
      <c r="F26" s="236"/>
      <c r="G26" s="237"/>
      <c r="H26" s="49" t="s">
        <v>43</v>
      </c>
      <c r="I26" s="214" t="s">
        <v>44</v>
      </c>
      <c r="J26" s="214"/>
      <c r="K26" s="214"/>
      <c r="L26" s="214"/>
      <c r="M26" s="214"/>
      <c r="N26" s="214"/>
      <c r="O26" s="215"/>
      <c r="P26" s="17"/>
    </row>
    <row r="27" spans="2:16" x14ac:dyDescent="0.25">
      <c r="B27" s="253"/>
      <c r="C27" s="254"/>
      <c r="D27" s="254"/>
      <c r="E27" s="254"/>
      <c r="F27" s="254"/>
      <c r="G27" s="255"/>
      <c r="H27" s="255"/>
      <c r="I27" s="255"/>
      <c r="J27" s="255"/>
      <c r="K27" s="255"/>
      <c r="L27" s="255"/>
      <c r="M27" s="255"/>
      <c r="N27" s="255"/>
      <c r="O27" s="240"/>
      <c r="P27" s="17"/>
    </row>
    <row r="28" spans="2:16" ht="18.75" x14ac:dyDescent="0.25">
      <c r="B28" s="53" t="s">
        <v>45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37"/>
    </row>
    <row r="29" spans="2:16" ht="18.75" x14ac:dyDescent="0.3">
      <c r="B29" s="67"/>
      <c r="C29" s="33"/>
      <c r="D29" s="33"/>
      <c r="E29" s="33"/>
      <c r="F29" s="33"/>
      <c r="G29" s="34"/>
      <c r="H29" s="34" t="s">
        <v>9</v>
      </c>
      <c r="I29" s="256" t="s">
        <v>10</v>
      </c>
      <c r="J29" s="256"/>
      <c r="K29" s="256"/>
      <c r="L29" s="256"/>
      <c r="M29" s="256"/>
      <c r="N29" s="256"/>
      <c r="O29" s="257"/>
      <c r="P29" s="37"/>
    </row>
    <row r="30" spans="2:16" x14ac:dyDescent="0.25">
      <c r="B30" s="38" t="s">
        <v>46</v>
      </c>
      <c r="C30" s="39"/>
      <c r="D30" s="39"/>
      <c r="E30" s="40"/>
      <c r="F30" s="258" t="str">
        <f>F20&amp;""</f>
        <v/>
      </c>
      <c r="G30" s="259"/>
      <c r="H30" s="41"/>
      <c r="I30" s="260" t="s">
        <v>47</v>
      </c>
      <c r="J30" s="260"/>
      <c r="K30" s="260"/>
      <c r="L30" s="260"/>
      <c r="M30" s="260"/>
      <c r="N30" s="260"/>
      <c r="O30" s="261"/>
      <c r="P30" s="17"/>
    </row>
    <row r="31" spans="2:16" x14ac:dyDescent="0.25">
      <c r="B31" s="58" t="s">
        <v>30</v>
      </c>
      <c r="C31" s="59"/>
      <c r="D31" s="60"/>
      <c r="E31" s="29"/>
      <c r="F31" s="258" t="str">
        <f>F21&amp;""</f>
        <v/>
      </c>
      <c r="G31" s="259"/>
      <c r="H31" s="61"/>
      <c r="I31" s="262" t="s">
        <v>48</v>
      </c>
      <c r="J31" s="262"/>
      <c r="K31" s="262"/>
      <c r="L31" s="262"/>
      <c r="M31" s="262"/>
      <c r="N31" s="262"/>
      <c r="O31" s="263"/>
      <c r="P31" s="17"/>
    </row>
    <row r="32" spans="2:16" x14ac:dyDescent="0.25">
      <c r="B32" s="44" t="s">
        <v>49</v>
      </c>
      <c r="C32" s="45"/>
      <c r="D32" s="45"/>
      <c r="E32" s="29">
        <f>IF(F32&lt;&gt;"",2,0)</f>
        <v>0</v>
      </c>
      <c r="F32" s="232"/>
      <c r="G32" s="233"/>
      <c r="H32" s="46"/>
      <c r="I32" s="234" t="s">
        <v>50</v>
      </c>
      <c r="J32" s="234"/>
      <c r="K32" s="234"/>
      <c r="L32" s="234"/>
      <c r="M32" s="234"/>
      <c r="N32" s="234"/>
      <c r="O32" s="235"/>
      <c r="P32" s="17"/>
    </row>
    <row r="33" spans="2:26" x14ac:dyDescent="0.25">
      <c r="B33" s="58" t="s">
        <v>30</v>
      </c>
      <c r="C33" s="59"/>
      <c r="D33" s="45"/>
      <c r="E33" s="29">
        <f>IF(F33&lt;&gt;"",IF(AND(LEN(F33)&gt;=S33,LEN(F33)&lt;=T33),2,1),0)</f>
        <v>0</v>
      </c>
      <c r="F33" s="232"/>
      <c r="G33" s="233"/>
      <c r="H33" s="46"/>
      <c r="I33" s="62" t="s">
        <v>51</v>
      </c>
      <c r="J33" s="68"/>
      <c r="K33" s="68"/>
      <c r="L33" s="68"/>
      <c r="M33" s="68"/>
      <c r="N33" s="68"/>
      <c r="O33" s="69"/>
      <c r="P33" s="17"/>
    </row>
    <row r="34" spans="2:26" x14ac:dyDescent="0.25">
      <c r="B34" s="44" t="s">
        <v>52</v>
      </c>
      <c r="C34" s="45"/>
      <c r="D34" s="45"/>
      <c r="E34" s="29">
        <v>2</v>
      </c>
      <c r="F34" s="268"/>
      <c r="G34" s="269"/>
      <c r="H34" s="49" t="str">
        <f>H22</f>
        <v>DD-MM-YYYY</v>
      </c>
      <c r="I34" s="266" t="s">
        <v>53</v>
      </c>
      <c r="J34" s="270"/>
      <c r="K34" s="270"/>
      <c r="L34" s="270"/>
      <c r="M34" s="270"/>
      <c r="N34" s="270"/>
      <c r="O34" s="271"/>
      <c r="P34" s="17"/>
    </row>
    <row r="35" spans="2:26" x14ac:dyDescent="0.25">
      <c r="B35" s="44" t="s">
        <v>54</v>
      </c>
      <c r="C35" s="45"/>
      <c r="D35" s="45"/>
      <c r="E35" s="29">
        <v>2</v>
      </c>
      <c r="F35" s="272"/>
      <c r="G35" s="273"/>
      <c r="H35" s="49" t="s">
        <v>38</v>
      </c>
      <c r="I35" s="270"/>
      <c r="J35" s="270"/>
      <c r="K35" s="270"/>
      <c r="L35" s="270"/>
      <c r="M35" s="270"/>
      <c r="N35" s="270"/>
      <c r="O35" s="271"/>
      <c r="P35" s="17"/>
    </row>
    <row r="36" spans="2:26" x14ac:dyDescent="0.25">
      <c r="B36" s="44" t="s">
        <v>55</v>
      </c>
      <c r="C36" s="45"/>
      <c r="D36" s="45"/>
      <c r="E36" s="29">
        <v>2</v>
      </c>
      <c r="F36" s="226"/>
      <c r="G36" s="227"/>
      <c r="H36" s="49" t="str">
        <f>H22</f>
        <v>DD-MM-YYYY</v>
      </c>
      <c r="I36" s="228" t="s">
        <v>56</v>
      </c>
      <c r="J36" s="228"/>
      <c r="K36" s="228"/>
      <c r="L36" s="228"/>
      <c r="M36" s="228"/>
      <c r="N36" s="228"/>
      <c r="O36" s="229"/>
      <c r="P36" s="17"/>
    </row>
    <row r="37" spans="2:26" x14ac:dyDescent="0.25">
      <c r="B37" s="44" t="s">
        <v>57</v>
      </c>
      <c r="C37" s="45"/>
      <c r="D37" s="45"/>
      <c r="E37" s="29">
        <v>2</v>
      </c>
      <c r="F37" s="274"/>
      <c r="G37" s="275"/>
      <c r="H37" s="49" t="s">
        <v>38</v>
      </c>
      <c r="I37" s="228"/>
      <c r="J37" s="228"/>
      <c r="K37" s="228"/>
      <c r="L37" s="228"/>
      <c r="M37" s="228"/>
      <c r="N37" s="228"/>
      <c r="O37" s="229"/>
      <c r="P37" s="17"/>
    </row>
    <row r="38" spans="2:26" x14ac:dyDescent="0.25">
      <c r="B38" s="44" t="s">
        <v>58</v>
      </c>
      <c r="C38" s="45"/>
      <c r="D38" s="45"/>
      <c r="E38" s="29">
        <v>2</v>
      </c>
      <c r="F38" s="264" t="str">
        <f>IF(AND(ISBLANK(G46),ISBLANK(G48),ISBLANK(G50),ISBLANK(G52),ISBLANK(G54),ISBLANK(G56),ISBLANK(G58),ISBLANK(G60),ISBLANK(G62),ISBLANK(G64),ISBLANK(G66)),"",(SUM(G45:G67)))</f>
        <v/>
      </c>
      <c r="G38" s="265"/>
      <c r="H38" s="49" t="s">
        <v>43</v>
      </c>
      <c r="I38" s="266" t="s">
        <v>59</v>
      </c>
      <c r="J38" s="266"/>
      <c r="K38" s="266"/>
      <c r="L38" s="266"/>
      <c r="M38" s="266"/>
      <c r="N38" s="266"/>
      <c r="O38" s="267"/>
      <c r="P38" s="17"/>
    </row>
    <row r="39" spans="2:26" x14ac:dyDescent="0.25"/>
    <row r="40" spans="2:26" ht="18.75" x14ac:dyDescent="0.25">
      <c r="B40" s="53" t="s">
        <v>60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</row>
    <row r="41" spans="2:26" ht="62.25" customHeight="1" x14ac:dyDescent="0.25">
      <c r="B41" s="213" t="s">
        <v>61</v>
      </c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5"/>
    </row>
    <row r="42" spans="2:26" x14ac:dyDescent="0.25">
      <c r="B42" s="70"/>
      <c r="C42" s="71"/>
      <c r="D42" s="72">
        <f>IF(OR(MAX(S45:S67)=0,COUNTA(D45:D67)&lt;$W$45),0,IF(COUNTIFS(S45:S67,1)&lt;&gt;0,1,2))</f>
        <v>0</v>
      </c>
      <c r="E42" s="73"/>
      <c r="F42" s="72">
        <f>IF(COUNTIFS(F45:F67,"&lt;&gt;",F45:F67,"&lt;&gt;*Port stay*")+COUNTIFS(D45:D67,"&lt;&gt;",D45:D67,"&lt;&gt;*_empty_*",B45:B67,"*Leg*")=0,0,IF(COUNTIFS(F45:F67,"&lt;&gt;",F45:F67,"&lt;&gt;*Port stay*")&lt;COUNTIFS(D45:D67,"&lt;&gt;",D45:D67,"&lt;&gt;*_empty_*",B45:B67,"*Leg*"),IF(COUNTIFS(D45:D67,"&lt;&gt;",D45:D67,"&lt;&gt;*_empty_*",B45:B67,"*Leg*")=0,0,1),2))</f>
        <v>0</v>
      </c>
      <c r="G42" s="72">
        <f>IF(COUNTIFS(F45:F67,"&lt;&gt;",F45:F67,"&lt;&gt;*Port stay*")+COUNTIFS(D45:D67,"&lt;&gt;",D45:D67,"&lt;&gt;*_empty_*",B45:B67,"*Leg*")=0,0,IF(COUNTIFS(G45:G67,"&lt;&gt;",G45:G67,"&gt;0")&lt;COUNTIFS(D45:D67,"&lt;&gt;",D45:D67,"&lt;&gt;*_empty_*",B45:B67,"*Leg*"),IF(COUNTIFS(D45:D67,"&lt;&gt;",D45:D67,"&lt;&gt;*_empty_*",B45:B67,"*Leg*")=0,0,1),2))</f>
        <v>0</v>
      </c>
      <c r="H42" s="72">
        <f>IF(OR(MAX(U45:U67)=0,COUNTA(H45:H67)&lt;$W$45),0,IF(COUNTIFS(U45:U67,1)&lt;&gt;0,1,2))</f>
        <v>0</v>
      </c>
      <c r="I42" s="72">
        <f>IF(OR(MAX(V45:V67)=0,COUNTA(I45:I67)&lt;$W$45),0,IF(COUNTIFS(V45:V67,1)&lt;&gt;0,1,2))</f>
        <v>0</v>
      </c>
      <c r="J42" s="74"/>
      <c r="K42" s="74"/>
      <c r="L42" s="74"/>
      <c r="M42" s="74"/>
      <c r="N42" s="74"/>
      <c r="O42" s="75"/>
    </row>
    <row r="43" spans="2:26" ht="81" customHeight="1" x14ac:dyDescent="0.25">
      <c r="B43" s="216"/>
      <c r="C43" s="217"/>
      <c r="D43" s="218" t="s">
        <v>62</v>
      </c>
      <c r="E43" s="219"/>
      <c r="F43" s="76" t="s">
        <v>63</v>
      </c>
      <c r="G43" s="76" t="s">
        <v>64</v>
      </c>
      <c r="H43" s="76" t="s">
        <v>65</v>
      </c>
      <c r="I43" s="76" t="s">
        <v>66</v>
      </c>
      <c r="J43" s="77" t="s">
        <v>67</v>
      </c>
      <c r="K43" s="77" t="s">
        <v>68</v>
      </c>
      <c r="L43" s="77" t="s">
        <v>69</v>
      </c>
      <c r="M43" s="77" t="s">
        <v>70</v>
      </c>
      <c r="N43" s="78" t="s">
        <v>71</v>
      </c>
      <c r="O43" s="79" t="s">
        <v>71</v>
      </c>
      <c r="S43" s="80" t="s">
        <v>131</v>
      </c>
      <c r="U43" s="80" t="str">
        <f>IF(U11=AC7,"Quantity carried (cubic meters)","Quantity carried (metric tonnes)")</f>
        <v>Quantity carried (cubic meters)</v>
      </c>
      <c r="V43" s="80" t="str">
        <f>IF(U11=AC7,"Cargo quantity for this charterer (cubic meters)","Cargo quantity for this charterer (metric tonnes)")</f>
        <v>Cargo quantity for this charterer (cubic meters)</v>
      </c>
      <c r="W43" s="80" t="s">
        <v>132</v>
      </c>
      <c r="Y43" s="80" t="s">
        <v>133</v>
      </c>
      <c r="Z43" s="80" t="s">
        <v>134</v>
      </c>
    </row>
    <row r="44" spans="2:26" x14ac:dyDescent="0.25">
      <c r="B44" s="81" t="s">
        <v>72</v>
      </c>
      <c r="C44" s="29"/>
      <c r="D44" s="220" t="str">
        <f>F18&amp;""</f>
        <v/>
      </c>
      <c r="E44" s="221"/>
      <c r="F44" s="82" t="str">
        <f>F20&amp;""</f>
        <v/>
      </c>
      <c r="G44" s="1" t="str">
        <f>IF(ISBLANK($F$26),"",$F$26)</f>
        <v/>
      </c>
      <c r="H44" s="1"/>
      <c r="I44" s="1"/>
      <c r="J44" s="2"/>
      <c r="K44" s="2"/>
      <c r="L44" s="2"/>
      <c r="M44" s="2"/>
      <c r="N44" s="2"/>
      <c r="O44" s="3"/>
      <c r="S44" s="83">
        <f t="shared" ref="S44:S67" si="0">IF(AND(D44&lt;&gt;"",D44&lt;&gt;"_empty_"),2,0)</f>
        <v>0</v>
      </c>
      <c r="U44" s="84"/>
      <c r="V44" s="84"/>
      <c r="W44" s="84"/>
      <c r="Y44" s="11">
        <f t="shared" ref="Y44:Y67" si="1">INDEX($I$91:$I$109,MATCH(J$43,$J$91:$J$109,0))*J44+INDEX($I$91:$I$109,MATCH(K$43,$J$91:$J$109,0))*K44+INDEX($I$91:$I$109,MATCH(L$43,$J$91:$J$109,0))*L44+INDEX($I$91:$I$109,MATCH(M$43,$J$91:$J$109,0))*M44+IFERROR(INDEX($I$91:$I$109,MATCH(N$43,$J$91:$J$109,0))*N44,0)+IFERROR(INDEX($I$91:$I$109,MATCH(O$43,$J$91:$J$109,0))*O44,0)</f>
        <v>0</v>
      </c>
      <c r="Z44" s="11">
        <f>IFERROR(I45/H45*Y44,0)</f>
        <v>0</v>
      </c>
    </row>
    <row r="45" spans="2:26" x14ac:dyDescent="0.25">
      <c r="B45" s="85" t="s">
        <v>73</v>
      </c>
      <c r="C45" s="29"/>
      <c r="D45" s="210" t="str">
        <f>F30&amp;""</f>
        <v/>
      </c>
      <c r="E45" s="211"/>
      <c r="F45" s="208" t="s">
        <v>74</v>
      </c>
      <c r="G45" s="209"/>
      <c r="H45" s="4"/>
      <c r="I45" s="4"/>
      <c r="J45" s="2"/>
      <c r="K45" s="2"/>
      <c r="L45" s="2"/>
      <c r="M45" s="2"/>
      <c r="N45" s="2"/>
      <c r="O45" s="3"/>
      <c r="S45" s="83">
        <f t="shared" si="0"/>
        <v>0</v>
      </c>
      <c r="U45" s="80">
        <f t="shared" ref="U45:U67" si="2">IF(H45&lt;&gt;"",IF(AND(H45&gt;=0,H45&lt;=$F$12),2,1),0)</f>
        <v>0</v>
      </c>
      <c r="V45" s="80">
        <f t="shared" ref="V45:V67" si="3">IF(I45&lt;&gt;"",IF(AND(I45&gt;=0,I45&lt;=H45),2,1),0)</f>
        <v>0</v>
      </c>
      <c r="W45" s="11">
        <f>MAX(COUNTIFS(D45:D67,"&lt;&gt;",D45:D67,"&lt;&gt;_empty_"),COUNTA(H45:H67),COUNTA(I45:I67),COUNTA(J45:J67),COUNTA(K45:K67),COUNTA(L45:L67),COUNTA(M45:M67),COUNTA(N45:N67),COUNTA(O45:O67))</f>
        <v>1</v>
      </c>
      <c r="Y45" s="11">
        <f t="shared" si="1"/>
        <v>0</v>
      </c>
      <c r="Z45" s="11">
        <f t="shared" ref="Z45:Z67" si="4">IFERROR(I45/H45*Y45,0)</f>
        <v>0</v>
      </c>
    </row>
    <row r="46" spans="2:26" x14ac:dyDescent="0.25">
      <c r="B46" s="85" t="s">
        <v>75</v>
      </c>
      <c r="C46" s="29"/>
      <c r="D46" s="212"/>
      <c r="E46" s="205"/>
      <c r="F46" s="5"/>
      <c r="G46" s="4"/>
      <c r="H46" s="4"/>
      <c r="I46" s="4"/>
      <c r="J46" s="2"/>
      <c r="K46" s="2"/>
      <c r="L46" s="2"/>
      <c r="M46" s="2"/>
      <c r="N46" s="2"/>
      <c r="O46" s="3"/>
      <c r="S46" s="83">
        <f t="shared" si="0"/>
        <v>0</v>
      </c>
      <c r="U46" s="80">
        <f t="shared" si="2"/>
        <v>0</v>
      </c>
      <c r="V46" s="80">
        <f t="shared" si="3"/>
        <v>0</v>
      </c>
      <c r="W46" s="12"/>
      <c r="Y46" s="11">
        <f t="shared" si="1"/>
        <v>0</v>
      </c>
      <c r="Z46" s="11">
        <f t="shared" si="4"/>
        <v>0</v>
      </c>
    </row>
    <row r="47" spans="2:26" x14ac:dyDescent="0.25">
      <c r="B47" s="85" t="s">
        <v>76</v>
      </c>
      <c r="C47" s="29"/>
      <c r="D47" s="206" t="str">
        <f>IF(F46="","_empty_",F46)</f>
        <v>_empty_</v>
      </c>
      <c r="E47" s="207"/>
      <c r="F47" s="208" t="s">
        <v>74</v>
      </c>
      <c r="G47" s="209"/>
      <c r="H47" s="4"/>
      <c r="I47" s="4"/>
      <c r="J47" s="2"/>
      <c r="K47" s="2"/>
      <c r="L47" s="2"/>
      <c r="M47" s="2"/>
      <c r="N47" s="2"/>
      <c r="O47" s="3"/>
      <c r="S47" s="83">
        <f t="shared" si="0"/>
        <v>0</v>
      </c>
      <c r="U47" s="80">
        <f t="shared" si="2"/>
        <v>0</v>
      </c>
      <c r="V47" s="80">
        <f t="shared" si="3"/>
        <v>0</v>
      </c>
      <c r="W47" s="17"/>
      <c r="Y47" s="11">
        <f t="shared" si="1"/>
        <v>0</v>
      </c>
      <c r="Z47" s="11">
        <f t="shared" si="4"/>
        <v>0</v>
      </c>
    </row>
    <row r="48" spans="2:26" x14ac:dyDescent="0.25">
      <c r="B48" s="85" t="s">
        <v>77</v>
      </c>
      <c r="C48" s="29"/>
      <c r="D48" s="204"/>
      <c r="E48" s="205"/>
      <c r="F48" s="5"/>
      <c r="G48" s="4"/>
      <c r="H48" s="4"/>
      <c r="I48" s="4"/>
      <c r="J48" s="2"/>
      <c r="K48" s="2"/>
      <c r="L48" s="2"/>
      <c r="M48" s="2"/>
      <c r="N48" s="2"/>
      <c r="O48" s="3"/>
      <c r="S48" s="83">
        <f t="shared" si="0"/>
        <v>0</v>
      </c>
      <c r="U48" s="80">
        <f t="shared" si="2"/>
        <v>0</v>
      </c>
      <c r="V48" s="80">
        <f t="shared" si="3"/>
        <v>0</v>
      </c>
      <c r="W48" s="17"/>
      <c r="Y48" s="11">
        <f t="shared" si="1"/>
        <v>0</v>
      </c>
      <c r="Z48" s="11">
        <f t="shared" si="4"/>
        <v>0</v>
      </c>
    </row>
    <row r="49" spans="2:26" x14ac:dyDescent="0.25">
      <c r="B49" s="85" t="s">
        <v>78</v>
      </c>
      <c r="C49" s="29"/>
      <c r="D49" s="206" t="str">
        <f>IF(F48="","_empty_",F48)</f>
        <v>_empty_</v>
      </c>
      <c r="E49" s="207"/>
      <c r="F49" s="208" t="s">
        <v>74</v>
      </c>
      <c r="G49" s="209"/>
      <c r="H49" s="4"/>
      <c r="I49" s="4"/>
      <c r="J49" s="2"/>
      <c r="K49" s="2"/>
      <c r="L49" s="2"/>
      <c r="M49" s="2"/>
      <c r="N49" s="2"/>
      <c r="O49" s="3"/>
      <c r="S49" s="83">
        <f t="shared" si="0"/>
        <v>0</v>
      </c>
      <c r="U49" s="80">
        <f t="shared" si="2"/>
        <v>0</v>
      </c>
      <c r="V49" s="80">
        <f t="shared" si="3"/>
        <v>0</v>
      </c>
      <c r="W49" s="17"/>
      <c r="Y49" s="11">
        <f t="shared" si="1"/>
        <v>0</v>
      </c>
      <c r="Z49" s="11">
        <f t="shared" si="4"/>
        <v>0</v>
      </c>
    </row>
    <row r="50" spans="2:26" x14ac:dyDescent="0.25">
      <c r="B50" s="85" t="s">
        <v>79</v>
      </c>
      <c r="C50" s="29"/>
      <c r="D50" s="204"/>
      <c r="E50" s="205"/>
      <c r="F50" s="6"/>
      <c r="G50" s="4"/>
      <c r="H50" s="4"/>
      <c r="I50" s="4"/>
      <c r="J50" s="2"/>
      <c r="K50" s="2"/>
      <c r="L50" s="2"/>
      <c r="M50" s="2"/>
      <c r="N50" s="2"/>
      <c r="O50" s="3"/>
      <c r="S50" s="83">
        <f t="shared" si="0"/>
        <v>0</v>
      </c>
      <c r="U50" s="80">
        <f t="shared" si="2"/>
        <v>0</v>
      </c>
      <c r="V50" s="80">
        <f t="shared" si="3"/>
        <v>0</v>
      </c>
      <c r="W50" s="17"/>
      <c r="Y50" s="11">
        <f t="shared" si="1"/>
        <v>0</v>
      </c>
      <c r="Z50" s="11">
        <f t="shared" si="4"/>
        <v>0</v>
      </c>
    </row>
    <row r="51" spans="2:26" x14ac:dyDescent="0.25">
      <c r="B51" s="85" t="s">
        <v>80</v>
      </c>
      <c r="C51" s="29"/>
      <c r="D51" s="206" t="str">
        <f>IF(F50="","_empty_",F50)</f>
        <v>_empty_</v>
      </c>
      <c r="E51" s="207"/>
      <c r="F51" s="208" t="s">
        <v>74</v>
      </c>
      <c r="G51" s="209"/>
      <c r="H51" s="4"/>
      <c r="I51" s="4"/>
      <c r="J51" s="2"/>
      <c r="K51" s="2"/>
      <c r="L51" s="2"/>
      <c r="M51" s="2"/>
      <c r="N51" s="2"/>
      <c r="O51" s="3"/>
      <c r="S51" s="83">
        <f t="shared" si="0"/>
        <v>0</v>
      </c>
      <c r="U51" s="80">
        <f t="shared" si="2"/>
        <v>0</v>
      </c>
      <c r="V51" s="80">
        <f t="shared" si="3"/>
        <v>0</v>
      </c>
      <c r="W51" s="17"/>
      <c r="Y51" s="11">
        <f t="shared" si="1"/>
        <v>0</v>
      </c>
      <c r="Z51" s="11">
        <f t="shared" si="4"/>
        <v>0</v>
      </c>
    </row>
    <row r="52" spans="2:26" x14ac:dyDescent="0.25">
      <c r="B52" s="85" t="s">
        <v>81</v>
      </c>
      <c r="C52" s="29"/>
      <c r="D52" s="204"/>
      <c r="E52" s="205"/>
      <c r="F52" s="6"/>
      <c r="G52" s="4"/>
      <c r="H52" s="4"/>
      <c r="I52" s="4"/>
      <c r="J52" s="2"/>
      <c r="K52" s="2"/>
      <c r="L52" s="2"/>
      <c r="M52" s="2"/>
      <c r="N52" s="2"/>
      <c r="O52" s="3"/>
      <c r="S52" s="83">
        <f t="shared" si="0"/>
        <v>0</v>
      </c>
      <c r="U52" s="80">
        <f t="shared" si="2"/>
        <v>0</v>
      </c>
      <c r="V52" s="80">
        <f t="shared" si="3"/>
        <v>0</v>
      </c>
      <c r="W52" s="17"/>
      <c r="Y52" s="11">
        <f t="shared" si="1"/>
        <v>0</v>
      </c>
      <c r="Z52" s="11">
        <f t="shared" si="4"/>
        <v>0</v>
      </c>
    </row>
    <row r="53" spans="2:26" x14ac:dyDescent="0.25">
      <c r="B53" s="85" t="s">
        <v>82</v>
      </c>
      <c r="C53" s="29"/>
      <c r="D53" s="206" t="str">
        <f>IF(F52="","_empty_",F52)</f>
        <v>_empty_</v>
      </c>
      <c r="E53" s="207"/>
      <c r="F53" s="208" t="s">
        <v>74</v>
      </c>
      <c r="G53" s="209"/>
      <c r="H53" s="4"/>
      <c r="I53" s="4"/>
      <c r="J53" s="2"/>
      <c r="K53" s="2"/>
      <c r="L53" s="2"/>
      <c r="M53" s="2"/>
      <c r="N53" s="2"/>
      <c r="O53" s="3"/>
      <c r="S53" s="83">
        <f t="shared" si="0"/>
        <v>0</v>
      </c>
      <c r="U53" s="80">
        <f t="shared" si="2"/>
        <v>0</v>
      </c>
      <c r="V53" s="80">
        <f t="shared" si="3"/>
        <v>0</v>
      </c>
      <c r="W53" s="17"/>
      <c r="Y53" s="11">
        <f t="shared" si="1"/>
        <v>0</v>
      </c>
      <c r="Z53" s="11">
        <f t="shared" si="4"/>
        <v>0</v>
      </c>
    </row>
    <row r="54" spans="2:26" x14ac:dyDescent="0.25">
      <c r="B54" s="85" t="s">
        <v>83</v>
      </c>
      <c r="C54" s="29"/>
      <c r="D54" s="204"/>
      <c r="E54" s="205"/>
      <c r="F54" s="6"/>
      <c r="G54" s="4"/>
      <c r="H54" s="4"/>
      <c r="I54" s="4"/>
      <c r="J54" s="2"/>
      <c r="K54" s="2"/>
      <c r="L54" s="2"/>
      <c r="M54" s="2"/>
      <c r="N54" s="2"/>
      <c r="O54" s="3"/>
      <c r="S54" s="83">
        <f t="shared" si="0"/>
        <v>0</v>
      </c>
      <c r="U54" s="80">
        <f t="shared" si="2"/>
        <v>0</v>
      </c>
      <c r="V54" s="80">
        <f t="shared" si="3"/>
        <v>0</v>
      </c>
      <c r="W54" s="17"/>
      <c r="Y54" s="11">
        <f t="shared" si="1"/>
        <v>0</v>
      </c>
      <c r="Z54" s="11">
        <f t="shared" si="4"/>
        <v>0</v>
      </c>
    </row>
    <row r="55" spans="2:26" x14ac:dyDescent="0.25">
      <c r="B55" s="85" t="s">
        <v>84</v>
      </c>
      <c r="C55" s="29"/>
      <c r="D55" s="206" t="str">
        <f>IF(F54="","_empty_",F54)</f>
        <v>_empty_</v>
      </c>
      <c r="E55" s="207"/>
      <c r="F55" s="208" t="s">
        <v>74</v>
      </c>
      <c r="G55" s="209"/>
      <c r="H55" s="4"/>
      <c r="I55" s="4"/>
      <c r="J55" s="2"/>
      <c r="K55" s="2"/>
      <c r="L55" s="2"/>
      <c r="M55" s="2"/>
      <c r="N55" s="2"/>
      <c r="O55" s="3"/>
      <c r="S55" s="83">
        <f t="shared" si="0"/>
        <v>0</v>
      </c>
      <c r="U55" s="80">
        <f t="shared" si="2"/>
        <v>0</v>
      </c>
      <c r="V55" s="80">
        <f t="shared" si="3"/>
        <v>0</v>
      </c>
      <c r="W55" s="17"/>
      <c r="Y55" s="11">
        <f t="shared" si="1"/>
        <v>0</v>
      </c>
      <c r="Z55" s="11">
        <f t="shared" si="4"/>
        <v>0</v>
      </c>
    </row>
    <row r="56" spans="2:26" x14ac:dyDescent="0.25">
      <c r="B56" s="85" t="s">
        <v>85</v>
      </c>
      <c r="C56" s="29"/>
      <c r="D56" s="204"/>
      <c r="E56" s="205"/>
      <c r="F56" s="6"/>
      <c r="G56" s="4"/>
      <c r="H56" s="4"/>
      <c r="I56" s="4"/>
      <c r="J56" s="2"/>
      <c r="K56" s="2"/>
      <c r="L56" s="2"/>
      <c r="M56" s="2"/>
      <c r="N56" s="2"/>
      <c r="O56" s="3"/>
      <c r="S56" s="83">
        <f t="shared" si="0"/>
        <v>0</v>
      </c>
      <c r="U56" s="80">
        <f t="shared" si="2"/>
        <v>0</v>
      </c>
      <c r="V56" s="80">
        <f t="shared" si="3"/>
        <v>0</v>
      </c>
      <c r="W56" s="17"/>
      <c r="Y56" s="11">
        <f t="shared" si="1"/>
        <v>0</v>
      </c>
      <c r="Z56" s="11">
        <f t="shared" si="4"/>
        <v>0</v>
      </c>
    </row>
    <row r="57" spans="2:26" x14ac:dyDescent="0.25">
      <c r="B57" s="85" t="s">
        <v>86</v>
      </c>
      <c r="C57" s="29"/>
      <c r="D57" s="206" t="str">
        <f>IF(F56="","_empty_",F56)</f>
        <v>_empty_</v>
      </c>
      <c r="E57" s="207"/>
      <c r="F57" s="208" t="s">
        <v>74</v>
      </c>
      <c r="G57" s="209"/>
      <c r="H57" s="4"/>
      <c r="I57" s="4"/>
      <c r="J57" s="2"/>
      <c r="K57" s="2"/>
      <c r="L57" s="2"/>
      <c r="M57" s="2"/>
      <c r="N57" s="2"/>
      <c r="O57" s="3"/>
      <c r="S57" s="83">
        <f t="shared" si="0"/>
        <v>0</v>
      </c>
      <c r="U57" s="80">
        <f t="shared" si="2"/>
        <v>0</v>
      </c>
      <c r="V57" s="80">
        <f t="shared" si="3"/>
        <v>0</v>
      </c>
      <c r="W57" s="17"/>
      <c r="Y57" s="11">
        <f t="shared" si="1"/>
        <v>0</v>
      </c>
      <c r="Z57" s="11">
        <f t="shared" si="4"/>
        <v>0</v>
      </c>
    </row>
    <row r="58" spans="2:26" x14ac:dyDescent="0.25">
      <c r="B58" s="85" t="s">
        <v>87</v>
      </c>
      <c r="C58" s="29"/>
      <c r="D58" s="204"/>
      <c r="E58" s="205"/>
      <c r="F58" s="6"/>
      <c r="G58" s="4"/>
      <c r="H58" s="4"/>
      <c r="I58" s="4"/>
      <c r="J58" s="2"/>
      <c r="K58" s="2"/>
      <c r="L58" s="2"/>
      <c r="M58" s="2"/>
      <c r="N58" s="2"/>
      <c r="O58" s="3"/>
      <c r="S58" s="83">
        <f t="shared" si="0"/>
        <v>0</v>
      </c>
      <c r="U58" s="80">
        <f t="shared" si="2"/>
        <v>0</v>
      </c>
      <c r="V58" s="80">
        <f t="shared" si="3"/>
        <v>0</v>
      </c>
      <c r="W58" s="17"/>
      <c r="Y58" s="11">
        <f t="shared" si="1"/>
        <v>0</v>
      </c>
      <c r="Z58" s="11">
        <f t="shared" si="4"/>
        <v>0</v>
      </c>
    </row>
    <row r="59" spans="2:26" x14ac:dyDescent="0.25">
      <c r="B59" s="85" t="s">
        <v>88</v>
      </c>
      <c r="C59" s="29"/>
      <c r="D59" s="206" t="str">
        <f>IF(F58="","_empty_",F58)</f>
        <v>_empty_</v>
      </c>
      <c r="E59" s="207"/>
      <c r="F59" s="208" t="s">
        <v>74</v>
      </c>
      <c r="G59" s="209"/>
      <c r="H59" s="4"/>
      <c r="I59" s="4"/>
      <c r="J59" s="2"/>
      <c r="K59" s="2"/>
      <c r="L59" s="2"/>
      <c r="M59" s="2"/>
      <c r="N59" s="2"/>
      <c r="O59" s="3"/>
      <c r="S59" s="83">
        <f t="shared" si="0"/>
        <v>0</v>
      </c>
      <c r="U59" s="80">
        <f t="shared" si="2"/>
        <v>0</v>
      </c>
      <c r="V59" s="80">
        <f t="shared" si="3"/>
        <v>0</v>
      </c>
      <c r="W59" s="17"/>
      <c r="Y59" s="11">
        <f t="shared" si="1"/>
        <v>0</v>
      </c>
      <c r="Z59" s="11">
        <f t="shared" si="4"/>
        <v>0</v>
      </c>
    </row>
    <row r="60" spans="2:26" x14ac:dyDescent="0.25">
      <c r="B60" s="85" t="s">
        <v>89</v>
      </c>
      <c r="C60" s="29"/>
      <c r="D60" s="204"/>
      <c r="E60" s="205"/>
      <c r="F60" s="6"/>
      <c r="G60" s="4"/>
      <c r="H60" s="4"/>
      <c r="I60" s="4"/>
      <c r="J60" s="2"/>
      <c r="K60" s="2"/>
      <c r="L60" s="2"/>
      <c r="M60" s="2"/>
      <c r="N60" s="2"/>
      <c r="O60" s="3"/>
      <c r="S60" s="83">
        <f t="shared" si="0"/>
        <v>0</v>
      </c>
      <c r="U60" s="80">
        <f t="shared" si="2"/>
        <v>0</v>
      </c>
      <c r="V60" s="80">
        <f t="shared" si="3"/>
        <v>0</v>
      </c>
      <c r="W60" s="17"/>
      <c r="Y60" s="11">
        <f t="shared" si="1"/>
        <v>0</v>
      </c>
      <c r="Z60" s="11">
        <f t="shared" si="4"/>
        <v>0</v>
      </c>
    </row>
    <row r="61" spans="2:26" x14ac:dyDescent="0.25">
      <c r="B61" s="85" t="s">
        <v>90</v>
      </c>
      <c r="C61" s="29"/>
      <c r="D61" s="206" t="str">
        <f>IF(F60="","_empty_",F60)</f>
        <v>_empty_</v>
      </c>
      <c r="E61" s="207"/>
      <c r="F61" s="208" t="s">
        <v>74</v>
      </c>
      <c r="G61" s="209"/>
      <c r="H61" s="4"/>
      <c r="I61" s="4"/>
      <c r="J61" s="2"/>
      <c r="K61" s="2"/>
      <c r="L61" s="2"/>
      <c r="M61" s="2"/>
      <c r="N61" s="2"/>
      <c r="O61" s="3"/>
      <c r="S61" s="83">
        <f t="shared" si="0"/>
        <v>0</v>
      </c>
      <c r="U61" s="80">
        <f t="shared" si="2"/>
        <v>0</v>
      </c>
      <c r="V61" s="80">
        <f t="shared" si="3"/>
        <v>0</v>
      </c>
      <c r="W61" s="17"/>
      <c r="Y61" s="11">
        <f t="shared" si="1"/>
        <v>0</v>
      </c>
      <c r="Z61" s="11">
        <f t="shared" si="4"/>
        <v>0</v>
      </c>
    </row>
    <row r="62" spans="2:26" x14ac:dyDescent="0.25">
      <c r="B62" s="85" t="s">
        <v>91</v>
      </c>
      <c r="C62" s="29"/>
      <c r="D62" s="204"/>
      <c r="E62" s="205"/>
      <c r="F62" s="6"/>
      <c r="G62" s="4"/>
      <c r="H62" s="4"/>
      <c r="I62" s="4"/>
      <c r="J62" s="2"/>
      <c r="K62" s="2"/>
      <c r="L62" s="2"/>
      <c r="M62" s="2"/>
      <c r="N62" s="2"/>
      <c r="O62" s="3"/>
      <c r="S62" s="83">
        <f t="shared" si="0"/>
        <v>0</v>
      </c>
      <c r="U62" s="80">
        <f t="shared" si="2"/>
        <v>0</v>
      </c>
      <c r="V62" s="80">
        <f t="shared" si="3"/>
        <v>0</v>
      </c>
      <c r="W62" s="17"/>
      <c r="Y62" s="11">
        <f t="shared" si="1"/>
        <v>0</v>
      </c>
      <c r="Z62" s="11">
        <f t="shared" si="4"/>
        <v>0</v>
      </c>
    </row>
    <row r="63" spans="2:26" x14ac:dyDescent="0.25">
      <c r="B63" s="85" t="s">
        <v>92</v>
      </c>
      <c r="C63" s="29"/>
      <c r="D63" s="206" t="str">
        <f>IF(F62="","_empty_",F62)</f>
        <v>_empty_</v>
      </c>
      <c r="E63" s="207"/>
      <c r="F63" s="208" t="s">
        <v>74</v>
      </c>
      <c r="G63" s="209"/>
      <c r="H63" s="4"/>
      <c r="I63" s="4"/>
      <c r="J63" s="2"/>
      <c r="K63" s="2"/>
      <c r="L63" s="2"/>
      <c r="M63" s="2"/>
      <c r="N63" s="2"/>
      <c r="O63" s="3"/>
      <c r="S63" s="83">
        <f t="shared" si="0"/>
        <v>0</v>
      </c>
      <c r="U63" s="80">
        <f t="shared" si="2"/>
        <v>0</v>
      </c>
      <c r="V63" s="80">
        <f t="shared" si="3"/>
        <v>0</v>
      </c>
      <c r="W63" s="17"/>
      <c r="Y63" s="11">
        <f t="shared" si="1"/>
        <v>0</v>
      </c>
      <c r="Z63" s="11">
        <f t="shared" si="4"/>
        <v>0</v>
      </c>
    </row>
    <row r="64" spans="2:26" x14ac:dyDescent="0.25">
      <c r="B64" s="85" t="s">
        <v>93</v>
      </c>
      <c r="C64" s="29"/>
      <c r="D64" s="204"/>
      <c r="E64" s="205"/>
      <c r="F64" s="6"/>
      <c r="G64" s="4"/>
      <c r="H64" s="4"/>
      <c r="I64" s="4"/>
      <c r="J64" s="2"/>
      <c r="K64" s="2"/>
      <c r="L64" s="2"/>
      <c r="M64" s="2"/>
      <c r="N64" s="2"/>
      <c r="O64" s="3"/>
      <c r="S64" s="83">
        <f t="shared" si="0"/>
        <v>0</v>
      </c>
      <c r="U64" s="80">
        <f t="shared" si="2"/>
        <v>0</v>
      </c>
      <c r="V64" s="80">
        <f t="shared" si="3"/>
        <v>0</v>
      </c>
      <c r="W64" s="17"/>
      <c r="Y64" s="11">
        <f t="shared" si="1"/>
        <v>0</v>
      </c>
      <c r="Z64" s="11">
        <f t="shared" si="4"/>
        <v>0</v>
      </c>
    </row>
    <row r="65" spans="2:26" x14ac:dyDescent="0.25">
      <c r="B65" s="85" t="s">
        <v>94</v>
      </c>
      <c r="C65" s="29"/>
      <c r="D65" s="206" t="str">
        <f>IF(F64="","_empty_",F64)</f>
        <v>_empty_</v>
      </c>
      <c r="E65" s="207"/>
      <c r="F65" s="208" t="s">
        <v>74</v>
      </c>
      <c r="G65" s="209"/>
      <c r="H65" s="4"/>
      <c r="I65" s="4"/>
      <c r="J65" s="2"/>
      <c r="K65" s="2"/>
      <c r="L65" s="2"/>
      <c r="M65" s="2"/>
      <c r="N65" s="2"/>
      <c r="O65" s="3"/>
      <c r="S65" s="83">
        <f t="shared" si="0"/>
        <v>0</v>
      </c>
      <c r="U65" s="80">
        <f t="shared" si="2"/>
        <v>0</v>
      </c>
      <c r="V65" s="80">
        <f t="shared" si="3"/>
        <v>0</v>
      </c>
      <c r="W65" s="17"/>
      <c r="Y65" s="11">
        <f t="shared" si="1"/>
        <v>0</v>
      </c>
      <c r="Z65" s="11">
        <f t="shared" si="4"/>
        <v>0</v>
      </c>
    </row>
    <row r="66" spans="2:26" x14ac:dyDescent="0.25">
      <c r="B66" s="85" t="s">
        <v>95</v>
      </c>
      <c r="C66" s="29"/>
      <c r="D66" s="204"/>
      <c r="E66" s="205"/>
      <c r="F66" s="6"/>
      <c r="G66" s="4"/>
      <c r="H66" s="4"/>
      <c r="I66" s="4"/>
      <c r="J66" s="2"/>
      <c r="K66" s="2"/>
      <c r="L66" s="2"/>
      <c r="M66" s="2"/>
      <c r="N66" s="2"/>
      <c r="O66" s="3"/>
      <c r="S66" s="83">
        <f t="shared" si="0"/>
        <v>0</v>
      </c>
      <c r="U66" s="80">
        <f t="shared" si="2"/>
        <v>0</v>
      </c>
      <c r="V66" s="80">
        <f t="shared" si="3"/>
        <v>0</v>
      </c>
      <c r="W66" s="17"/>
      <c r="Y66" s="11">
        <f t="shared" si="1"/>
        <v>0</v>
      </c>
      <c r="Z66" s="11">
        <f t="shared" si="4"/>
        <v>0</v>
      </c>
    </row>
    <row r="67" spans="2:26" x14ac:dyDescent="0.25">
      <c r="B67" s="85" t="s">
        <v>96</v>
      </c>
      <c r="C67" s="29"/>
      <c r="D67" s="206" t="str">
        <f>IF(F66="","_empty_",F66)</f>
        <v>_empty_</v>
      </c>
      <c r="E67" s="207"/>
      <c r="F67" s="208" t="s">
        <v>74</v>
      </c>
      <c r="G67" s="209"/>
      <c r="H67" s="4"/>
      <c r="I67" s="4"/>
      <c r="J67" s="2"/>
      <c r="K67" s="2"/>
      <c r="L67" s="2"/>
      <c r="M67" s="2"/>
      <c r="N67" s="2"/>
      <c r="O67" s="3"/>
      <c r="S67" s="83">
        <f t="shared" si="0"/>
        <v>0</v>
      </c>
      <c r="U67" s="80">
        <f t="shared" si="2"/>
        <v>0</v>
      </c>
      <c r="V67" s="80">
        <f t="shared" si="3"/>
        <v>0</v>
      </c>
      <c r="W67" s="17"/>
      <c r="Y67" s="11">
        <f t="shared" si="1"/>
        <v>0</v>
      </c>
      <c r="Z67" s="11">
        <f t="shared" si="4"/>
        <v>0</v>
      </c>
    </row>
    <row r="68" spans="2:26" x14ac:dyDescent="0.25">
      <c r="B68" s="202" t="s">
        <v>97</v>
      </c>
      <c r="C68" s="203"/>
      <c r="D68" s="203"/>
      <c r="E68" s="203"/>
      <c r="F68" s="203"/>
      <c r="G68" s="203"/>
      <c r="H68" s="1">
        <f t="shared" ref="H68:O68" si="5">SUM(H45:H67)</f>
        <v>0</v>
      </c>
      <c r="I68" s="1">
        <f t="shared" si="5"/>
        <v>0</v>
      </c>
      <c r="J68" s="7">
        <f t="shared" si="5"/>
        <v>0</v>
      </c>
      <c r="K68" s="7">
        <f t="shared" si="5"/>
        <v>0</v>
      </c>
      <c r="L68" s="7">
        <f t="shared" si="5"/>
        <v>0</v>
      </c>
      <c r="M68" s="7">
        <f t="shared" si="5"/>
        <v>0</v>
      </c>
      <c r="N68" s="7">
        <f t="shared" si="5"/>
        <v>0</v>
      </c>
      <c r="O68" s="8">
        <f t="shared" si="5"/>
        <v>0</v>
      </c>
    </row>
    <row r="69" spans="2:26" x14ac:dyDescent="0.25"/>
    <row r="70" spans="2:26" ht="31.5" x14ac:dyDescent="0.25">
      <c r="B70" s="190" t="s">
        <v>98</v>
      </c>
      <c r="C70" s="191"/>
      <c r="D70" s="191"/>
      <c r="E70" s="191"/>
      <c r="F70" s="191"/>
      <c r="G70" s="192"/>
      <c r="H70" s="192"/>
      <c r="I70" s="34" t="s">
        <v>10</v>
      </c>
      <c r="J70" s="86"/>
      <c r="K70" s="86"/>
      <c r="L70" s="86"/>
      <c r="M70" s="86"/>
      <c r="N70" s="86"/>
      <c r="O70" s="87"/>
    </row>
    <row r="71" spans="2:26" x14ac:dyDescent="0.25">
      <c r="B71" s="88" t="s">
        <v>99</v>
      </c>
      <c r="C71" s="89"/>
      <c r="D71" s="90"/>
      <c r="E71" s="91"/>
      <c r="F71" s="92" t="str">
        <f>IF(E71=1,"There are either still empty mandatory fields or at least one validation warning in the form","All required fields are successfully validated")</f>
        <v>All required fields are successfully validated</v>
      </c>
      <c r="G71" s="93"/>
      <c r="H71" s="93"/>
      <c r="I71" s="93"/>
      <c r="J71" s="93"/>
      <c r="K71" s="93"/>
      <c r="L71" s="93"/>
      <c r="M71" s="93"/>
      <c r="N71" s="93"/>
      <c r="O71" s="94"/>
    </row>
    <row r="72" spans="2:26" x14ac:dyDescent="0.25">
      <c r="B72" s="95" t="s">
        <v>100</v>
      </c>
      <c r="C72" s="96"/>
      <c r="D72" s="97"/>
      <c r="E72" s="97"/>
      <c r="F72" s="97"/>
      <c r="G72" s="193"/>
      <c r="H72" s="194"/>
      <c r="I72" s="98" t="s">
        <v>101</v>
      </c>
      <c r="J72" s="98"/>
      <c r="K72" s="98"/>
      <c r="L72" s="98"/>
      <c r="M72" s="98"/>
      <c r="N72" s="98"/>
      <c r="O72" s="99"/>
    </row>
    <row r="73" spans="2:26" x14ac:dyDescent="0.25">
      <c r="B73" s="100" t="s">
        <v>102</v>
      </c>
      <c r="C73" s="101"/>
      <c r="D73" s="102"/>
      <c r="E73" s="102"/>
      <c r="F73" s="102"/>
      <c r="G73" s="195"/>
      <c r="H73" s="196"/>
      <c r="I73" s="103" t="s">
        <v>103</v>
      </c>
      <c r="J73" s="103"/>
      <c r="K73" s="103"/>
      <c r="L73" s="103"/>
      <c r="M73" s="103"/>
      <c r="N73" s="103"/>
      <c r="O73" s="104"/>
    </row>
    <row r="74" spans="2:26" x14ac:dyDescent="0.25">
      <c r="B74" s="197" t="s">
        <v>104</v>
      </c>
      <c r="C74" s="198"/>
      <c r="D74" s="199"/>
      <c r="E74" s="199"/>
      <c r="F74" s="199"/>
      <c r="G74" s="200"/>
      <c r="H74" s="201"/>
      <c r="I74" s="105" t="s">
        <v>105</v>
      </c>
      <c r="J74" s="106"/>
      <c r="K74" s="106"/>
      <c r="L74" s="106"/>
      <c r="M74" s="106"/>
      <c r="N74" s="106"/>
      <c r="O74" s="104"/>
    </row>
    <row r="75" spans="2:26" ht="15.75" thickBot="1" x14ac:dyDescent="0.3">
      <c r="B75" s="107" t="s">
        <v>106</v>
      </c>
      <c r="C75" s="108"/>
      <c r="D75" s="109"/>
      <c r="E75" s="109"/>
      <c r="F75" s="108"/>
      <c r="G75" s="184"/>
      <c r="H75" s="185"/>
      <c r="I75" s="185"/>
      <c r="J75" s="185"/>
      <c r="K75" s="185"/>
      <c r="L75" s="185"/>
      <c r="M75" s="185"/>
      <c r="N75" s="185"/>
      <c r="O75" s="186"/>
    </row>
    <row r="76" spans="2:26" ht="15.75" thickBot="1" x14ac:dyDescent="0.3"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</row>
    <row r="77" spans="2:26" ht="18.75" x14ac:dyDescent="0.3">
      <c r="B77" s="111" t="s">
        <v>107</v>
      </c>
      <c r="C77" s="112"/>
      <c r="D77" s="113"/>
      <c r="E77" s="113"/>
      <c r="F77" s="113"/>
      <c r="G77" s="114" t="s">
        <v>9</v>
      </c>
      <c r="H77" s="115" t="s">
        <v>108</v>
      </c>
      <c r="I77" s="115"/>
      <c r="J77" s="115"/>
      <c r="K77" s="115"/>
      <c r="L77" s="115"/>
      <c r="M77" s="115"/>
      <c r="N77" s="115"/>
      <c r="O77" s="116"/>
    </row>
    <row r="78" spans="2:26" ht="18.75" x14ac:dyDescent="0.3">
      <c r="B78" s="117" t="s">
        <v>109</v>
      </c>
      <c r="C78" s="118"/>
      <c r="D78" s="119"/>
      <c r="E78" s="119"/>
      <c r="F78" s="119"/>
      <c r="G78" s="120"/>
      <c r="H78" s="121"/>
      <c r="I78" s="121"/>
      <c r="J78" s="121"/>
      <c r="K78" s="121"/>
      <c r="L78" s="121"/>
      <c r="M78" s="121"/>
      <c r="N78" s="121"/>
      <c r="O78" s="122"/>
    </row>
    <row r="79" spans="2:26" ht="28.5" customHeight="1" x14ac:dyDescent="0.25">
      <c r="B79" s="123" t="s">
        <v>110</v>
      </c>
      <c r="C79" s="124"/>
      <c r="D79" s="125"/>
      <c r="E79" s="125"/>
      <c r="F79" s="126">
        <f>Y44</f>
        <v>0</v>
      </c>
      <c r="G79" s="127" t="s">
        <v>111</v>
      </c>
      <c r="H79" s="187" t="s">
        <v>112</v>
      </c>
      <c r="I79" s="187"/>
      <c r="J79" s="187"/>
      <c r="K79" s="187"/>
      <c r="L79" s="187"/>
      <c r="M79" s="187"/>
      <c r="N79" s="187"/>
      <c r="O79" s="188"/>
    </row>
    <row r="80" spans="2:26" ht="31.5" customHeight="1" x14ac:dyDescent="0.25">
      <c r="B80" s="123" t="s">
        <v>113</v>
      </c>
      <c r="C80" s="124"/>
      <c r="D80" s="125"/>
      <c r="E80" s="125"/>
      <c r="F80" s="126">
        <f>SUM(Y45,Y47,Y49,Y51,Y53,Y55,Y57,Y59,Y61,Y63,Y65,Y67)</f>
        <v>0</v>
      </c>
      <c r="G80" s="127" t="s">
        <v>111</v>
      </c>
      <c r="H80" s="187" t="s">
        <v>114</v>
      </c>
      <c r="I80" s="187"/>
      <c r="J80" s="187"/>
      <c r="K80" s="187"/>
      <c r="L80" s="187"/>
      <c r="M80" s="187"/>
      <c r="N80" s="187"/>
      <c r="O80" s="188"/>
    </row>
    <row r="81" spans="2:15" ht="27.75" customHeight="1" x14ac:dyDescent="0.25">
      <c r="B81" s="123" t="s">
        <v>115</v>
      </c>
      <c r="C81" s="124"/>
      <c r="D81" s="125"/>
      <c r="E81" s="125"/>
      <c r="F81" s="126">
        <f>SUM(Y46,Y48,Y50,Y52,Y54,Y56,Y58,Y60,Y62,Y64,Y66)</f>
        <v>0</v>
      </c>
      <c r="G81" s="127" t="s">
        <v>111</v>
      </c>
      <c r="H81" s="187" t="s">
        <v>116</v>
      </c>
      <c r="I81" s="187"/>
      <c r="J81" s="187"/>
      <c r="K81" s="187"/>
      <c r="L81" s="187"/>
      <c r="M81" s="187"/>
      <c r="N81" s="187"/>
      <c r="O81" s="188"/>
    </row>
    <row r="82" spans="2:15" ht="18" x14ac:dyDescent="0.25">
      <c r="B82" s="128" t="s">
        <v>117</v>
      </c>
      <c r="C82" s="129"/>
      <c r="D82" s="129"/>
      <c r="E82" s="129"/>
      <c r="F82" s="130">
        <f>F79+F80+F81</f>
        <v>0</v>
      </c>
      <c r="G82" s="129" t="s">
        <v>118</v>
      </c>
      <c r="H82" s="131" t="s">
        <v>119</v>
      </c>
      <c r="I82" s="132"/>
      <c r="J82" s="132"/>
      <c r="K82" s="132"/>
      <c r="L82" s="132"/>
      <c r="M82" s="132"/>
      <c r="N82" s="132"/>
      <c r="O82" s="133"/>
    </row>
    <row r="83" spans="2:15" ht="18" x14ac:dyDescent="0.25">
      <c r="B83" s="123" t="s">
        <v>120</v>
      </c>
      <c r="C83" s="124"/>
      <c r="D83" s="125"/>
      <c r="E83" s="125"/>
      <c r="F83" s="9">
        <f>SUM(Z44:Z67)</f>
        <v>0</v>
      </c>
      <c r="G83" s="127" t="s">
        <v>111</v>
      </c>
      <c r="H83" s="134" t="s">
        <v>121</v>
      </c>
      <c r="I83" s="135"/>
      <c r="J83" s="135"/>
      <c r="K83" s="135"/>
      <c r="L83" s="135"/>
      <c r="M83" s="135"/>
      <c r="N83" s="135"/>
      <c r="O83" s="136"/>
    </row>
    <row r="84" spans="2:15" x14ac:dyDescent="0.25">
      <c r="B84" s="128" t="s">
        <v>122</v>
      </c>
      <c r="C84" s="129"/>
      <c r="D84" s="129"/>
      <c r="E84" s="129"/>
      <c r="F84" s="137">
        <f>SUMPRODUCT($G$45:$G$67,$H$45:$H$67)/1000000</f>
        <v>0</v>
      </c>
      <c r="G84" s="129" t="s">
        <v>123</v>
      </c>
      <c r="H84" s="138" t="s">
        <v>124</v>
      </c>
      <c r="I84" s="132"/>
      <c r="J84" s="132"/>
      <c r="K84" s="132"/>
      <c r="L84" s="132"/>
      <c r="M84" s="132"/>
      <c r="N84" s="132"/>
      <c r="O84" s="133"/>
    </row>
    <row r="85" spans="2:15" x14ac:dyDescent="0.25">
      <c r="B85" s="123" t="s">
        <v>120</v>
      </c>
      <c r="C85" s="124"/>
      <c r="D85" s="125"/>
      <c r="E85" s="125"/>
      <c r="F85" s="139">
        <f>SUMPRODUCT($G$45:$G$67,$I$45:$I$67)/1000000</f>
        <v>0</v>
      </c>
      <c r="G85" s="127" t="s">
        <v>123</v>
      </c>
      <c r="H85" s="134" t="s">
        <v>125</v>
      </c>
      <c r="I85" s="135"/>
      <c r="J85" s="135"/>
      <c r="K85" s="135"/>
      <c r="L85" s="135"/>
      <c r="M85" s="135"/>
      <c r="N85" s="135"/>
      <c r="O85" s="136"/>
    </row>
    <row r="86" spans="2:15" ht="18" x14ac:dyDescent="0.35">
      <c r="B86" s="140" t="s">
        <v>126</v>
      </c>
      <c r="C86" s="141"/>
      <c r="D86" s="141"/>
      <c r="E86" s="141"/>
      <c r="F86" s="10" t="str">
        <f>IFERROR(F82/F84,"")</f>
        <v/>
      </c>
      <c r="G86" s="141" t="s">
        <v>127</v>
      </c>
      <c r="H86" s="131" t="s">
        <v>128</v>
      </c>
      <c r="I86" s="132"/>
      <c r="J86" s="132"/>
      <c r="K86" s="132"/>
      <c r="L86" s="132"/>
      <c r="M86" s="132"/>
      <c r="N86" s="132"/>
      <c r="O86" s="133"/>
    </row>
    <row r="87" spans="2:15" ht="18.75" thickBot="1" x14ac:dyDescent="0.3">
      <c r="B87" s="142" t="s">
        <v>120</v>
      </c>
      <c r="C87" s="143"/>
      <c r="D87" s="144"/>
      <c r="E87" s="144"/>
      <c r="F87" s="145" t="str">
        <f>IFERROR(F83/F85,"")</f>
        <v/>
      </c>
      <c r="G87" s="146" t="s">
        <v>129</v>
      </c>
      <c r="H87" s="147" t="s">
        <v>130</v>
      </c>
      <c r="I87" s="148"/>
      <c r="J87" s="148"/>
      <c r="K87" s="148"/>
      <c r="L87" s="148"/>
      <c r="M87" s="148"/>
      <c r="N87" s="148"/>
      <c r="O87" s="149"/>
    </row>
    <row r="88" spans="2:15" x14ac:dyDescent="0.25"/>
    <row r="89" spans="2:15" hidden="1" x14ac:dyDescent="0.25">
      <c r="E89" s="150" t="s">
        <v>135</v>
      </c>
      <c r="F89" s="19"/>
      <c r="G89" s="19"/>
      <c r="H89" s="19"/>
      <c r="I89" s="19"/>
      <c r="J89" s="19"/>
    </row>
    <row r="90" spans="2:15" ht="30" hidden="1" x14ac:dyDescent="0.25">
      <c r="E90" s="151"/>
      <c r="F90" s="152" t="s">
        <v>136</v>
      </c>
      <c r="G90" s="152" t="s">
        <v>137</v>
      </c>
      <c r="H90" s="152" t="s">
        <v>138</v>
      </c>
      <c r="I90" s="152" t="s">
        <v>139</v>
      </c>
      <c r="J90" s="153" t="s">
        <v>140</v>
      </c>
    </row>
    <row r="91" spans="2:15" ht="60" hidden="1" x14ac:dyDescent="0.25">
      <c r="E91" s="189" t="s">
        <v>141</v>
      </c>
      <c r="F91" s="154" t="s">
        <v>142</v>
      </c>
      <c r="G91" s="155" t="s">
        <v>143</v>
      </c>
      <c r="H91" s="156"/>
      <c r="I91" s="157">
        <v>3.1139999999999999</v>
      </c>
      <c r="J91" s="19" t="s">
        <v>67</v>
      </c>
    </row>
    <row r="92" spans="2:15" ht="75" hidden="1" x14ac:dyDescent="0.25">
      <c r="E92" s="189"/>
      <c r="F92" s="158" t="s">
        <v>144</v>
      </c>
      <c r="G92" s="159" t="s">
        <v>145</v>
      </c>
      <c r="H92" s="160"/>
      <c r="I92" s="161">
        <v>3.1509999999999998</v>
      </c>
      <c r="J92" s="19" t="s">
        <v>69</v>
      </c>
    </row>
    <row r="93" spans="2:15" ht="75" hidden="1" x14ac:dyDescent="0.25">
      <c r="E93" s="189"/>
      <c r="F93" s="154" t="s">
        <v>146</v>
      </c>
      <c r="G93" s="155" t="s">
        <v>147</v>
      </c>
      <c r="H93" s="156"/>
      <c r="I93" s="157">
        <v>3.206</v>
      </c>
      <c r="J93" s="162" t="s">
        <v>68</v>
      </c>
    </row>
    <row r="94" spans="2:15" ht="45" hidden="1" x14ac:dyDescent="0.25">
      <c r="E94" s="189"/>
      <c r="F94" s="158" t="s">
        <v>148</v>
      </c>
      <c r="G94" s="160"/>
      <c r="H94" s="160"/>
      <c r="I94" s="161">
        <v>2.75</v>
      </c>
      <c r="J94" s="162" t="s">
        <v>70</v>
      </c>
    </row>
    <row r="95" spans="2:15" ht="45" hidden="1" x14ac:dyDescent="0.25">
      <c r="E95" s="189"/>
      <c r="F95" s="163" t="s">
        <v>149</v>
      </c>
      <c r="G95" s="164" t="s">
        <v>150</v>
      </c>
      <c r="H95" s="165"/>
      <c r="I95" s="166">
        <v>3</v>
      </c>
      <c r="J95" s="19" t="s">
        <v>151</v>
      </c>
    </row>
    <row r="96" spans="2:15" ht="45" hidden="1" x14ac:dyDescent="0.25">
      <c r="E96" s="189"/>
      <c r="F96" s="167" t="s">
        <v>149</v>
      </c>
      <c r="G96" s="159" t="s">
        <v>152</v>
      </c>
      <c r="H96" s="160"/>
      <c r="I96" s="168">
        <v>3.03</v>
      </c>
      <c r="J96" s="19" t="s">
        <v>153</v>
      </c>
    </row>
    <row r="97" spans="5:10" hidden="1" x14ac:dyDescent="0.25">
      <c r="E97" s="189"/>
      <c r="F97" s="154" t="s">
        <v>154</v>
      </c>
      <c r="G97" s="156"/>
      <c r="H97" s="156"/>
      <c r="I97" s="157">
        <v>1.375</v>
      </c>
      <c r="J97" s="19" t="s">
        <v>154</v>
      </c>
    </row>
    <row r="98" spans="5:10" hidden="1" x14ac:dyDescent="0.25">
      <c r="E98" s="189"/>
      <c r="F98" s="158" t="s">
        <v>155</v>
      </c>
      <c r="G98" s="160"/>
      <c r="H98" s="160"/>
      <c r="I98" s="161">
        <v>1.913</v>
      </c>
      <c r="J98" s="19" t="s">
        <v>155</v>
      </c>
    </row>
    <row r="99" spans="5:10" ht="30" hidden="1" x14ac:dyDescent="0.25">
      <c r="E99" s="183" t="s">
        <v>156</v>
      </c>
      <c r="F99" s="154" t="s">
        <v>157</v>
      </c>
      <c r="G99" s="156"/>
      <c r="H99" s="155" t="s">
        <v>146</v>
      </c>
      <c r="I99" s="157">
        <v>3.206</v>
      </c>
      <c r="J99" s="19" t="s">
        <v>158</v>
      </c>
    </row>
    <row r="100" spans="5:10" hidden="1" x14ac:dyDescent="0.25">
      <c r="E100" s="183"/>
      <c r="F100" s="169" t="s">
        <v>159</v>
      </c>
      <c r="G100" s="170"/>
      <c r="H100" s="171" t="s">
        <v>146</v>
      </c>
      <c r="I100" s="172">
        <v>3.206</v>
      </c>
    </row>
    <row r="101" spans="5:10" ht="30" hidden="1" x14ac:dyDescent="0.25">
      <c r="E101" s="183"/>
      <c r="F101" s="154" t="s">
        <v>160</v>
      </c>
      <c r="G101" s="156"/>
      <c r="H101" s="155" t="s">
        <v>146</v>
      </c>
      <c r="I101" s="157">
        <v>3.206</v>
      </c>
      <c r="J101" s="19" t="s">
        <v>161</v>
      </c>
    </row>
    <row r="102" spans="5:10" hidden="1" x14ac:dyDescent="0.25">
      <c r="E102" s="183"/>
      <c r="F102" s="173" t="s">
        <v>162</v>
      </c>
      <c r="G102" s="174"/>
      <c r="H102" s="175" t="s">
        <v>146</v>
      </c>
      <c r="I102" s="176">
        <v>3.206</v>
      </c>
    </row>
    <row r="103" spans="5:10" hidden="1" x14ac:dyDescent="0.25">
      <c r="E103" s="183"/>
      <c r="F103" s="154" t="s">
        <v>163</v>
      </c>
      <c r="G103" s="156"/>
      <c r="H103" s="155" t="s">
        <v>70</v>
      </c>
      <c r="I103" s="177">
        <v>2.75</v>
      </c>
    </row>
    <row r="104" spans="5:10" hidden="1" x14ac:dyDescent="0.25">
      <c r="E104" s="183"/>
      <c r="F104" s="178" t="s">
        <v>154</v>
      </c>
      <c r="G104" s="179"/>
      <c r="H104" s="180" t="s">
        <v>146</v>
      </c>
      <c r="I104" s="181">
        <v>3.206</v>
      </c>
    </row>
    <row r="105" spans="5:10" ht="45" hidden="1" x14ac:dyDescent="0.25">
      <c r="E105" s="183"/>
      <c r="F105" s="154" t="s">
        <v>164</v>
      </c>
      <c r="G105" s="156"/>
      <c r="H105" s="155" t="s">
        <v>165</v>
      </c>
      <c r="I105" s="155" t="s">
        <v>165</v>
      </c>
    </row>
    <row r="106" spans="5:10" hidden="1" x14ac:dyDescent="0.25">
      <c r="E106" s="183"/>
      <c r="F106" s="178" t="s">
        <v>166</v>
      </c>
      <c r="G106" s="179"/>
      <c r="H106" s="180" t="s">
        <v>165</v>
      </c>
      <c r="I106" s="182" t="s">
        <v>165</v>
      </c>
      <c r="J106" s="19"/>
    </row>
    <row r="107" spans="5:10" ht="45" hidden="1" x14ac:dyDescent="0.25">
      <c r="E107" s="183"/>
      <c r="F107" s="154" t="s">
        <v>167</v>
      </c>
      <c r="G107" s="156"/>
      <c r="H107" s="155" t="s">
        <v>165</v>
      </c>
      <c r="I107" s="155" t="s">
        <v>165</v>
      </c>
      <c r="J107" s="19"/>
    </row>
    <row r="108" spans="5:10" hidden="1" x14ac:dyDescent="0.25">
      <c r="E108" s="183"/>
      <c r="F108" s="178" t="s">
        <v>168</v>
      </c>
      <c r="G108" s="179"/>
      <c r="H108" s="180" t="s">
        <v>165</v>
      </c>
      <c r="I108" s="182" t="s">
        <v>165</v>
      </c>
      <c r="J108" s="19"/>
    </row>
    <row r="109" spans="5:10" hidden="1" x14ac:dyDescent="0.25">
      <c r="E109" s="183"/>
      <c r="F109" s="154" t="s">
        <v>169</v>
      </c>
      <c r="G109" s="156"/>
      <c r="H109" s="155" t="s">
        <v>165</v>
      </c>
      <c r="I109" s="155" t="s">
        <v>165</v>
      </c>
      <c r="J109" s="19"/>
    </row>
  </sheetData>
  <sheetProtection sheet="1" objects="1" scenarios="1" selectLockedCells="1"/>
  <protectedRanges>
    <protectedRange sqref="F34" name="Orange fields_1"/>
    <protectedRange sqref="G41:N41" name="Orange fields_3"/>
    <protectedRange sqref="O68 D44:N68" name="Orange fields"/>
    <protectedRange sqref="H75 G72:G74" name="Orange fields_2"/>
  </protectedRanges>
  <mergeCells count="93">
    <mergeCell ref="F38:G38"/>
    <mergeCell ref="I38:O38"/>
    <mergeCell ref="F33:G33"/>
    <mergeCell ref="F34:G34"/>
    <mergeCell ref="I34:O35"/>
    <mergeCell ref="F35:G35"/>
    <mergeCell ref="F36:G36"/>
    <mergeCell ref="I36:O37"/>
    <mergeCell ref="F37:G37"/>
    <mergeCell ref="B27:O27"/>
    <mergeCell ref="I29:O29"/>
    <mergeCell ref="F30:G30"/>
    <mergeCell ref="I30:O30"/>
    <mergeCell ref="F31:G31"/>
    <mergeCell ref="I31:O31"/>
    <mergeCell ref="B15:O15"/>
    <mergeCell ref="F19:G19"/>
    <mergeCell ref="F20:G20"/>
    <mergeCell ref="I20:O20"/>
    <mergeCell ref="F21:G21"/>
    <mergeCell ref="F10:G10"/>
    <mergeCell ref="F11:G11"/>
    <mergeCell ref="F12:G12"/>
    <mergeCell ref="F13:G13"/>
    <mergeCell ref="F14:G14"/>
    <mergeCell ref="H3:O3"/>
    <mergeCell ref="H4:O4"/>
    <mergeCell ref="H5:O5"/>
    <mergeCell ref="H6:O6"/>
    <mergeCell ref="F9:G9"/>
    <mergeCell ref="B41:O41"/>
    <mergeCell ref="B43:C43"/>
    <mergeCell ref="D43:E43"/>
    <mergeCell ref="D44:E44"/>
    <mergeCell ref="F18:G18"/>
    <mergeCell ref="I18:O18"/>
    <mergeCell ref="F22:G22"/>
    <mergeCell ref="I22:O23"/>
    <mergeCell ref="F23:G23"/>
    <mergeCell ref="F32:G32"/>
    <mergeCell ref="I32:O32"/>
    <mergeCell ref="F24:G24"/>
    <mergeCell ref="I24:O25"/>
    <mergeCell ref="F25:G25"/>
    <mergeCell ref="F26:G26"/>
    <mergeCell ref="I26:O26"/>
    <mergeCell ref="D45:E45"/>
    <mergeCell ref="F45:G45"/>
    <mergeCell ref="D46:E46"/>
    <mergeCell ref="D47:E47"/>
    <mergeCell ref="F47:G47"/>
    <mergeCell ref="D48:E48"/>
    <mergeCell ref="D49:E49"/>
    <mergeCell ref="F49:G49"/>
    <mergeCell ref="D50:E50"/>
    <mergeCell ref="D51:E51"/>
    <mergeCell ref="F51:G51"/>
    <mergeCell ref="D52:E52"/>
    <mergeCell ref="D53:E53"/>
    <mergeCell ref="F53:G53"/>
    <mergeCell ref="D54:E54"/>
    <mergeCell ref="D55:E55"/>
    <mergeCell ref="F55:G55"/>
    <mergeCell ref="D56:E56"/>
    <mergeCell ref="D57:E57"/>
    <mergeCell ref="F57:G57"/>
    <mergeCell ref="D58:E58"/>
    <mergeCell ref="D59:E59"/>
    <mergeCell ref="F59:G59"/>
    <mergeCell ref="D60:E60"/>
    <mergeCell ref="D61:E61"/>
    <mergeCell ref="F61:G61"/>
    <mergeCell ref="D62:E62"/>
    <mergeCell ref="D63:E63"/>
    <mergeCell ref="F63:G63"/>
    <mergeCell ref="B68:G68"/>
    <mergeCell ref="D64:E64"/>
    <mergeCell ref="D65:E65"/>
    <mergeCell ref="F65:G65"/>
    <mergeCell ref="D66:E66"/>
    <mergeCell ref="D67:E67"/>
    <mergeCell ref="F67:G67"/>
    <mergeCell ref="B70:H70"/>
    <mergeCell ref="G72:H72"/>
    <mergeCell ref="G73:H73"/>
    <mergeCell ref="B74:F74"/>
    <mergeCell ref="G74:H74"/>
    <mergeCell ref="E99:E109"/>
    <mergeCell ref="G75:O75"/>
    <mergeCell ref="H79:O79"/>
    <mergeCell ref="H80:O80"/>
    <mergeCell ref="H81:O81"/>
    <mergeCell ref="E91:E98"/>
  </mergeCells>
  <conditionalFormatting sqref="D45:E67">
    <cfRule type="containsText" dxfId="2" priority="6" operator="containsText" text="_empty_">
      <formula>NOT(ISERROR(SEARCH("_empty_",D45)))</formula>
    </cfRule>
  </conditionalFormatting>
  <conditionalFormatting sqref="D44:E44">
    <cfRule type="containsText" dxfId="1" priority="5" operator="containsText" text="_empty_">
      <formula>NOT(ISERROR(SEARCH("_empty_",D44)))</formula>
    </cfRule>
  </conditionalFormatting>
  <conditionalFormatting sqref="F71">
    <cfRule type="expression" dxfId="0" priority="2">
      <formula>$E$71=2</formula>
    </cfRule>
  </conditionalFormatting>
  <dataValidations count="24">
    <dataValidation type="list" allowBlank="1" showInputMessage="1" showErrorMessage="1" sqref="F11:G11" xr:uid="{9E8143BE-E8EA-4C74-85EC-835EF0FD99F3}">
      <formula1>$AC$6:$AC$7</formula1>
    </dataValidation>
    <dataValidation type="textLength" errorStyle="warning" allowBlank="1" showErrorMessage="1" errorTitle="UN/LOCODE" error="Please enter UN LOCODE with or without space between_x000a_country and location code (AAXXX or AA XXX)" promptTitle="Charterer voyage ID" prompt="Please provide the voyage ID " sqref="F19:G19 F21:G21" xr:uid="{C9F112B0-1E72-44CB-932D-05F359697381}">
      <formula1>S19</formula1>
      <formula2>T19</formula2>
    </dataValidation>
    <dataValidation type="date" errorStyle="warning" allowBlank="1" showInputMessage="1" showErrorMessage="1" errorTitle="End date" error="Please provide historic date in the correct format based on your reginal settings" sqref="F22:G22 F24:G24 F36:G36" xr:uid="{8CB59DB3-0F1E-4265-B306-0E22FC2956EA}">
      <formula1>S22</formula1>
      <formula2>T22</formula2>
    </dataValidation>
    <dataValidation errorStyle="warning" operator="equal" allowBlank="1" showErrorMessage="1" errorTitle="Load port" error="If 5 character UN LOCODE is not available, just enter port name" promptTitle="Last discharge port" prompt="Please use the UN LOCODE" sqref="F20:G20" xr:uid="{B5B71D1C-76C4-4DAC-8960-3FA9A3663E51}"/>
    <dataValidation errorStyle="warning" operator="equal" allowBlank="1" showErrorMessage="1" errorTitle="First load port" error="If 5 character UN LOCODE is not available, just enter port name" promptTitle="Last discharge port" prompt="Please use the UN LOCODE" sqref="F30:G31" xr:uid="{C550BBE8-7AB3-49DE-8A24-BA20B650DB93}"/>
    <dataValidation errorStyle="warning" operator="equal" allowBlank="1" showErrorMessage="1" errorTitle="Final discharge port" error="If 5 character UN LOCODE is not available, just enter port name" promptTitle="Last discharge port" prompt="Please use the UN LOCODE" sqref="F32:G33" xr:uid="{DBED9B26-B9F5-4229-A2DA-867BC8B15D3D}"/>
    <dataValidation type="decimal" errorStyle="warning" allowBlank="1" showInputMessage="1" showErrorMessage="1" errorTitle="Ballast distance" error="You have either entered zero or a total distance that would imply an unrealistic average speed for the vessel based on the above dates._x000a_" sqref="F26:G26" xr:uid="{79AD3288-A1FB-4129-8CC0-1F64D757D3CB}">
      <formula1>S26</formula1>
      <formula2>T26</formula2>
    </dataValidation>
    <dataValidation type="decimal" errorStyle="warning" allowBlank="1" showInputMessage="1" showErrorMessage="1" errorTitle="Laden distance" error="You have either entered zero or a total distance that would imply an unrealistic average speed for the vessel based on the above dates." sqref="F38:G38" xr:uid="{90B37859-C201-4027-8A32-01FFD94EAF93}">
      <formula1>$S$38</formula1>
      <formula2>$T$38</formula2>
    </dataValidation>
    <dataValidation type="time" errorStyle="warning" allowBlank="1" showInputMessage="1" showErrorMessage="1" errorTitle="Voyage end time" error="Please enter the time in the format hh:mm" sqref="F37:G37" xr:uid="{899BC170-0BFE-47D5-B993-326939231D25}">
      <formula1>S37</formula1>
      <formula2>T37</formula2>
    </dataValidation>
    <dataValidation type="time" errorStyle="warning" allowBlank="1" showInputMessage="1" showErrorMessage="1" errorTitle="Leg end time" error="Please enter the time in the format hh:mm" sqref="F23:G23 F25:G25" xr:uid="{176ED579-D1FB-4294-AB0F-357D41FE36CB}">
      <formula1>S23</formula1>
      <formula2>T23</formula2>
    </dataValidation>
    <dataValidation type="decimal" errorStyle="warning" allowBlank="1" showInputMessage="1" showErrorMessage="1" errorTitle="Vessel size" error="Please provide the vessels maximum capacity in the unit provided on the right" sqref="F12:G12" xr:uid="{4FBAE69F-CEFE-4BE9-A0BC-B3F03E18C103}">
      <formula1>S12</formula1>
      <formula2>T12</formula2>
    </dataValidation>
    <dataValidation errorStyle="warning" operator="equal" allowBlank="1" showErrorMessage="1" errorTitle="Previous discharge port" error="If 5 character UN LOCODE is not available, just enter port name" promptTitle="Last discharge port" prompt="Please use the UN LOCODE" sqref="F18:G18" xr:uid="{A94B3F7A-D476-4998-A33A-800D946F0F90}"/>
    <dataValidation errorStyle="warning" allowBlank="1" showErrorMessage="1" errorTitle="Charterer voyage ID" promptTitle="Charterer voyage ID" prompt="Please provide the voyage ID " sqref="F14:G14" xr:uid="{780FC320-10CF-4FD7-8BDF-61CF4DD3D39B}"/>
    <dataValidation allowBlank="1" showErrorMessage="1" promptTitle="Vessel name" prompt="Please input the vessel name at time of the voyage" sqref="F10:G10" xr:uid="{581A0A91-47CA-4E56-96D0-3B9F7EAF7628}"/>
    <dataValidation type="custom" errorStyle="warning" allowBlank="1" showErrorMessage="1" errorTitle="IMO number" error="Please ensure that the entered value is a 7 digit figure not starting with 0" promptTitle="IMO number" prompt="Please provide the 7 digit IMO number" sqref="F9:G9" xr:uid="{5FF05AA2-0F7B-4FD3-9FA5-8F4163E2B073}">
      <formula1>AND(ISNUMBER(F9),LEN(F9)=7)</formula1>
    </dataValidation>
    <dataValidation type="date" errorStyle="warning" allowBlank="1" showInputMessage="1" showErrorMessage="1" errorTitle="End date" error="Please provide historic date in the correct format based on your reginal settings" sqref="F36:G36" xr:uid="{1BE074F1-23AE-423B-9B38-93FCBA62AA17}">
      <formula1>F34</formula1>
      <formula2>T36</formula2>
    </dataValidation>
    <dataValidation type="date" errorStyle="warning" allowBlank="1" showInputMessage="1" errorTitle="End date" error="Please provide historic date in the correct format based on your reginal settings" sqref="F34:G35" xr:uid="{DEF3E12E-1532-4CD1-8F9D-00A48B68D3E5}">
      <formula1>S34</formula1>
      <formula2>T34</formula2>
    </dataValidation>
    <dataValidation type="decimal" errorStyle="warning" allowBlank="1" showInputMessage="1" showErrorMessage="1" errorTitle="Transported quantity" error="This number should not exeed the total capacity of the vessel" sqref="H45:H67" xr:uid="{768526D5-44B0-45CA-90F4-105D559F7134}">
      <formula1>0</formula1>
      <formula2>$F$12*1.05</formula2>
    </dataValidation>
    <dataValidation type="decimal" errorStyle="warning" allowBlank="1" showInputMessage="1" showErrorMessage="1" errorTitle="Fuel consumed per leg" error="Please provide a number within a reasonable interval" sqref="O44:O67" xr:uid="{7B42A266-2834-412F-A55B-40910BFD185B}">
      <formula1>0</formula1>
      <formula2>15000</formula2>
    </dataValidation>
    <dataValidation type="decimal" errorStyle="warning" allowBlank="1" showInputMessage="1" showErrorMessage="1" errorTitle="Laden distance sailed" error="Please provide the sailed distance of this particular laden leg" sqref="G46 G48 G50 G52 G54 G56 G58 G60 G62 G64 G66" xr:uid="{74853E0E-6798-4AAE-BE9C-AF0F1F33BDF4}">
      <formula1>$S$38</formula1>
      <formula2>IF($F$38="",$T$38,$F$38)</formula2>
    </dataValidation>
    <dataValidation errorStyle="warning" operator="equal" allowBlank="1" showInputMessage="1" showErrorMessage="1" errorTitle="Port" error="Please provide the 5 character UN LOCODE. If this is not available, simply provide the port name. " sqref="D45:D67 E45 F45:F46 E47:F47 F48:F67 E49 E51 E53 E55 E57 E59 E61 E63 E65 E67" xr:uid="{A3F36416-0264-4087-B81A-1923D34C1BBB}"/>
    <dataValidation type="decimal" errorStyle="warning" allowBlank="1" showErrorMessage="1" errorTitle="Fuel consumed per leg" error="Please provide a number within a reasonable interval_x000a_" prompt="Enter the amount of cargo onboard for this charterer, on this leg, in metric tonnes" sqref="J44:N67" xr:uid="{5DBE3A12-CD43-4F2C-8E79-FB091982C5D9}">
      <formula1>0</formula1>
      <formula2>15000</formula2>
    </dataValidation>
    <dataValidation type="decimal" allowBlank="1" showInputMessage="1" showErrorMessage="1" errorTitle="Transported quantity" error="This number should not exeed the total cargo quantity onboard + handled" prompt="Enter the amount of cargo onboard for this charterer, on this leg, in metric tonnes" sqref="I45:I67" xr:uid="{F53C01B2-961D-4572-9A44-9C0B7967681E}">
      <formula1>0</formula1>
      <formula2>H45</formula2>
    </dataValidation>
    <dataValidation type="list" allowBlank="1" showInputMessage="1" showErrorMessage="1" errorTitle="Select from dropdown" error="Please select &quot;Yes (Confirmed)&quot; or &quot;No&quot; from dropdown list." prompt="Please select Yes from the drop down menu to confirm" sqref="G74:H74" xr:uid="{4FEC17AD-263F-40C2-ACC0-7F7B73DAE1EE}">
      <formula1>$AE$6:$AE$7</formula1>
    </dataValidation>
  </dataValidations>
  <hyperlinks>
    <hyperlink ref="H5" r:id="rId1" xr:uid="{0D4CD110-3F10-4ABD-8D9D-4726917F7E66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55901CD6-04F1-448B-8FFF-5ACDB1FBE372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E5:E6 E9:E13 E18 E20 E22:E26 E30 E32 E34:E38</xm:sqref>
        </x14:conditionalFormatting>
        <x14:conditionalFormatting xmlns:xm="http://schemas.microsoft.com/office/excel/2006/main">
          <x14:cfRule type="iconSet" priority="14" id="{52DDF0CF-00FC-4DE9-8AFA-E21B67C3683E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E31</xm:sqref>
        </x14:conditionalFormatting>
        <x14:conditionalFormatting xmlns:xm="http://schemas.microsoft.com/office/excel/2006/main">
          <x14:cfRule type="iconSet" priority="13" id="{85FAA539-0EE2-4D73-93C4-8FBE96F73FD4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E33</xm:sqref>
        </x14:conditionalFormatting>
        <x14:conditionalFormatting xmlns:xm="http://schemas.microsoft.com/office/excel/2006/main">
          <x14:cfRule type="iconSet" priority="12" id="{1F8A8B58-7FCD-45EA-A4E9-ADFC19AA4304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11" id="{1FCF7453-C9B2-4DC6-BF3B-6ECE7F060D06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E21</xm:sqref>
        </x14:conditionalFormatting>
        <x14:conditionalFormatting xmlns:xm="http://schemas.microsoft.com/office/excel/2006/main">
          <x14:cfRule type="iconSet" priority="10" id="{8C791ABD-2783-4072-AD8C-A1A63E09811E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E14</xm:sqref>
        </x14:conditionalFormatting>
        <x14:conditionalFormatting xmlns:xm="http://schemas.microsoft.com/office/excel/2006/main">
          <x14:cfRule type="iconSet" priority="9" id="{5B977E0B-B963-444D-BDB0-96497AE803B8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E19</xm:sqref>
        </x14:conditionalFormatting>
        <x14:conditionalFormatting xmlns:xm="http://schemas.microsoft.com/office/excel/2006/main">
          <x14:cfRule type="iconSet" priority="8" id="{50F807E5-1645-4975-B41D-17BC52A87C78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0"/>
              <x14:cfIcon iconSet="3Symbols2" iconId="1"/>
              <x14:cfIcon iconSet="3Symbols2" iconId="2"/>
            </x14:iconSet>
          </x14:cfRule>
          <xm:sqref>D42 F42:N42</xm:sqref>
        </x14:conditionalFormatting>
        <x14:conditionalFormatting xmlns:xm="http://schemas.microsoft.com/office/excel/2006/main">
          <x14:cfRule type="iconSet" priority="7" id="{F730786F-49DA-4F98-BF7A-1D6D934032B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C45:C67</xm:sqref>
        </x14:conditionalFormatting>
        <x14:conditionalFormatting xmlns:xm="http://schemas.microsoft.com/office/excel/2006/main">
          <x14:cfRule type="iconSet" priority="4" id="{CA41F71D-B6EC-46CF-9D97-66FF76F94C5A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C44</xm:sqref>
        </x14:conditionalFormatting>
        <x14:conditionalFormatting xmlns:xm="http://schemas.microsoft.com/office/excel/2006/main">
          <x14:cfRule type="iconSet" priority="3" id="{49114E69-3AF0-4260-BADB-AD74EBBB9E4F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E71</xm:sqref>
        </x14:conditionalFormatting>
        <x14:conditionalFormatting xmlns:xm="http://schemas.microsoft.com/office/excel/2006/main">
          <x14:cfRule type="iconSet" priority="1" id="{AFCA3102-B993-4407-91EC-A17E5454F6C0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Gray" iconId="1"/>
              <x14:cfIcon iconSet="3Symbols2" iconId="1"/>
              <x14:cfIcon iconSet="3Symbols2" iconId="2"/>
            </x14:iconSet>
          </x14:cfRule>
          <xm:sqref>S44:S67 U45:V67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Input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Soto</dc:creator>
  <cp:lastModifiedBy>Alejandro Soto</cp:lastModifiedBy>
  <dcterms:created xsi:type="dcterms:W3CDTF">2022-05-15T04:22:37Z</dcterms:created>
  <dcterms:modified xsi:type="dcterms:W3CDTF">2022-05-15T05:59:49Z</dcterms:modified>
</cp:coreProperties>
</file>