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Veslink\Repos\ReportExport\Veslink.Testing\Resources\"/>
    </mc:Choice>
  </mc:AlternateContent>
  <xr:revisionPtr revIDLastSave="0" documentId="13_ncr:1_{CA6F8581-226A-4568-97A8-B2ADBED58BD5}" xr6:coauthVersionLast="47" xr6:coauthVersionMax="47" xr10:uidLastSave="{00000000-0000-0000-0000-000000000000}"/>
  <bookViews>
    <workbookView xWindow="28680" yWindow="-2430" windowWidth="29040" windowHeight="15720" xr2:uid="{41C9E6B6-6D69-4B06-A064-2098EFC2B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D45" i="1" s="1"/>
  <c r="F85" i="1"/>
  <c r="O68" i="1"/>
  <c r="N68" i="1"/>
  <c r="M68" i="1"/>
  <c r="J68" i="1"/>
  <c r="I68" i="1"/>
  <c r="D67" i="1"/>
  <c r="C66" i="1"/>
  <c r="D65" i="1"/>
  <c r="C65" i="1" s="1"/>
  <c r="C64" i="1"/>
  <c r="D63" i="1"/>
  <c r="C62" i="1"/>
  <c r="D61" i="1"/>
  <c r="C61" i="1"/>
  <c r="C60" i="1"/>
  <c r="D59" i="1"/>
  <c r="C58" i="1"/>
  <c r="D57" i="1"/>
  <c r="C57" i="1" s="1"/>
  <c r="C56" i="1"/>
  <c r="D55" i="1"/>
  <c r="C54" i="1"/>
  <c r="D53" i="1"/>
  <c r="C53" i="1" s="1"/>
  <c r="C52" i="1"/>
  <c r="L51" i="1"/>
  <c r="D51" i="1"/>
  <c r="L50" i="1"/>
  <c r="C50" i="1" s="1"/>
  <c r="L49" i="1"/>
  <c r="H49" i="1"/>
  <c r="D49" i="1"/>
  <c r="C49" i="1" s="1"/>
  <c r="L48" i="1"/>
  <c r="L47" i="1"/>
  <c r="H47" i="1"/>
  <c r="D47" i="1"/>
  <c r="L46" i="1"/>
  <c r="L45" i="1"/>
  <c r="K45" i="1"/>
  <c r="K68" i="1" s="1"/>
  <c r="H45" i="1"/>
  <c r="L44" i="1"/>
  <c r="G44" i="1"/>
  <c r="F44" i="1"/>
  <c r="D44" i="1"/>
  <c r="F35" i="1"/>
  <c r="F34" i="1"/>
  <c r="C44" i="1" l="1"/>
  <c r="C55" i="1"/>
  <c r="C46" i="1"/>
  <c r="C48" i="1"/>
  <c r="H36" i="1"/>
  <c r="H34" i="1"/>
  <c r="H24" i="1"/>
  <c r="L68" i="1"/>
  <c r="F84" i="1"/>
  <c r="C63" i="1"/>
  <c r="C47" i="1"/>
  <c r="F71" i="1"/>
  <c r="C45" i="1"/>
  <c r="C59" i="1"/>
  <c r="C51" i="1"/>
  <c r="H68" i="1"/>
  <c r="C67" i="1"/>
  <c r="F87" i="1" l="1"/>
  <c r="F86" i="1"/>
</calcChain>
</file>

<file path=xl/sharedStrings.xml><?xml version="1.0" encoding="utf-8"?>
<sst xmlns="http://schemas.openxmlformats.org/spreadsheetml/2006/main" count="174" uniqueCount="139">
  <si>
    <r>
      <rPr>
        <b/>
        <sz val="18"/>
        <color rgb="FFFBB040"/>
        <rFont val="Calibri"/>
      </rPr>
      <t xml:space="preserve">Data Collection Template - </t>
    </r>
    <r>
      <rPr>
        <b/>
        <u/>
        <sz val="18"/>
        <color rgb="FFFBB040"/>
        <rFont val="Calibri"/>
      </rPr>
      <t>Chemical Parceling</t>
    </r>
  </si>
  <si>
    <t>Version 2.0, March 2022</t>
  </si>
  <si>
    <t>This form collects the data required by the Sea Cargo Charter for the situation where a cargo in the case of chemical parcelling operations where multiple charterers have cargo interests. 
Data Collection Templates are also available for 'Single Charterer' and 'General parcelling' operations.</t>
  </si>
  <si>
    <t>Mandatory field</t>
  </si>
  <si>
    <t>More details are available at www.seacargocharter.org</t>
  </si>
  <si>
    <t>Validation warning</t>
  </si>
  <si>
    <t xml:space="preserve">Please fill in all orange fields as accurately as possible.  </t>
  </si>
  <si>
    <t>Valid input</t>
  </si>
  <si>
    <t>Vessel and cargo data</t>
  </si>
  <si>
    <t>Units</t>
  </si>
  <si>
    <t>Guidance notes</t>
  </si>
  <si>
    <t>IMO number</t>
  </si>
  <si>
    <t>9408803</t>
  </si>
  <si>
    <t>enter unique 7 digit IMO number</t>
  </si>
  <si>
    <t>Vessel name</t>
  </si>
  <si>
    <t>CELSIUS MALAGA</t>
  </si>
  <si>
    <t>current name of the vessel</t>
  </si>
  <si>
    <t>Vessel size</t>
  </si>
  <si>
    <t>metric tonnes</t>
  </si>
  <si>
    <t>enter vessels maximum deadweight capacity</t>
  </si>
  <si>
    <t>Voyage type</t>
  </si>
  <si>
    <t>Chemical parceling</t>
  </si>
  <si>
    <t>please use other data collection templates if voyage type is not chemical parceling</t>
  </si>
  <si>
    <t>Charterer voyage ID</t>
  </si>
  <si>
    <t>where the charterer receiving this form provided a Voyage ID, please enter here (if known)</t>
  </si>
  <si>
    <r>
      <rPr>
        <b/>
        <sz val="14"/>
        <color theme="0"/>
        <rFont val="Calibri"/>
      </rPr>
      <t xml:space="preserve">Preceding ballast leg - from </t>
    </r>
    <r>
      <rPr>
        <b/>
        <u/>
        <sz val="14"/>
        <color theme="0"/>
        <rFont val="Calibri"/>
      </rPr>
      <t>departure last previous discharge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arrival (first) load por</t>
    </r>
    <r>
      <rPr>
        <b/>
        <sz val="14"/>
        <color theme="0"/>
        <rFont val="Calibri"/>
      </rPr>
      <t>t</t>
    </r>
  </si>
  <si>
    <t>NB: must be included even if vessel is delivered APS (ask head owner)</t>
  </si>
  <si>
    <t>Previous discharge port</t>
  </si>
  <si>
    <t>Callao</t>
  </si>
  <si>
    <t>name of port where this ballast leg commenced</t>
  </si>
  <si>
    <t>UN/LOCODE</t>
  </si>
  <si>
    <t>UN/LOCODE of port where this ballast leg commenced</t>
  </si>
  <si>
    <t xml:space="preserve">Load port </t>
  </si>
  <si>
    <t>Ilo</t>
  </si>
  <si>
    <t>name of port where this ballast leg finished</t>
  </si>
  <si>
    <t>UN/LOCODE of port where this ballast leg finished</t>
  </si>
  <si>
    <t>Ballast start date</t>
  </si>
  <si>
    <r>
      <rPr>
        <b/>
        <u/>
        <sz val="11"/>
        <color theme="1"/>
        <rFont val="Calibri"/>
      </rPr>
      <t xml:space="preserve">departure from (final) berth in last previous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</si>
  <si>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t>Ballast start time</t>
  </si>
  <si>
    <t>hh:mm GMT</t>
  </si>
  <si>
    <t>Ballast end date</t>
  </si>
  <si>
    <t>29/02/2022</t>
  </si>
  <si>
    <r>
      <rPr>
        <b/>
        <u/>
        <sz val="11"/>
        <color theme="1"/>
        <rFont val="Calibri"/>
      </rPr>
      <t xml:space="preserve">arrival at (first) berth in (first) load port
</t>
    </r>
    <r>
      <rPr>
        <u/>
        <sz val="11"/>
        <color theme="1"/>
        <rFont val="Calibri"/>
      </rPr>
      <t>(arrival defined as</t>
    </r>
    <r>
      <rPr>
        <b/>
        <u/>
        <sz val="11"/>
        <color theme="1"/>
        <rFont val="Calibri"/>
      </rPr>
      <t xml:space="preserve"> berthed/all fast</t>
    </r>
    <r>
      <rPr>
        <u/>
        <sz val="11"/>
        <color theme="1"/>
        <rFont val="Calibri"/>
      </rPr>
      <t xml:space="preserve"> at first berth of a port call)</t>
    </r>
  </si>
  <si>
    <t>Ballast end time</t>
  </si>
  <si>
    <t>Distance sailed</t>
  </si>
  <si>
    <t>nautical miles</t>
  </si>
  <si>
    <t>actual distance over ground sailed from the previous discharge port to the (first) load port</t>
  </si>
  <si>
    <r>
      <rPr>
        <b/>
        <sz val="14"/>
        <color theme="0"/>
        <rFont val="Calibri"/>
      </rPr>
      <t xml:space="preserve">Laden leg(s) - from </t>
    </r>
    <r>
      <rPr>
        <b/>
        <u/>
        <sz val="14"/>
        <color theme="0"/>
        <rFont val="Calibri"/>
      </rPr>
      <t>arrival (first) load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departure (final) discharge port</t>
    </r>
  </si>
  <si>
    <t>First load port</t>
  </si>
  <si>
    <t>references name of load port in "Preceding ballast leg"</t>
  </si>
  <si>
    <t>references UN/LOCODE of load port in "Preceding ballast leg"</t>
  </si>
  <si>
    <t>Final discharge port</t>
  </si>
  <si>
    <t>Buenaventura</t>
  </si>
  <si>
    <t>name of port where cargo was last discharged for this voyage</t>
  </si>
  <si>
    <t>UN/LOCODE of port where cargo was last discharged for this voyage</t>
  </si>
  <si>
    <t>Voyage start date</t>
  </si>
  <si>
    <t>references ballast end date/time in "Preceding ballast leg"</t>
  </si>
  <si>
    <t>Voyage start time</t>
  </si>
  <si>
    <t>Voyage end date</t>
  </si>
  <si>
    <r>
      <rPr>
        <b/>
        <u/>
        <sz val="11"/>
        <color theme="1"/>
        <rFont val="Calibri"/>
      </rPr>
      <t xml:space="preserve">departure from (final) berth in (final)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</si>
  <si>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t>Voyage end time</t>
  </si>
  <si>
    <t>Total laden distance sailed</t>
  </si>
  <si>
    <t>references total actual distance over ground sailed from the (first) load port to the last discharge port in "Cargo Quantities, Distances, and Consumption"</t>
  </si>
  <si>
    <t>Cargo Quantities, Distances, and Consumption</t>
  </si>
  <si>
    <t xml:space="preserve"> - For ballast and each laden leg please enter the distance sailed; the cargo quantity carried, and the fuel consumed for that leg
 - Enter data for all legs from "empty" to "empty": ie from first load port after ballast up to last discharge port where the ship is in empty/ballast condition again.
 - Where cargo was carried for multiple customers, please enter the cargo quantity belonging to the charterer, and the total quantity loaded on that leg
- For LNG carriers enter the mass of cargo at end of each leg (ie mass of cargo at start of leg, minus BOG consumed)</t>
  </si>
  <si>
    <t>Leg start port</t>
  </si>
  <si>
    <t xml:space="preserve">Leg end port </t>
  </si>
  <si>
    <t>Distance sailed (nautical miles)</t>
  </si>
  <si>
    <t>Cargo quantity onboard + handled
(metric tonnes)</t>
  </si>
  <si>
    <t>Cargo quantity onboard + handled for this charterer 
(metric tonnes)</t>
  </si>
  <si>
    <t>HFO (incl. VLSFO &gt;80 visc.)</t>
  </si>
  <si>
    <t>MDO/MGO</t>
  </si>
  <si>
    <t>LFO (incl. VLSFO ≤80 visc.)</t>
  </si>
  <si>
    <t>LNG</t>
  </si>
  <si>
    <t>Other (select type)</t>
  </si>
  <si>
    <t>Ballast leg</t>
  </si>
  <si>
    <t>Port 1</t>
  </si>
  <si>
    <t>Port stay</t>
  </si>
  <si>
    <t>Leg 1</t>
  </si>
  <si>
    <t>Oquendo</t>
  </si>
  <si>
    <t>Port 2</t>
  </si>
  <si>
    <t>Leg 2</t>
  </si>
  <si>
    <t>Guayaquil</t>
  </si>
  <si>
    <t>Port 3</t>
  </si>
  <si>
    <t>Leg 3</t>
  </si>
  <si>
    <t>Port 4</t>
  </si>
  <si>
    <t>Leg 4</t>
  </si>
  <si>
    <t>Port 5</t>
  </si>
  <si>
    <t>Leg 5</t>
  </si>
  <si>
    <t>Port 6</t>
  </si>
  <si>
    <t>Leg 6</t>
  </si>
  <si>
    <t>Port 7</t>
  </si>
  <si>
    <t>Leg 7</t>
  </si>
  <si>
    <t>Port 8</t>
  </si>
  <si>
    <t>Leg 8</t>
  </si>
  <si>
    <t>Port 9</t>
  </si>
  <si>
    <t>Leg 9</t>
  </si>
  <si>
    <t>Port 10</t>
  </si>
  <si>
    <t>Leg 10</t>
  </si>
  <si>
    <t>Port 11</t>
  </si>
  <si>
    <t>Leg 11</t>
  </si>
  <si>
    <t>Port 12</t>
  </si>
  <si>
    <t xml:space="preserve">   Total for Laden Legs (s)</t>
  </si>
  <si>
    <t>Summary</t>
  </si>
  <si>
    <t>Overall status</t>
  </si>
  <si>
    <t>Contact name</t>
  </si>
  <si>
    <t>name of person completing the form</t>
  </si>
  <si>
    <t>Contact email address</t>
  </si>
  <si>
    <t>to contact in case of errors or questions on the data</t>
  </si>
  <si>
    <t>The information provided above is complete, 
and accurate to the best of my knowledge</t>
  </si>
  <si>
    <t>please select "Yes" to acknowledge the statement</t>
  </si>
  <si>
    <t>Comments (if any)</t>
  </si>
  <si>
    <t>Chemical tanker</t>
  </si>
  <si>
    <t>Vessel type</t>
  </si>
  <si>
    <t>select from the drop down list</t>
  </si>
  <si>
    <t>Preliminary results (based on input above)</t>
  </si>
  <si>
    <t>Notes/comments</t>
  </si>
  <si>
    <t>Note: in cases where there is a ballast leg the preliminary results will not be an exact match to a calculation following the full technical guidance</t>
  </si>
  <si>
    <r>
      <rPr>
        <sz val="11"/>
        <color theme="1"/>
        <rFont val="Calibri"/>
      </rPr>
      <t>Ballast leg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</si>
  <si>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</si>
  <si>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t>Ballast leg emissions, calculated using fuel amounts given above at sea, 
multiplied with SCC carbon intensity factors</t>
  </si>
  <si>
    <r>
      <rPr>
        <sz val="11"/>
        <color theme="1"/>
        <rFont val="Calibri"/>
      </rPr>
      <t>Port stay(s)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</si>
  <si>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t>Port stay(s) emissions, calculated using fuel amounts given above at port stays, 
multiplied with SCC carbon intensity factors</t>
  </si>
  <si>
    <r>
      <rPr>
        <sz val="11"/>
        <color theme="1"/>
        <rFont val="Calibri"/>
      </rPr>
      <t>Laden leg(s)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</si>
  <si>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t>Laden leg(s) emissions, calculated using fuel amounts given above at sea, 
multiplied with SCC carbon intensity factors</t>
  </si>
  <si>
    <r>
      <rPr>
        <b/>
        <sz val="11"/>
        <color theme="1"/>
        <rFont val="Calibri"/>
      </rPr>
      <t>Total 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emissions</t>
    </r>
  </si>
  <si>
    <r>
      <rPr>
        <b/>
        <sz val="11"/>
        <color theme="1"/>
        <rFont val="Calibri"/>
      </rPr>
      <t>tCO</t>
    </r>
    <r>
      <rPr>
        <b/>
        <vertAlign val="subscript"/>
        <sz val="11"/>
        <color theme="1"/>
        <rFont val="Calibri"/>
      </rPr>
      <t>2</t>
    </r>
  </si>
  <si>
    <t>Sum of the two lines below. Insufficient input given above if showing #N/A</t>
  </si>
  <si>
    <t>Of which for this charterer</t>
  </si>
  <si>
    <t>Using same proportion as this charterer's share of total share of cargo at each port stay and laden legs</t>
  </si>
  <si>
    <t>Total transport work</t>
  </si>
  <si>
    <t>Mtnm</t>
  </si>
  <si>
    <t>Product of "Distance sailed" and "Quantity carried" given under "Cargo and distance"</t>
  </si>
  <si>
    <t>Product of "Distance sailed" and "Quantity carried for this charterer" given under "Cargo and distance"</t>
  </si>
  <si>
    <r>
      <rPr>
        <b/>
        <sz val="11"/>
        <color theme="1"/>
        <rFont val="Calibri"/>
      </rPr>
      <t>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intensity (EEOI)</t>
    </r>
  </si>
  <si>
    <r>
      <rPr>
        <b/>
        <sz val="11"/>
        <color theme="1"/>
        <rFont val="Calibri"/>
      </rPr>
      <t>gCO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</si>
  <si>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emissions" divided by "Total transport work"</t>
    </r>
  </si>
  <si>
    <r>
      <rPr>
        <sz val="11"/>
        <color theme="1"/>
        <rFont val="Calibri"/>
      </rPr>
      <t>gCO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</si>
  <si>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 for this charterer" divided by "Transport work for this charterer"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</si>
</sst>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_-;\-* #,##0_-;_-* &quot;-&quot;??_-;_-@"/>
    <numFmt numFmtId="165" formatCode="mm/dd/yyyy"/>
    <numFmt numFmtId="166" formatCode="hh:mm"/>
    <numFmt numFmtId="167" formatCode="_-* #,##0.0_-;\-* #,##0.0_-;_-* &quot;-&quot;??_-;_-@"/>
    <numFmt numFmtId="168" formatCode="_-* #,##0.00_-;\-* #,##0.00_-;_-* &quot;-&quot;??_-;_-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8"/>
      <color rgb="FFFBB040"/>
      <name val="Calibri"/>
    </font>
    <font>
      <b/>
      <u/>
      <sz val="18"/>
      <color rgb="FFFBB040"/>
      <name val="Calibri"/>
    </font>
    <font>
      <sz val="11"/>
      <name val="Arial"/>
    </font>
    <font>
      <i/>
      <sz val="11"/>
      <color rgb="FF004563"/>
      <name val="Calibri"/>
    </font>
    <font>
      <b/>
      <sz val="11"/>
      <color rgb="FF004563"/>
      <name val="Calibri"/>
    </font>
    <font>
      <sz val="11"/>
      <color rgb="FF7F7F7F"/>
      <name val="Calibri"/>
    </font>
    <font>
      <b/>
      <u/>
      <sz val="11"/>
      <color theme="10"/>
      <name val="Calibri"/>
    </font>
    <font>
      <sz val="11"/>
      <color theme="0"/>
      <name val="Calibri"/>
    </font>
    <font>
      <b/>
      <sz val="14"/>
      <color theme="0"/>
      <name val="Calibri"/>
    </font>
    <font>
      <b/>
      <sz val="12"/>
      <color theme="0"/>
      <name val="Calibri"/>
    </font>
    <font>
      <b/>
      <sz val="11"/>
      <color theme="1"/>
      <name val="Calibri"/>
    </font>
    <font>
      <sz val="11"/>
      <color theme="0"/>
      <name val="Arial"/>
    </font>
    <font>
      <b/>
      <u/>
      <sz val="14"/>
      <color theme="0"/>
      <name val="Calibri"/>
    </font>
    <font>
      <b/>
      <sz val="12"/>
      <color rgb="FFFBC263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b/>
      <i/>
      <sz val="11"/>
      <color rgb="FFC00000"/>
      <name val="Calibri"/>
    </font>
    <font>
      <u/>
      <sz val="11"/>
      <color theme="10"/>
      <name val="Arial"/>
    </font>
    <font>
      <vertAlign val="subscript"/>
      <sz val="11"/>
      <color theme="1"/>
      <name val="Calibri"/>
    </font>
    <font>
      <b/>
      <vertAlign val="subscript"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4563"/>
        <bgColor rgb="FF004563"/>
      </patternFill>
    </fill>
    <fill>
      <patternFill patternType="solid">
        <fgColor rgb="FFFEE9CA"/>
        <bgColor rgb="FFFEE9CA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</fills>
  <borders count="40"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/>
      <right/>
      <top style="medium">
        <color theme="0"/>
      </top>
      <bottom style="thin">
        <color rgb="FFD8D8D8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/>
      <right style="medium">
        <color rgb="FFD8D8D8"/>
      </right>
      <top/>
      <bottom style="thin">
        <color rgb="FF004563"/>
      </bottom>
      <diagonal/>
    </border>
    <border>
      <left style="medium">
        <color rgb="FFD8D8D8"/>
      </left>
      <right/>
      <top style="thin">
        <color rgb="FF004563"/>
      </top>
      <bottom style="thin">
        <color rgb="FFD8D8D8"/>
      </bottom>
      <diagonal/>
    </border>
    <border>
      <left/>
      <right/>
      <top style="thin">
        <color rgb="FF004563"/>
      </top>
      <bottom style="thin">
        <color rgb="FFD8D8D8"/>
      </bottom>
      <diagonal/>
    </border>
    <border>
      <left style="thin">
        <color rgb="FFD8D8D8"/>
      </left>
      <right/>
      <top style="thin">
        <color rgb="FF004563"/>
      </top>
      <bottom style="thin">
        <color rgb="FFD8D8D8"/>
      </bottom>
      <diagonal/>
    </border>
    <border>
      <left/>
      <right style="thin">
        <color rgb="FFD8D8D8"/>
      </right>
      <top style="thin">
        <color rgb="FF004563"/>
      </top>
      <bottom style="thin">
        <color rgb="FFD8D8D8"/>
      </bottom>
      <diagonal/>
    </border>
    <border>
      <left/>
      <right style="medium">
        <color rgb="FFD8D8D8"/>
      </right>
      <top style="thin">
        <color rgb="FF004563"/>
      </top>
      <bottom style="thin">
        <color rgb="FFD8D8D8"/>
      </bottom>
      <diagonal/>
    </border>
    <border>
      <left style="medium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 style="medium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 style="thin">
        <color rgb="FFD8D8D8"/>
      </top>
      <bottom style="medium">
        <color rgb="FFD8D8D8"/>
      </bottom>
      <diagonal/>
    </border>
    <border>
      <left/>
      <right/>
      <top style="thin">
        <color rgb="FFD8D8D8"/>
      </top>
      <bottom style="medium">
        <color rgb="FFD8D8D8"/>
      </bottom>
      <diagonal/>
    </border>
    <border>
      <left style="thin">
        <color rgb="FFD8D8D8"/>
      </left>
      <right/>
      <top style="thin">
        <color rgb="FFD8D8D8"/>
      </top>
      <bottom style="medium">
        <color rgb="FFD8D8D8"/>
      </bottom>
      <diagonal/>
    </border>
    <border>
      <left/>
      <right style="medium">
        <color rgb="FFD8D8D8"/>
      </right>
      <top style="thin">
        <color rgb="FFD8D8D8"/>
      </top>
      <bottom style="medium">
        <color rgb="FFD8D8D8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8" fillId="0" borderId="0" xfId="0" applyFont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8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11" fillId="2" borderId="9" xfId="0" applyFont="1" applyFill="1" applyBorder="1"/>
    <xf numFmtId="0" fontId="11" fillId="2" borderId="10" xfId="0" applyFont="1" applyFill="1" applyBorder="1"/>
    <xf numFmtId="0" fontId="11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12" fillId="2" borderId="10" xfId="0" applyFont="1" applyFill="1" applyBorder="1"/>
    <xf numFmtId="0" fontId="12" fillId="2" borderId="11" xfId="0" applyFont="1" applyFill="1" applyBorder="1"/>
    <xf numFmtId="0" fontId="13" fillId="0" borderId="12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0" fillId="0" borderId="13" xfId="0" applyFont="1" applyBorder="1" applyAlignment="1">
      <alignment vertical="top" wrapText="1"/>
    </xf>
    <xf numFmtId="0" fontId="1" fillId="0" borderId="13" xfId="0" applyFont="1" applyBorder="1"/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3" fillId="0" borderId="1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13" fillId="0" borderId="1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5" xfId="0" applyFont="1" applyFill="1" applyBorder="1" applyAlignment="1">
      <alignment vertical="center"/>
    </xf>
    <xf numFmtId="0" fontId="16" fillId="2" borderId="9" xfId="0" applyFont="1" applyFill="1" applyBorder="1"/>
    <xf numFmtId="0" fontId="16" fillId="2" borderId="10" xfId="0" applyFont="1" applyFill="1" applyBorder="1"/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0" fontId="1" fillId="0" borderId="22" xfId="0" applyFont="1" applyBorder="1"/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1" fillId="2" borderId="9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20" xfId="0" applyFont="1" applyBorder="1"/>
    <xf numFmtId="0" fontId="13" fillId="0" borderId="21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10" fillId="0" borderId="22" xfId="0" applyFont="1" applyBorder="1" applyAlignment="1">
      <alignment horizontal="center" vertical="top" wrapText="1"/>
    </xf>
    <xf numFmtId="0" fontId="14" fillId="0" borderId="0" xfId="0" applyFont="1"/>
    <xf numFmtId="0" fontId="10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13" fillId="0" borderId="26" xfId="0" applyFont="1" applyBorder="1" applyAlignment="1">
      <alignment wrapText="1"/>
    </xf>
    <xf numFmtId="0" fontId="13" fillId="3" borderId="26" xfId="0" applyFont="1" applyFill="1" applyBorder="1" applyAlignment="1">
      <alignment wrapText="1"/>
    </xf>
    <xf numFmtId="0" fontId="13" fillId="3" borderId="27" xfId="0" applyFont="1" applyFill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19" xfId="0" applyFont="1" applyBorder="1" applyAlignment="1">
      <alignment vertical="top"/>
    </xf>
    <xf numFmtId="164" fontId="2" fillId="0" borderId="26" xfId="0" applyNumberFormat="1" applyFont="1" applyBorder="1" applyAlignment="1">
      <alignment horizontal="left" vertical="top" wrapText="1"/>
    </xf>
    <xf numFmtId="167" fontId="2" fillId="3" borderId="26" xfId="0" applyNumberFormat="1" applyFont="1" applyFill="1" applyBorder="1" applyAlignment="1">
      <alignment horizontal="left" vertical="top" wrapText="1"/>
    </xf>
    <xf numFmtId="167" fontId="2" fillId="3" borderId="27" xfId="0" applyNumberFormat="1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164" fontId="2" fillId="3" borderId="26" xfId="0" applyNumberFormat="1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vertical="top"/>
    </xf>
    <xf numFmtId="0" fontId="2" fillId="3" borderId="26" xfId="0" applyFont="1" applyFill="1" applyBorder="1" applyAlignment="1">
      <alignment horizontal="left" vertical="top" wrapText="1"/>
    </xf>
    <xf numFmtId="167" fontId="2" fillId="0" borderId="26" xfId="0" applyNumberFormat="1" applyFont="1" applyBorder="1" applyAlignment="1">
      <alignment horizontal="left" vertical="top" wrapText="1"/>
    </xf>
    <xf numFmtId="167" fontId="2" fillId="0" borderId="27" xfId="0" applyNumberFormat="1" applyFont="1" applyBorder="1" applyAlignment="1">
      <alignment horizontal="left" vertical="top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3" fillId="0" borderId="12" xfId="0" applyFont="1" applyBorder="1"/>
    <xf numFmtId="0" fontId="13" fillId="0" borderId="13" xfId="0" applyFont="1" applyBorder="1"/>
    <xf numFmtId="0" fontId="2" fillId="0" borderId="13" xfId="0" applyFont="1" applyBorder="1"/>
    <xf numFmtId="0" fontId="10" fillId="0" borderId="13" xfId="0" applyFont="1" applyBorder="1" applyAlignment="1">
      <alignment wrapText="1"/>
    </xf>
    <xf numFmtId="0" fontId="20" fillId="0" borderId="13" xfId="0" applyFont="1" applyBorder="1"/>
    <xf numFmtId="0" fontId="2" fillId="0" borderId="16" xfId="0" applyFont="1" applyBorder="1"/>
    <xf numFmtId="0" fontId="13" fillId="0" borderId="8" xfId="0" applyFont="1" applyBorder="1" applyAlignment="1">
      <alignment horizontal="left" vertical="top" wrapText="1"/>
    </xf>
    <xf numFmtId="0" fontId="2" fillId="0" borderId="20" xfId="0" applyFont="1" applyBorder="1" applyAlignment="1">
      <alignment vertical="top"/>
    </xf>
    <xf numFmtId="0" fontId="2" fillId="0" borderId="0" xfId="0" applyFont="1"/>
    <xf numFmtId="0" fontId="13" fillId="0" borderId="28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 wrapText="1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5" borderId="32" xfId="0" applyFont="1" applyFill="1" applyBorder="1"/>
    <xf numFmtId="0" fontId="11" fillId="5" borderId="33" xfId="0" applyFont="1" applyFill="1" applyBorder="1"/>
    <xf numFmtId="0" fontId="11" fillId="5" borderId="33" xfId="0" applyFont="1" applyFill="1" applyBorder="1" applyAlignment="1">
      <alignment wrapText="1"/>
    </xf>
    <xf numFmtId="0" fontId="12" fillId="5" borderId="33" xfId="0" applyFont="1" applyFill="1" applyBorder="1" applyAlignment="1">
      <alignment wrapText="1"/>
    </xf>
    <xf numFmtId="0" fontId="12" fillId="5" borderId="33" xfId="0" applyFont="1" applyFill="1" applyBorder="1"/>
    <xf numFmtId="0" fontId="12" fillId="5" borderId="34" xfId="0" applyFont="1" applyFill="1" applyBorder="1"/>
    <xf numFmtId="0" fontId="11" fillId="5" borderId="35" xfId="0" applyFont="1" applyFill="1" applyBorder="1"/>
    <xf numFmtId="0" fontId="11" fillId="5" borderId="0" xfId="0" applyFont="1" applyFill="1"/>
    <xf numFmtId="0" fontId="11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12" fillId="5" borderId="36" xfId="0" applyFont="1" applyFill="1" applyBorder="1"/>
    <xf numFmtId="0" fontId="2" fillId="0" borderId="3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13" fillId="6" borderId="35" xfId="0" applyFont="1" applyFill="1" applyBorder="1" applyAlignment="1">
      <alignment horizontal="left" vertical="top"/>
    </xf>
    <xf numFmtId="0" fontId="13" fillId="6" borderId="0" xfId="0" applyFont="1" applyFill="1" applyAlignment="1">
      <alignment horizontal="left" vertical="top"/>
    </xf>
    <xf numFmtId="164" fontId="13" fillId="6" borderId="0" xfId="0" applyNumberFormat="1" applyFont="1" applyFill="1" applyAlignment="1">
      <alignment horizontal="right" vertical="top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2" fillId="6" borderId="36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36" xfId="0" applyFont="1" applyBorder="1" applyAlignment="1">
      <alignment vertical="center"/>
    </xf>
    <xf numFmtId="167" fontId="13" fillId="6" borderId="0" xfId="0" applyNumberFormat="1" applyFont="1" applyFill="1" applyAlignment="1">
      <alignment horizontal="right" vertical="top"/>
    </xf>
    <xf numFmtId="0" fontId="2" fillId="6" borderId="0" xfId="0" applyFont="1" applyFill="1" applyAlignment="1">
      <alignment vertical="top"/>
    </xf>
    <xf numFmtId="167" fontId="2" fillId="0" borderId="0" xfId="0" applyNumberFormat="1" applyFont="1" applyAlignment="1">
      <alignment horizontal="right" vertical="top"/>
    </xf>
    <xf numFmtId="0" fontId="13" fillId="6" borderId="35" xfId="0" applyFont="1" applyFill="1" applyBorder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168" fontId="13" fillId="6" borderId="0" xfId="0" applyNumberFormat="1" applyFont="1" applyFill="1" applyAlignment="1">
      <alignment horizontal="right" vertical="center"/>
    </xf>
    <xf numFmtId="0" fontId="2" fillId="0" borderId="37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13" fillId="0" borderId="38" xfId="0" applyFont="1" applyBorder="1" applyAlignment="1">
      <alignment horizontal="left" vertical="top"/>
    </xf>
    <xf numFmtId="168" fontId="2" fillId="0" borderId="38" xfId="0" applyNumberFormat="1" applyFont="1" applyBorder="1" applyAlignment="1">
      <alignment horizontal="right" vertical="center"/>
    </xf>
    <xf numFmtId="0" fontId="2" fillId="0" borderId="38" xfId="0" applyFont="1" applyBorder="1" applyAlignment="1">
      <alignment vertical="top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13" fillId="0" borderId="17" xfId="0" applyFont="1" applyBorder="1" applyAlignment="1">
      <alignment horizontal="left" vertical="top" wrapText="1"/>
    </xf>
    <xf numFmtId="0" fontId="5" fillId="0" borderId="8" xfId="0" applyFont="1" applyBorder="1"/>
    <xf numFmtId="0" fontId="13" fillId="3" borderId="18" xfId="0" applyFont="1" applyFill="1" applyBorder="1" applyAlignment="1">
      <alignment horizontal="left" vertical="center"/>
    </xf>
    <xf numFmtId="0" fontId="5" fillId="0" borderId="19" xfId="0" applyFont="1" applyBorder="1"/>
    <xf numFmtId="0" fontId="2" fillId="3" borderId="18" xfId="0" applyFont="1" applyFill="1" applyBorder="1" applyAlignment="1">
      <alignment horizontal="left" vertical="center"/>
    </xf>
    <xf numFmtId="49" fontId="21" fillId="3" borderId="18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0" fillId="0" borderId="0" xfId="0"/>
    <xf numFmtId="0" fontId="5" fillId="0" borderId="5" xfId="0" applyFont="1" applyBorder="1"/>
    <xf numFmtId="0" fontId="11" fillId="2" borderId="9" xfId="0" applyFont="1" applyFill="1" applyBorder="1" applyAlignment="1">
      <alignment vertical="center" wrapText="1"/>
    </xf>
    <xf numFmtId="0" fontId="5" fillId="0" borderId="10" xfId="0" applyFont="1" applyBorder="1"/>
    <xf numFmtId="0" fontId="2" fillId="0" borderId="18" xfId="0" applyFont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20" fontId="2" fillId="3" borderId="18" xfId="0" applyNumberFormat="1" applyFont="1" applyFill="1" applyBorder="1" applyAlignment="1">
      <alignment horizontal="right" vertical="top" wrapText="1"/>
    </xf>
    <xf numFmtId="0" fontId="12" fillId="2" borderId="10" xfId="0" applyFont="1" applyFill="1" applyBorder="1" applyAlignment="1">
      <alignment horizontal="left" wrapText="1"/>
    </xf>
    <xf numFmtId="0" fontId="5" fillId="0" borderId="11" xfId="0" applyFont="1" applyBorder="1"/>
    <xf numFmtId="0" fontId="2" fillId="0" borderId="18" xfId="0" applyFont="1" applyBorder="1" applyAlignment="1">
      <alignment horizontal="right" vertical="top" wrapText="1"/>
    </xf>
    <xf numFmtId="0" fontId="2" fillId="4" borderId="18" xfId="0" applyFont="1" applyFill="1" applyBorder="1" applyAlignment="1">
      <alignment horizontal="left" vertical="top"/>
    </xf>
    <xf numFmtId="0" fontId="13" fillId="0" borderId="18" xfId="0" applyFont="1" applyBorder="1" applyAlignment="1">
      <alignment wrapText="1"/>
    </xf>
    <xf numFmtId="49" fontId="2" fillId="3" borderId="18" xfId="0" applyNumberFormat="1" applyFont="1" applyFill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166" fontId="2" fillId="0" borderId="18" xfId="0" applyNumberFormat="1" applyFont="1" applyBorder="1" applyAlignment="1">
      <alignment horizontal="right" vertical="top" wrapText="1"/>
    </xf>
    <xf numFmtId="165" fontId="2" fillId="3" borderId="18" xfId="0" applyNumberFormat="1" applyFont="1" applyFill="1" applyBorder="1" applyAlignment="1">
      <alignment horizontal="right" vertical="top" wrapText="1"/>
    </xf>
    <xf numFmtId="0" fontId="2" fillId="0" borderId="8" xfId="0" applyFont="1" applyBorder="1" applyAlignment="1">
      <alignment horizontal="left" vertical="center"/>
    </xf>
    <xf numFmtId="0" fontId="5" fillId="0" borderId="20" xfId="0" applyFont="1" applyBorder="1"/>
    <xf numFmtId="0" fontId="19" fillId="0" borderId="24" xfId="0" applyFont="1" applyBorder="1" applyAlignment="1">
      <alignment horizontal="left" vertical="center" wrapText="1"/>
    </xf>
    <xf numFmtId="0" fontId="5" fillId="0" borderId="24" xfId="0" applyFont="1" applyBorder="1"/>
    <xf numFmtId="0" fontId="5" fillId="0" borderId="25" xfId="0" applyFont="1" applyBorder="1"/>
    <xf numFmtId="0" fontId="5" fillId="0" borderId="22" xfId="0" applyFont="1" applyBorder="1"/>
    <xf numFmtId="0" fontId="5" fillId="0" borderId="23" xfId="0" applyFont="1" applyBorder="1"/>
    <xf numFmtId="0" fontId="17" fillId="0" borderId="24" xfId="0" applyFont="1" applyBorder="1" applyAlignment="1">
      <alignment horizontal="left" vertical="center" wrapText="1"/>
    </xf>
    <xf numFmtId="164" fontId="2" fillId="0" borderId="18" xfId="0" applyNumberFormat="1" applyFont="1" applyBorder="1" applyAlignment="1">
      <alignment horizontal="right" vertical="top" wrapText="1"/>
    </xf>
    <xf numFmtId="0" fontId="19" fillId="0" borderId="8" xfId="0" applyFont="1" applyBorder="1" applyAlignment="1">
      <alignment horizontal="left" vertical="center" wrapText="1"/>
    </xf>
    <xf numFmtId="166" fontId="2" fillId="3" borderId="18" xfId="0" applyNumberFormat="1" applyFont="1" applyFill="1" applyBorder="1" applyAlignment="1">
      <alignment horizontal="right" vertical="top" wrapText="1"/>
    </xf>
    <xf numFmtId="164" fontId="2" fillId="3" borderId="18" xfId="0" applyNumberFormat="1" applyFont="1" applyFill="1" applyBorder="1" applyAlignment="1">
      <alignment horizontal="right" vertical="top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2" fillId="3" borderId="14" xfId="0" applyFont="1" applyFill="1" applyBorder="1" applyAlignment="1">
      <alignment horizontal="right" vertical="top" wrapText="1"/>
    </xf>
    <xf numFmtId="0" fontId="5" fillId="0" borderId="15" xfId="0" applyFont="1" applyBorder="1"/>
    <xf numFmtId="0" fontId="2" fillId="3" borderId="18" xfId="0" applyFont="1" applyFill="1" applyBorder="1" applyAlignment="1">
      <alignment horizontal="right" vertical="top" wrapText="1"/>
    </xf>
    <xf numFmtId="0" fontId="2" fillId="0" borderId="13" xfId="0" applyFont="1" applyBorder="1" applyAlignment="1">
      <alignment horizontal="left" vertical="center" wrapText="1"/>
    </xf>
    <xf numFmtId="0" fontId="5" fillId="0" borderId="13" xfId="0" applyFont="1" applyBorder="1"/>
    <xf numFmtId="0" fontId="5" fillId="0" borderId="16" xfId="0" applyFont="1" applyBorder="1"/>
    <xf numFmtId="0" fontId="2" fillId="0" borderId="18" xfId="0" applyFont="1" applyBorder="1" applyAlignment="1">
      <alignment horizontal="right" vertical="center" wrapText="1"/>
    </xf>
    <xf numFmtId="49" fontId="2" fillId="3" borderId="14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wrapText="1"/>
    </xf>
    <xf numFmtId="0" fontId="5" fillId="0" borderId="36" xfId="0" applyFont="1" applyBorder="1"/>
    <xf numFmtId="0" fontId="2" fillId="3" borderId="30" xfId="0" applyFont="1" applyFill="1" applyBorder="1" applyAlignment="1">
      <alignment vertical="top" wrapText="1"/>
    </xf>
    <xf numFmtId="0" fontId="5" fillId="0" borderId="29" xfId="0" applyFont="1" applyBorder="1"/>
    <xf numFmtId="0" fontId="5" fillId="0" borderId="31" xfId="0" applyFont="1" applyBorder="1"/>
    <xf numFmtId="0" fontId="19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rgb="FF7F7F7F"/>
      </font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Input form-style" pivot="0" count="3" xr9:uid="{0A6F062A-EB24-4823-9CD2-259130A8394F}">
      <tableStyleElement type="headerRow" dxfId="14"/>
      <tableStyleElement type="firstRowStripe" dxfId="13"/>
      <tableStyleElement type="secondRowStripe" dxfId="12"/>
    </tableStyle>
    <tableStyle name="Input form-style 2" pivot="0" count="3" xr9:uid="{849DF4E0-D188-4149-AF77-7FF238E042CD}">
      <tableStyleElement type="headerRow" dxfId="11"/>
      <tableStyleElement type="firstRowStripe" dxfId="10"/>
      <tableStyleElement type="secondRowStripe" dxfId="9"/>
    </tableStyle>
    <tableStyle name="Input form-style 3" pivot="0" count="3" xr9:uid="{D1305476-B9E6-4E7A-AB1C-D7C13A0BF0DA}">
      <tableStyleElement type="headerRow" dxfId="8"/>
      <tableStyleElement type="firstRowStripe" dxfId="7"/>
      <tableStyleElement type="secondRowStripe" dxfId="6"/>
    </tableStyle>
    <tableStyle name="Input form-style 4" pivot="0" count="3" xr9:uid="{B7D7DFB6-171B-49B9-9345-160DFEE5A3B4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cargocharter.org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4E35-534D-4393-B57F-DA1A6218474E}">
  <dimension ref="A1:P88"/>
  <sheetViews>
    <sheetView tabSelected="1" topLeftCell="A28" workbookViewId="0">
      <selection activeCell="F38" sqref="F38:G38"/>
    </sheetView>
  </sheetViews>
  <sheetFormatPr baseColWidth="10" defaultRowHeight="15" x14ac:dyDescent="0.25"/>
  <cols>
    <col min="5" max="5" width="3.140625" customWidth="1"/>
  </cols>
  <sheetData>
    <row r="1" spans="1:16" s="7" customFormat="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7" customForma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</row>
    <row r="3" spans="1:16" s="7" customFormat="1" x14ac:dyDescent="0.25">
      <c r="A3" s="1"/>
      <c r="B3" s="5"/>
      <c r="C3" s="6"/>
      <c r="D3" s="6"/>
      <c r="E3" s="6"/>
      <c r="F3" s="6"/>
      <c r="G3" s="6"/>
      <c r="H3" s="170" t="s">
        <v>0</v>
      </c>
      <c r="I3" s="140"/>
      <c r="J3" s="140"/>
      <c r="K3" s="140"/>
      <c r="L3" s="140"/>
      <c r="M3" s="140"/>
      <c r="N3" s="140"/>
      <c r="O3" s="141"/>
      <c r="P3" s="1"/>
    </row>
    <row r="4" spans="1:16" s="7" customFormat="1" ht="58.5" customHeight="1" thickBot="1" x14ac:dyDescent="0.3">
      <c r="A4" s="1"/>
      <c r="B4" s="8" t="s">
        <v>1</v>
      </c>
      <c r="C4" s="9"/>
      <c r="D4" s="10"/>
      <c r="E4" s="10"/>
      <c r="F4" s="11"/>
      <c r="G4" s="11"/>
      <c r="H4" s="171" t="s">
        <v>2</v>
      </c>
      <c r="I4" s="140"/>
      <c r="J4" s="140"/>
      <c r="K4" s="140"/>
      <c r="L4" s="140"/>
      <c r="M4" s="140"/>
      <c r="N4" s="140"/>
      <c r="O4" s="141"/>
      <c r="P4" s="1"/>
    </row>
    <row r="5" spans="1:16" s="7" customFormat="1" ht="15.75" thickBot="1" x14ac:dyDescent="0.3">
      <c r="A5" s="1"/>
      <c r="B5" s="8"/>
      <c r="C5" s="9"/>
      <c r="D5" s="12"/>
      <c r="E5" s="13"/>
      <c r="F5" s="14" t="s">
        <v>3</v>
      </c>
      <c r="G5" s="12"/>
      <c r="H5" s="172" t="s">
        <v>4</v>
      </c>
      <c r="I5" s="140"/>
      <c r="J5" s="140"/>
      <c r="K5" s="140"/>
      <c r="L5" s="140"/>
      <c r="M5" s="140"/>
      <c r="N5" s="140"/>
      <c r="O5" s="141"/>
      <c r="P5" s="94"/>
    </row>
    <row r="6" spans="1:16" s="7" customFormat="1" ht="30.75" thickBot="1" x14ac:dyDescent="0.3">
      <c r="A6" s="1"/>
      <c r="B6" s="8"/>
      <c r="C6" s="9"/>
      <c r="D6" s="6"/>
      <c r="E6" s="15"/>
      <c r="F6" s="16" t="s">
        <v>5</v>
      </c>
      <c r="G6" s="6"/>
      <c r="H6" s="173" t="s">
        <v>6</v>
      </c>
      <c r="I6" s="140"/>
      <c r="J6" s="140"/>
      <c r="K6" s="140"/>
      <c r="L6" s="140"/>
      <c r="M6" s="140"/>
      <c r="N6" s="140"/>
      <c r="O6" s="141"/>
      <c r="P6" s="90"/>
    </row>
    <row r="7" spans="1:16" s="7" customFormat="1" x14ac:dyDescent="0.25">
      <c r="A7" s="1"/>
      <c r="B7" s="5"/>
      <c r="C7" s="6"/>
      <c r="D7" s="6"/>
      <c r="E7" s="17"/>
      <c r="F7" s="16" t="s">
        <v>7</v>
      </c>
      <c r="G7" s="6"/>
      <c r="H7" s="6"/>
      <c r="I7" s="6"/>
      <c r="J7" s="6"/>
      <c r="K7" s="6"/>
      <c r="L7" s="6"/>
      <c r="M7" s="6"/>
      <c r="N7" s="6"/>
      <c r="O7" s="18"/>
      <c r="P7" s="90"/>
    </row>
    <row r="8" spans="1:16" s="7" customFormat="1" ht="18.75" x14ac:dyDescent="0.3">
      <c r="A8" s="1"/>
      <c r="B8" s="19" t="s">
        <v>8</v>
      </c>
      <c r="C8" s="20"/>
      <c r="D8" s="21"/>
      <c r="E8" s="21"/>
      <c r="F8" s="21"/>
      <c r="G8" s="21"/>
      <c r="H8" s="22" t="s">
        <v>9</v>
      </c>
      <c r="I8" s="23" t="s">
        <v>10</v>
      </c>
      <c r="J8" s="23"/>
      <c r="K8" s="23"/>
      <c r="L8" s="23"/>
      <c r="M8" s="23"/>
      <c r="N8" s="23"/>
      <c r="O8" s="24"/>
      <c r="P8" s="90"/>
    </row>
    <row r="9" spans="1:16" s="7" customFormat="1" x14ac:dyDescent="0.25">
      <c r="A9" s="1"/>
      <c r="B9" s="25" t="s">
        <v>11</v>
      </c>
      <c r="C9" s="26"/>
      <c r="D9" s="26"/>
      <c r="E9" s="27"/>
      <c r="F9" s="174" t="s">
        <v>12</v>
      </c>
      <c r="G9" s="175"/>
      <c r="H9" s="28"/>
      <c r="I9" s="29" t="s">
        <v>13</v>
      </c>
      <c r="J9" s="29"/>
      <c r="K9" s="29"/>
      <c r="L9" s="29"/>
      <c r="M9" s="29"/>
      <c r="N9" s="29"/>
      <c r="O9" s="30"/>
      <c r="P9" s="90"/>
    </row>
    <row r="10" spans="1:16" s="7" customFormat="1" x14ac:dyDescent="0.25">
      <c r="A10" s="1"/>
      <c r="B10" s="31" t="s">
        <v>14</v>
      </c>
      <c r="C10" s="32"/>
      <c r="D10" s="32"/>
      <c r="E10" s="17"/>
      <c r="F10" s="153" t="s">
        <v>15</v>
      </c>
      <c r="G10" s="136"/>
      <c r="H10" s="33"/>
      <c r="I10" s="34" t="s">
        <v>16</v>
      </c>
      <c r="J10" s="34"/>
      <c r="K10" s="34"/>
      <c r="L10" s="34"/>
      <c r="M10" s="34"/>
      <c r="N10" s="34"/>
      <c r="O10" s="35"/>
      <c r="P10" s="90"/>
    </row>
    <row r="11" spans="1:16" s="7" customFormat="1" ht="15" customHeight="1" x14ac:dyDescent="0.25">
      <c r="A11" s="1"/>
      <c r="B11" s="31" t="s">
        <v>113</v>
      </c>
      <c r="C11" s="32"/>
      <c r="D11" s="32"/>
      <c r="E11" s="17"/>
      <c r="F11" s="153" t="s">
        <v>112</v>
      </c>
      <c r="G11" s="136"/>
      <c r="H11" s="33"/>
      <c r="I11" s="34" t="s">
        <v>114</v>
      </c>
      <c r="J11" s="34"/>
      <c r="K11" s="34"/>
      <c r="L11" s="34"/>
      <c r="M11" s="34"/>
      <c r="N11" s="34"/>
      <c r="O11" s="35"/>
      <c r="P11" s="90"/>
    </row>
    <row r="12" spans="1:16" s="7" customFormat="1" ht="30" x14ac:dyDescent="0.25">
      <c r="A12" s="1"/>
      <c r="B12" s="31" t="s">
        <v>17</v>
      </c>
      <c r="C12" s="32"/>
      <c r="D12" s="32"/>
      <c r="E12" s="17"/>
      <c r="F12" s="168">
        <v>20832</v>
      </c>
      <c r="G12" s="136"/>
      <c r="H12" s="36" t="s">
        <v>18</v>
      </c>
      <c r="I12" s="34" t="s">
        <v>19</v>
      </c>
      <c r="J12" s="34"/>
      <c r="K12" s="34"/>
      <c r="L12" s="34"/>
      <c r="M12" s="34"/>
      <c r="N12" s="34"/>
      <c r="O12" s="35"/>
      <c r="P12" s="1"/>
    </row>
    <row r="13" spans="1:16" s="7" customFormat="1" x14ac:dyDescent="0.25">
      <c r="A13" s="1"/>
      <c r="B13" s="37" t="s">
        <v>20</v>
      </c>
      <c r="C13" s="38"/>
      <c r="D13" s="38"/>
      <c r="E13" s="39"/>
      <c r="F13" s="180" t="s">
        <v>21</v>
      </c>
      <c r="G13" s="136"/>
      <c r="H13" s="33"/>
      <c r="I13" s="34" t="s">
        <v>22</v>
      </c>
      <c r="J13" s="34"/>
      <c r="K13" s="34"/>
      <c r="L13" s="34"/>
      <c r="M13" s="34"/>
      <c r="N13" s="34"/>
      <c r="O13" s="35"/>
      <c r="P13" s="1"/>
    </row>
    <row r="14" spans="1:16" s="7" customFormat="1" x14ac:dyDescent="0.25">
      <c r="A14" s="1"/>
      <c r="B14" s="31" t="s">
        <v>23</v>
      </c>
      <c r="C14" s="32"/>
      <c r="D14" s="32"/>
      <c r="E14" s="17"/>
      <c r="F14" s="176"/>
      <c r="G14" s="136"/>
      <c r="H14" s="33"/>
      <c r="I14" s="34" t="s">
        <v>24</v>
      </c>
      <c r="J14" s="34"/>
      <c r="K14" s="34"/>
      <c r="L14" s="34"/>
      <c r="M14" s="34"/>
      <c r="N14" s="34"/>
      <c r="O14" s="35"/>
      <c r="P14" s="1"/>
    </row>
    <row r="15" spans="1:16" s="7" customFormat="1" x14ac:dyDescent="0.25">
      <c r="A15" s="1"/>
      <c r="B15" s="139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1"/>
      <c r="P15" s="1"/>
    </row>
    <row r="16" spans="1:16" s="7" customFormat="1" ht="18.75" x14ac:dyDescent="0.25">
      <c r="A16" s="1"/>
      <c r="B16" s="40" t="s">
        <v>25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1"/>
    </row>
    <row r="17" spans="1:16" s="7" customFormat="1" ht="18.75" x14ac:dyDescent="0.3">
      <c r="A17" s="1"/>
      <c r="B17" s="43" t="s">
        <v>26</v>
      </c>
      <c r="C17" s="44"/>
      <c r="D17" s="21"/>
      <c r="E17" s="21"/>
      <c r="F17" s="21"/>
      <c r="G17" s="22"/>
      <c r="H17" s="22" t="s">
        <v>9</v>
      </c>
      <c r="I17" s="23" t="s">
        <v>10</v>
      </c>
      <c r="J17" s="23"/>
      <c r="K17" s="23"/>
      <c r="L17" s="23"/>
      <c r="M17" s="23"/>
      <c r="N17" s="23"/>
      <c r="O17" s="24"/>
      <c r="P17" s="1"/>
    </row>
    <row r="18" spans="1:16" s="7" customFormat="1" x14ac:dyDescent="0.25">
      <c r="A18" s="1"/>
      <c r="B18" s="25" t="s">
        <v>27</v>
      </c>
      <c r="C18" s="26"/>
      <c r="D18" s="26"/>
      <c r="E18" s="27"/>
      <c r="F18" s="181" t="s">
        <v>28</v>
      </c>
      <c r="G18" s="175"/>
      <c r="H18" s="28"/>
      <c r="I18" s="177" t="s">
        <v>29</v>
      </c>
      <c r="J18" s="178"/>
      <c r="K18" s="178"/>
      <c r="L18" s="178"/>
      <c r="M18" s="178"/>
      <c r="N18" s="178"/>
      <c r="O18" s="179"/>
      <c r="P18" s="1"/>
    </row>
    <row r="19" spans="1:16" s="7" customFormat="1" x14ac:dyDescent="0.25">
      <c r="A19" s="1"/>
      <c r="B19" s="45" t="s">
        <v>30</v>
      </c>
      <c r="C19" s="46"/>
      <c r="D19" s="47"/>
      <c r="E19" s="17"/>
      <c r="F19" s="176"/>
      <c r="G19" s="136"/>
      <c r="H19" s="48"/>
      <c r="I19" s="49" t="s">
        <v>31</v>
      </c>
      <c r="J19" s="50"/>
      <c r="K19" s="50"/>
      <c r="L19" s="50"/>
      <c r="M19" s="50"/>
      <c r="N19" s="50"/>
      <c r="O19" s="51"/>
      <c r="P19" s="1"/>
    </row>
    <row r="20" spans="1:16" s="7" customFormat="1" x14ac:dyDescent="0.25">
      <c r="A20" s="1"/>
      <c r="B20" s="31" t="s">
        <v>32</v>
      </c>
      <c r="C20" s="32"/>
      <c r="D20" s="32"/>
      <c r="E20" s="17"/>
      <c r="F20" s="153" t="s">
        <v>33</v>
      </c>
      <c r="G20" s="136"/>
      <c r="H20" s="33"/>
      <c r="I20" s="169" t="s">
        <v>34</v>
      </c>
      <c r="J20" s="134"/>
      <c r="K20" s="134"/>
      <c r="L20" s="134"/>
      <c r="M20" s="134"/>
      <c r="N20" s="134"/>
      <c r="O20" s="158"/>
      <c r="P20" s="1"/>
    </row>
    <row r="21" spans="1:16" s="7" customFormat="1" ht="15.75" customHeight="1" x14ac:dyDescent="0.25">
      <c r="A21" s="1"/>
      <c r="B21" s="45" t="s">
        <v>30</v>
      </c>
      <c r="C21" s="46"/>
      <c r="D21" s="32"/>
      <c r="E21" s="17"/>
      <c r="F21" s="176"/>
      <c r="G21" s="136"/>
      <c r="H21" s="33"/>
      <c r="I21" s="49" t="s">
        <v>35</v>
      </c>
      <c r="J21" s="52"/>
      <c r="K21" s="52"/>
      <c r="L21" s="52"/>
      <c r="M21" s="52"/>
      <c r="N21" s="52"/>
      <c r="O21" s="53"/>
      <c r="P21" s="1"/>
    </row>
    <row r="22" spans="1:16" s="7" customFormat="1" ht="15.75" customHeight="1" x14ac:dyDescent="0.25">
      <c r="A22" s="1"/>
      <c r="B22" s="31" t="s">
        <v>36</v>
      </c>
      <c r="C22" s="32"/>
      <c r="D22" s="32"/>
      <c r="E22" s="17"/>
      <c r="F22" s="156">
        <v>44619</v>
      </c>
      <c r="G22" s="136"/>
      <c r="H22" s="36"/>
      <c r="I22" s="164" t="s">
        <v>37</v>
      </c>
      <c r="J22" s="160"/>
      <c r="K22" s="160"/>
      <c r="L22" s="160"/>
      <c r="M22" s="160"/>
      <c r="N22" s="160"/>
      <c r="O22" s="161"/>
      <c r="P22" s="1"/>
    </row>
    <row r="23" spans="1:16" s="7" customFormat="1" ht="15.75" customHeight="1" x14ac:dyDescent="0.25">
      <c r="A23" s="1"/>
      <c r="B23" s="31" t="s">
        <v>38</v>
      </c>
      <c r="C23" s="32"/>
      <c r="D23" s="32"/>
      <c r="E23" s="17"/>
      <c r="F23" s="167">
        <v>0.1875</v>
      </c>
      <c r="G23" s="136"/>
      <c r="H23" s="36" t="s">
        <v>39</v>
      </c>
      <c r="I23" s="162"/>
      <c r="J23" s="162"/>
      <c r="K23" s="162"/>
      <c r="L23" s="162"/>
      <c r="M23" s="162"/>
      <c r="N23" s="162"/>
      <c r="O23" s="163"/>
      <c r="P23" s="1"/>
    </row>
    <row r="24" spans="1:16" s="7" customFormat="1" ht="15.75" customHeight="1" x14ac:dyDescent="0.25">
      <c r="A24" s="1"/>
      <c r="B24" s="31" t="s">
        <v>40</v>
      </c>
      <c r="C24" s="32"/>
      <c r="D24" s="32"/>
      <c r="E24" s="17"/>
      <c r="F24" s="156" t="s">
        <v>41</v>
      </c>
      <c r="G24" s="136"/>
      <c r="H24" s="36">
        <f>H22</f>
        <v>0</v>
      </c>
      <c r="I24" s="164" t="s">
        <v>42</v>
      </c>
      <c r="J24" s="160"/>
      <c r="K24" s="160"/>
      <c r="L24" s="160"/>
      <c r="M24" s="160"/>
      <c r="N24" s="160"/>
      <c r="O24" s="161"/>
      <c r="P24" s="1"/>
    </row>
    <row r="25" spans="1:16" s="7" customFormat="1" ht="15.75" customHeight="1" x14ac:dyDescent="0.25">
      <c r="A25" s="1"/>
      <c r="B25" s="31" t="s">
        <v>43</v>
      </c>
      <c r="C25" s="32"/>
      <c r="D25" s="32"/>
      <c r="E25" s="17"/>
      <c r="F25" s="167">
        <v>9.5833333333333326E-2</v>
      </c>
      <c r="G25" s="136"/>
      <c r="H25" s="36" t="s">
        <v>39</v>
      </c>
      <c r="I25" s="162"/>
      <c r="J25" s="162"/>
      <c r="K25" s="162"/>
      <c r="L25" s="162"/>
      <c r="M25" s="162"/>
      <c r="N25" s="162"/>
      <c r="O25" s="163"/>
      <c r="P25" s="1"/>
    </row>
    <row r="26" spans="1:16" s="7" customFormat="1" ht="15.75" customHeight="1" x14ac:dyDescent="0.25">
      <c r="A26" s="1"/>
      <c r="B26" s="31" t="s">
        <v>44</v>
      </c>
      <c r="C26" s="32"/>
      <c r="D26" s="32"/>
      <c r="E26" s="17"/>
      <c r="F26" s="168">
        <v>548</v>
      </c>
      <c r="G26" s="136"/>
      <c r="H26" s="36" t="s">
        <v>45</v>
      </c>
      <c r="I26" s="169" t="s">
        <v>46</v>
      </c>
      <c r="J26" s="134"/>
      <c r="K26" s="134"/>
      <c r="L26" s="134"/>
      <c r="M26" s="134"/>
      <c r="N26" s="134"/>
      <c r="O26" s="158"/>
      <c r="P26" s="1"/>
    </row>
    <row r="27" spans="1:16" s="7" customFormat="1" ht="15.75" customHeight="1" x14ac:dyDescent="0.25">
      <c r="A27" s="1"/>
      <c r="B27" s="139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1"/>
      <c r="P27" s="1"/>
    </row>
    <row r="28" spans="1:16" s="7" customFormat="1" ht="15.75" customHeight="1" x14ac:dyDescent="0.25">
      <c r="A28" s="1"/>
      <c r="B28" s="40" t="s">
        <v>47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1"/>
    </row>
    <row r="29" spans="1:16" s="7" customFormat="1" ht="15.75" customHeight="1" x14ac:dyDescent="0.3">
      <c r="A29" s="1"/>
      <c r="B29" s="54"/>
      <c r="C29" s="21"/>
      <c r="D29" s="21"/>
      <c r="E29" s="21"/>
      <c r="F29" s="21"/>
      <c r="G29" s="22"/>
      <c r="H29" s="22" t="s">
        <v>9</v>
      </c>
      <c r="I29" s="148" t="s">
        <v>10</v>
      </c>
      <c r="J29" s="143"/>
      <c r="K29" s="143"/>
      <c r="L29" s="143"/>
      <c r="M29" s="143"/>
      <c r="N29" s="143"/>
      <c r="O29" s="149"/>
      <c r="P29" s="1"/>
    </row>
    <row r="30" spans="1:16" s="7" customFormat="1" ht="15.75" customHeight="1" x14ac:dyDescent="0.25">
      <c r="A30" s="1"/>
      <c r="B30" s="25" t="s">
        <v>48</v>
      </c>
      <c r="C30" s="26"/>
      <c r="D30" s="26"/>
      <c r="E30" s="27"/>
      <c r="F30" s="191" t="str">
        <f>F20</f>
        <v>Ilo</v>
      </c>
      <c r="G30" s="136"/>
      <c r="H30" s="28"/>
      <c r="I30" s="187" t="s">
        <v>49</v>
      </c>
      <c r="J30" s="178"/>
      <c r="K30" s="178"/>
      <c r="L30" s="178"/>
      <c r="M30" s="178"/>
      <c r="N30" s="178"/>
      <c r="O30" s="179"/>
      <c r="P30" s="1"/>
    </row>
    <row r="31" spans="1:16" s="7" customFormat="1" ht="15" customHeight="1" x14ac:dyDescent="0.25">
      <c r="A31" s="1"/>
      <c r="B31" s="45" t="s">
        <v>30</v>
      </c>
      <c r="C31" s="46"/>
      <c r="D31" s="47"/>
      <c r="E31" s="17"/>
      <c r="F31" s="150">
        <f>F21</f>
        <v>0</v>
      </c>
      <c r="G31" s="136"/>
      <c r="H31" s="48"/>
      <c r="I31" s="190" t="s">
        <v>50</v>
      </c>
      <c r="J31" s="134"/>
      <c r="K31" s="134"/>
      <c r="L31" s="134"/>
      <c r="M31" s="134"/>
      <c r="N31" s="134"/>
      <c r="O31" s="158"/>
      <c r="P31" s="1"/>
    </row>
    <row r="32" spans="1:16" s="7" customFormat="1" ht="15.75" customHeight="1" x14ac:dyDescent="0.25">
      <c r="A32" s="1"/>
      <c r="B32" s="31" t="s">
        <v>51</v>
      </c>
      <c r="C32" s="32"/>
      <c r="D32" s="32"/>
      <c r="E32" s="17"/>
      <c r="F32" s="153" t="s">
        <v>52</v>
      </c>
      <c r="G32" s="136"/>
      <c r="H32" s="33"/>
      <c r="I32" s="157" t="s">
        <v>53</v>
      </c>
      <c r="J32" s="134"/>
      <c r="K32" s="134"/>
      <c r="L32" s="134"/>
      <c r="M32" s="134"/>
      <c r="N32" s="134"/>
      <c r="O32" s="158"/>
      <c r="P32" s="1"/>
    </row>
    <row r="33" spans="1:16" s="7" customFormat="1" ht="15.75" customHeight="1" x14ac:dyDescent="0.25">
      <c r="A33" s="1"/>
      <c r="B33" s="45" t="s">
        <v>30</v>
      </c>
      <c r="C33" s="46"/>
      <c r="D33" s="32"/>
      <c r="E33" s="17"/>
      <c r="F33" s="153"/>
      <c r="G33" s="136"/>
      <c r="H33" s="33"/>
      <c r="I33" s="49" t="s">
        <v>54</v>
      </c>
      <c r="J33" s="55"/>
      <c r="K33" s="55"/>
      <c r="L33" s="55"/>
      <c r="M33" s="55"/>
      <c r="N33" s="55"/>
      <c r="O33" s="56"/>
      <c r="P33" s="1"/>
    </row>
    <row r="34" spans="1:16" s="7" customFormat="1" ht="15.75" customHeight="1" x14ac:dyDescent="0.25">
      <c r="A34" s="1"/>
      <c r="B34" s="31" t="s">
        <v>55</v>
      </c>
      <c r="C34" s="32"/>
      <c r="D34" s="32"/>
      <c r="E34" s="17"/>
      <c r="F34" s="154" t="str">
        <f t="shared" ref="F34:F35" si="0">IF(F24&lt;&gt;"",F24,"")</f>
        <v>29/02/2022</v>
      </c>
      <c r="G34" s="136"/>
      <c r="H34" s="36">
        <f>H22</f>
        <v>0</v>
      </c>
      <c r="I34" s="159" t="s">
        <v>56</v>
      </c>
      <c r="J34" s="160"/>
      <c r="K34" s="160"/>
      <c r="L34" s="160"/>
      <c r="M34" s="160"/>
      <c r="N34" s="160"/>
      <c r="O34" s="161"/>
      <c r="P34" s="1"/>
    </row>
    <row r="35" spans="1:16" s="7" customFormat="1" ht="15.75" customHeight="1" x14ac:dyDescent="0.25">
      <c r="A35" s="1"/>
      <c r="B35" s="31" t="s">
        <v>57</v>
      </c>
      <c r="C35" s="32"/>
      <c r="D35" s="32"/>
      <c r="E35" s="17"/>
      <c r="F35" s="155">
        <f t="shared" si="0"/>
        <v>9.5833333333333326E-2</v>
      </c>
      <c r="G35" s="136"/>
      <c r="H35" s="36" t="s">
        <v>39</v>
      </c>
      <c r="I35" s="162"/>
      <c r="J35" s="162"/>
      <c r="K35" s="162"/>
      <c r="L35" s="162"/>
      <c r="M35" s="162"/>
      <c r="N35" s="162"/>
      <c r="O35" s="163"/>
      <c r="P35" s="1"/>
    </row>
    <row r="36" spans="1:16" s="7" customFormat="1" ht="15.75" customHeight="1" x14ac:dyDescent="0.25">
      <c r="A36" s="1"/>
      <c r="B36" s="31" t="s">
        <v>58</v>
      </c>
      <c r="C36" s="32"/>
      <c r="D36" s="32"/>
      <c r="E36" s="17"/>
      <c r="F36" s="156">
        <v>44634</v>
      </c>
      <c r="G36" s="136"/>
      <c r="H36" s="36">
        <f>H22</f>
        <v>0</v>
      </c>
      <c r="I36" s="164" t="s">
        <v>59</v>
      </c>
      <c r="J36" s="160"/>
      <c r="K36" s="160"/>
      <c r="L36" s="160"/>
      <c r="M36" s="160"/>
      <c r="N36" s="160"/>
      <c r="O36" s="161"/>
      <c r="P36" s="1"/>
    </row>
    <row r="37" spans="1:16" s="7" customFormat="1" ht="15.75" customHeight="1" x14ac:dyDescent="0.25">
      <c r="A37" s="1"/>
      <c r="B37" s="31" t="s">
        <v>60</v>
      </c>
      <c r="C37" s="32"/>
      <c r="D37" s="32"/>
      <c r="E37" s="17"/>
      <c r="F37" s="147">
        <v>0.9458333333333333</v>
      </c>
      <c r="G37" s="136"/>
      <c r="H37" s="36" t="s">
        <v>39</v>
      </c>
      <c r="I37" s="162"/>
      <c r="J37" s="162"/>
      <c r="K37" s="162"/>
      <c r="L37" s="162"/>
      <c r="M37" s="162"/>
      <c r="N37" s="162"/>
      <c r="O37" s="163"/>
      <c r="P37" s="1"/>
    </row>
    <row r="38" spans="1:16" s="7" customFormat="1" ht="30.75" customHeight="1" x14ac:dyDescent="0.25">
      <c r="A38" s="1"/>
      <c r="B38" s="31" t="s">
        <v>61</v>
      </c>
      <c r="C38" s="32"/>
      <c r="D38" s="32"/>
      <c r="E38" s="17"/>
      <c r="F38" s="165">
        <v>1765</v>
      </c>
      <c r="G38" s="136"/>
      <c r="H38" s="36" t="s">
        <v>45</v>
      </c>
      <c r="I38" s="166" t="s">
        <v>62</v>
      </c>
      <c r="J38" s="134"/>
      <c r="K38" s="134"/>
      <c r="L38" s="134"/>
      <c r="M38" s="134"/>
      <c r="N38" s="134"/>
      <c r="O38" s="158"/>
      <c r="P38" s="1"/>
    </row>
    <row r="39" spans="1:16" s="7" customFormat="1" ht="15.75" customHeight="1" x14ac:dyDescent="0.25">
      <c r="A39" s="1"/>
      <c r="B39" s="57"/>
      <c r="C39" s="58"/>
      <c r="D39" s="58"/>
      <c r="E39" s="58"/>
      <c r="F39" s="58"/>
      <c r="G39" s="33"/>
      <c r="H39" s="33"/>
      <c r="I39" s="33"/>
      <c r="J39" s="33"/>
      <c r="K39" s="33"/>
      <c r="L39" s="33"/>
      <c r="M39" s="33"/>
      <c r="N39" s="33"/>
      <c r="O39" s="59"/>
      <c r="P39" s="1"/>
    </row>
    <row r="40" spans="1:16" s="7" customFormat="1" ht="18.75" customHeight="1" x14ac:dyDescent="0.25">
      <c r="A40" s="1"/>
      <c r="B40" s="40" t="s">
        <v>63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1"/>
    </row>
    <row r="41" spans="1:16" s="7" customFormat="1" ht="65.25" customHeight="1" x14ac:dyDescent="0.25">
      <c r="A41" s="1"/>
      <c r="B41" s="188" t="s">
        <v>64</v>
      </c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58"/>
      <c r="P41" s="1"/>
    </row>
    <row r="42" spans="1:16" s="7" customFormat="1" ht="15.75" customHeight="1" x14ac:dyDescent="0.25">
      <c r="A42" s="1"/>
      <c r="B42" s="60"/>
      <c r="C42" s="61"/>
      <c r="D42" s="62"/>
      <c r="E42" s="63"/>
      <c r="F42" s="62"/>
      <c r="G42" s="62"/>
      <c r="H42" s="62"/>
      <c r="I42" s="62"/>
      <c r="J42" s="64"/>
      <c r="K42" s="64"/>
      <c r="L42" s="64"/>
      <c r="M42" s="64"/>
      <c r="N42" s="64"/>
      <c r="O42" s="65"/>
      <c r="P42" s="1"/>
    </row>
    <row r="43" spans="1:16" s="7" customFormat="1" ht="15.75" customHeight="1" x14ac:dyDescent="0.25">
      <c r="A43" s="1"/>
      <c r="B43" s="189"/>
      <c r="C43" s="136"/>
      <c r="D43" s="152" t="s">
        <v>65</v>
      </c>
      <c r="E43" s="136"/>
      <c r="F43" s="66" t="s">
        <v>66</v>
      </c>
      <c r="G43" s="66" t="s">
        <v>67</v>
      </c>
      <c r="H43" s="66" t="s">
        <v>68</v>
      </c>
      <c r="I43" s="66" t="s">
        <v>69</v>
      </c>
      <c r="J43" s="66" t="s">
        <v>70</v>
      </c>
      <c r="K43" s="66" t="s">
        <v>71</v>
      </c>
      <c r="L43" s="66" t="s">
        <v>72</v>
      </c>
      <c r="M43" s="66" t="s">
        <v>73</v>
      </c>
      <c r="N43" s="67" t="s">
        <v>74</v>
      </c>
      <c r="O43" s="68" t="s">
        <v>74</v>
      </c>
      <c r="P43" s="1"/>
    </row>
    <row r="44" spans="1:16" s="7" customFormat="1" ht="30" customHeight="1" x14ac:dyDescent="0.25">
      <c r="A44" s="1"/>
      <c r="B44" s="69" t="s">
        <v>75</v>
      </c>
      <c r="C44" s="17">
        <f t="shared" ref="C44:C67" si="1">IF(AND(D44&lt;&gt;"",D44&lt;&gt;"_empty_"),IF(SUM(J44:O44)=0,1,2))</f>
        <v>2</v>
      </c>
      <c r="D44" s="145" t="str">
        <f>F18&amp;""</f>
        <v>Callao</v>
      </c>
      <c r="E44" s="136"/>
      <c r="F44" s="70" t="str">
        <f>F20&amp;""</f>
        <v>Ilo</v>
      </c>
      <c r="G44" s="71">
        <f>IF(ISBLANK($F$26),"",$F$26)</f>
        <v>548</v>
      </c>
      <c r="H44" s="71"/>
      <c r="I44" s="71"/>
      <c r="J44" s="72"/>
      <c r="K44" s="72">
        <v>0</v>
      </c>
      <c r="L44" s="72">
        <f>490.25-455.61</f>
        <v>34.639999999999986</v>
      </c>
      <c r="M44" s="72"/>
      <c r="N44" s="72"/>
      <c r="O44" s="73"/>
      <c r="P44" s="1"/>
    </row>
    <row r="45" spans="1:16" s="7" customFormat="1" ht="15.75" customHeight="1" x14ac:dyDescent="0.25">
      <c r="A45" s="1"/>
      <c r="B45" s="74" t="s">
        <v>76</v>
      </c>
      <c r="C45" s="17">
        <f t="shared" si="1"/>
        <v>2</v>
      </c>
      <c r="D45" s="151" t="str">
        <f>F30&amp;""</f>
        <v>Ilo</v>
      </c>
      <c r="E45" s="136"/>
      <c r="F45" s="144" t="s">
        <v>77</v>
      </c>
      <c r="G45" s="136"/>
      <c r="H45" s="75">
        <f>1493+3700</f>
        <v>5193</v>
      </c>
      <c r="I45" s="75">
        <v>1493</v>
      </c>
      <c r="J45" s="72"/>
      <c r="K45" s="72">
        <f>44.2-43.8</f>
        <v>0.40000000000000568</v>
      </c>
      <c r="L45" s="72">
        <f>455.61-447.55</f>
        <v>8.0600000000000023</v>
      </c>
      <c r="M45" s="72"/>
      <c r="N45" s="72"/>
      <c r="O45" s="73"/>
      <c r="P45" s="1"/>
    </row>
    <row r="46" spans="1:16" s="7" customFormat="1" ht="15.75" customHeight="1" x14ac:dyDescent="0.25">
      <c r="A46" s="1"/>
      <c r="B46" s="74" t="s">
        <v>78</v>
      </c>
      <c r="C46" s="17">
        <f t="shared" si="1"/>
        <v>2</v>
      </c>
      <c r="D46" s="146" t="s">
        <v>33</v>
      </c>
      <c r="E46" s="136"/>
      <c r="F46" s="76" t="s">
        <v>79</v>
      </c>
      <c r="G46" s="75">
        <v>528</v>
      </c>
      <c r="H46" s="75">
        <v>5193</v>
      </c>
      <c r="I46" s="75">
        <v>1493</v>
      </c>
      <c r="J46" s="72"/>
      <c r="K46" s="72">
        <v>0</v>
      </c>
      <c r="L46" s="72">
        <f>447.55-416.76</f>
        <v>30.79000000000002</v>
      </c>
      <c r="M46" s="72"/>
      <c r="N46" s="72"/>
      <c r="O46" s="73"/>
      <c r="P46" s="1"/>
    </row>
    <row r="47" spans="1:16" s="7" customFormat="1" ht="15.75" customHeight="1" x14ac:dyDescent="0.25">
      <c r="A47" s="1"/>
      <c r="B47" s="74" t="s">
        <v>80</v>
      </c>
      <c r="C47" s="17">
        <f t="shared" si="1"/>
        <v>2</v>
      </c>
      <c r="D47" s="145" t="str">
        <f>IF(F46="","_empty_",F46)</f>
        <v>Oquendo</v>
      </c>
      <c r="E47" s="136"/>
      <c r="F47" s="144" t="s">
        <v>77</v>
      </c>
      <c r="G47" s="136"/>
      <c r="H47" s="75">
        <f>5193+2000</f>
        <v>7193</v>
      </c>
      <c r="I47" s="75">
        <v>1493</v>
      </c>
      <c r="J47" s="72"/>
      <c r="K47" s="72">
        <v>0.4</v>
      </c>
      <c r="L47" s="72">
        <f>416.76-410.3</f>
        <v>6.4599999999999795</v>
      </c>
      <c r="M47" s="72"/>
      <c r="N47" s="72"/>
      <c r="O47" s="73"/>
      <c r="P47" s="1"/>
    </row>
    <row r="48" spans="1:16" s="7" customFormat="1" ht="15.75" customHeight="1" x14ac:dyDescent="0.25">
      <c r="A48" s="1"/>
      <c r="B48" s="74" t="s">
        <v>81</v>
      </c>
      <c r="C48" s="17">
        <f t="shared" si="1"/>
        <v>2</v>
      </c>
      <c r="D48" s="146" t="s">
        <v>79</v>
      </c>
      <c r="E48" s="136"/>
      <c r="F48" s="76" t="s">
        <v>82</v>
      </c>
      <c r="G48" s="75">
        <v>672</v>
      </c>
      <c r="H48" s="75">
        <v>7193</v>
      </c>
      <c r="I48" s="75">
        <v>1493</v>
      </c>
      <c r="J48" s="72"/>
      <c r="K48" s="72">
        <v>0.1</v>
      </c>
      <c r="L48" s="72">
        <f>410.3-368.25</f>
        <v>42.050000000000011</v>
      </c>
      <c r="M48" s="72"/>
      <c r="N48" s="72"/>
      <c r="O48" s="73"/>
      <c r="P48" s="1"/>
    </row>
    <row r="49" spans="1:16" s="7" customFormat="1" ht="15.75" customHeight="1" x14ac:dyDescent="0.25">
      <c r="A49" s="1"/>
      <c r="B49" s="74" t="s">
        <v>83</v>
      </c>
      <c r="C49" s="17">
        <f t="shared" si="1"/>
        <v>2</v>
      </c>
      <c r="D49" s="145" t="str">
        <f>IF(F48="","_empty_",F48)</f>
        <v>Guayaquil</v>
      </c>
      <c r="E49" s="136"/>
      <c r="F49" s="144" t="s">
        <v>77</v>
      </c>
      <c r="G49" s="136"/>
      <c r="H49" s="75">
        <f>2000+1493+3700</f>
        <v>7193</v>
      </c>
      <c r="I49" s="75">
        <v>1493</v>
      </c>
      <c r="J49" s="72"/>
      <c r="K49" s="72">
        <v>0.2</v>
      </c>
      <c r="L49" s="72">
        <f>368.25-354.3</f>
        <v>13.949999999999989</v>
      </c>
      <c r="M49" s="72"/>
      <c r="N49" s="72"/>
      <c r="O49" s="73"/>
      <c r="P49" s="1"/>
    </row>
    <row r="50" spans="1:16" s="7" customFormat="1" ht="15.75" customHeight="1" x14ac:dyDescent="0.25">
      <c r="A50" s="1"/>
      <c r="B50" s="74" t="s">
        <v>84</v>
      </c>
      <c r="C50" s="17">
        <f t="shared" si="1"/>
        <v>2</v>
      </c>
      <c r="D50" s="146" t="s">
        <v>82</v>
      </c>
      <c r="E50" s="136"/>
      <c r="F50" s="77" t="s">
        <v>52</v>
      </c>
      <c r="G50" s="75">
        <v>565</v>
      </c>
      <c r="H50" s="75">
        <v>3700</v>
      </c>
      <c r="I50" s="75">
        <v>0</v>
      </c>
      <c r="J50" s="72"/>
      <c r="K50" s="72">
        <v>0.1</v>
      </c>
      <c r="L50" s="72">
        <f>351.3-323.55</f>
        <v>27.75</v>
      </c>
      <c r="M50" s="72"/>
      <c r="N50" s="72"/>
      <c r="O50" s="73"/>
      <c r="P50" s="1"/>
    </row>
    <row r="51" spans="1:16" s="7" customFormat="1" ht="15.75" customHeight="1" x14ac:dyDescent="0.25">
      <c r="A51" s="1"/>
      <c r="B51" s="74" t="s">
        <v>85</v>
      </c>
      <c r="C51" s="17">
        <f t="shared" si="1"/>
        <v>2</v>
      </c>
      <c r="D51" s="145" t="str">
        <f>IF(F50="","_empty_",F50)</f>
        <v>Buenaventura</v>
      </c>
      <c r="E51" s="136"/>
      <c r="F51" s="144" t="s">
        <v>77</v>
      </c>
      <c r="G51" s="136"/>
      <c r="H51" s="75">
        <v>3700</v>
      </c>
      <c r="I51" s="75">
        <v>0</v>
      </c>
      <c r="J51" s="72"/>
      <c r="K51" s="72">
        <v>0.5</v>
      </c>
      <c r="L51" s="72">
        <f>323.55-308.6</f>
        <v>14.949999999999989</v>
      </c>
      <c r="M51" s="72"/>
      <c r="N51" s="72"/>
      <c r="O51" s="73"/>
      <c r="P51" s="1"/>
    </row>
    <row r="52" spans="1:16" s="7" customFormat="1" ht="15.75" customHeight="1" x14ac:dyDescent="0.25">
      <c r="A52" s="1"/>
      <c r="B52" s="74" t="s">
        <v>86</v>
      </c>
      <c r="C52" s="17" t="b">
        <f t="shared" si="1"/>
        <v>0</v>
      </c>
      <c r="D52" s="146"/>
      <c r="E52" s="136"/>
      <c r="F52" s="77"/>
      <c r="G52" s="75"/>
      <c r="H52" s="75"/>
      <c r="I52" s="75"/>
      <c r="J52" s="72"/>
      <c r="K52" s="72"/>
      <c r="L52" s="72"/>
      <c r="M52" s="72"/>
      <c r="N52" s="72"/>
      <c r="O52" s="73"/>
      <c r="P52" s="1"/>
    </row>
    <row r="53" spans="1:16" s="7" customFormat="1" ht="15.75" customHeight="1" x14ac:dyDescent="0.25">
      <c r="A53" s="1"/>
      <c r="B53" s="74" t="s">
        <v>87</v>
      </c>
      <c r="C53" s="17" t="b">
        <f t="shared" si="1"/>
        <v>0</v>
      </c>
      <c r="D53" s="145" t="str">
        <f>IF(F52="","_empty_",F52)</f>
        <v>_empty_</v>
      </c>
      <c r="E53" s="136"/>
      <c r="F53" s="144" t="s">
        <v>77</v>
      </c>
      <c r="G53" s="136"/>
      <c r="H53" s="75"/>
      <c r="I53" s="75"/>
      <c r="J53" s="72"/>
      <c r="K53" s="72"/>
      <c r="L53" s="72"/>
      <c r="M53" s="72"/>
      <c r="N53" s="72"/>
      <c r="O53" s="73"/>
      <c r="P53" s="1"/>
    </row>
    <row r="54" spans="1:16" s="7" customFormat="1" ht="15.75" customHeight="1" x14ac:dyDescent="0.25">
      <c r="A54" s="1"/>
      <c r="B54" s="74" t="s">
        <v>88</v>
      </c>
      <c r="C54" s="17" t="b">
        <f t="shared" si="1"/>
        <v>0</v>
      </c>
      <c r="D54" s="146"/>
      <c r="E54" s="136"/>
      <c r="F54" s="77"/>
      <c r="G54" s="75"/>
      <c r="H54" s="75"/>
      <c r="I54" s="75"/>
      <c r="J54" s="72"/>
      <c r="K54" s="72"/>
      <c r="L54" s="72"/>
      <c r="M54" s="72"/>
      <c r="N54" s="72"/>
      <c r="O54" s="73"/>
      <c r="P54" s="1"/>
    </row>
    <row r="55" spans="1:16" s="7" customFormat="1" ht="15" customHeight="1" x14ac:dyDescent="0.25">
      <c r="A55" s="1"/>
      <c r="B55" s="74" t="s">
        <v>89</v>
      </c>
      <c r="C55" s="17" t="b">
        <f t="shared" si="1"/>
        <v>0</v>
      </c>
      <c r="D55" s="145" t="str">
        <f>IF(F54="","_empty_",F54)</f>
        <v>_empty_</v>
      </c>
      <c r="E55" s="136"/>
      <c r="F55" s="144" t="s">
        <v>77</v>
      </c>
      <c r="G55" s="136"/>
      <c r="H55" s="75"/>
      <c r="I55" s="75"/>
      <c r="J55" s="72"/>
      <c r="K55" s="72"/>
      <c r="L55" s="72"/>
      <c r="M55" s="72"/>
      <c r="N55" s="72"/>
      <c r="O55" s="73"/>
      <c r="P55" s="1"/>
    </row>
    <row r="56" spans="1:16" s="7" customFormat="1" ht="15" customHeight="1" x14ac:dyDescent="0.25">
      <c r="A56" s="1"/>
      <c r="B56" s="74" t="s">
        <v>90</v>
      </c>
      <c r="C56" s="17" t="b">
        <f t="shared" si="1"/>
        <v>0</v>
      </c>
      <c r="D56" s="146"/>
      <c r="E56" s="136"/>
      <c r="F56" s="77"/>
      <c r="G56" s="75"/>
      <c r="H56" s="75"/>
      <c r="I56" s="75"/>
      <c r="J56" s="72"/>
      <c r="K56" s="72"/>
      <c r="L56" s="72"/>
      <c r="M56" s="72"/>
      <c r="N56" s="72"/>
      <c r="O56" s="73"/>
      <c r="P56" s="1"/>
    </row>
    <row r="57" spans="1:16" s="7" customFormat="1" ht="15.75" customHeight="1" x14ac:dyDescent="0.25">
      <c r="A57" s="1"/>
      <c r="B57" s="74" t="s">
        <v>91</v>
      </c>
      <c r="C57" s="17" t="b">
        <f t="shared" si="1"/>
        <v>0</v>
      </c>
      <c r="D57" s="145" t="str">
        <f>IF(F56="","_empty_",F56)</f>
        <v>_empty_</v>
      </c>
      <c r="E57" s="136"/>
      <c r="F57" s="144" t="s">
        <v>77</v>
      </c>
      <c r="G57" s="136"/>
      <c r="H57" s="75"/>
      <c r="I57" s="75"/>
      <c r="J57" s="72"/>
      <c r="K57" s="72"/>
      <c r="L57" s="72"/>
      <c r="M57" s="72"/>
      <c r="N57" s="72"/>
      <c r="O57" s="73"/>
      <c r="P57" s="1"/>
    </row>
    <row r="58" spans="1:16" s="7" customFormat="1" ht="15" customHeight="1" x14ac:dyDescent="0.25">
      <c r="A58" s="1"/>
      <c r="B58" s="74" t="s">
        <v>92</v>
      </c>
      <c r="C58" s="17" t="b">
        <f t="shared" si="1"/>
        <v>0</v>
      </c>
      <c r="D58" s="146"/>
      <c r="E58" s="136"/>
      <c r="F58" s="77"/>
      <c r="G58" s="75"/>
      <c r="H58" s="75"/>
      <c r="I58" s="75"/>
      <c r="J58" s="72"/>
      <c r="K58" s="72"/>
      <c r="L58" s="72"/>
      <c r="M58" s="72"/>
      <c r="N58" s="72"/>
      <c r="O58" s="73"/>
      <c r="P58" s="1"/>
    </row>
    <row r="59" spans="1:16" s="7" customFormat="1" ht="15" customHeight="1" x14ac:dyDescent="0.25">
      <c r="A59" s="1"/>
      <c r="B59" s="74" t="s">
        <v>93</v>
      </c>
      <c r="C59" s="17" t="b">
        <f t="shared" si="1"/>
        <v>0</v>
      </c>
      <c r="D59" s="145" t="str">
        <f>IF(F58="","_empty_",F58)</f>
        <v>_empty_</v>
      </c>
      <c r="E59" s="136"/>
      <c r="F59" s="144" t="s">
        <v>77</v>
      </c>
      <c r="G59" s="136"/>
      <c r="H59" s="75"/>
      <c r="I59" s="75"/>
      <c r="J59" s="72"/>
      <c r="K59" s="72"/>
      <c r="L59" s="72"/>
      <c r="M59" s="72"/>
      <c r="N59" s="72"/>
      <c r="O59" s="73"/>
      <c r="P59" s="1"/>
    </row>
    <row r="60" spans="1:16" s="7" customFormat="1" ht="15" customHeight="1" x14ac:dyDescent="0.25">
      <c r="A60" s="1"/>
      <c r="B60" s="74" t="s">
        <v>94</v>
      </c>
      <c r="C60" s="17" t="b">
        <f t="shared" si="1"/>
        <v>0</v>
      </c>
      <c r="D60" s="146"/>
      <c r="E60" s="136"/>
      <c r="F60" s="77"/>
      <c r="G60" s="75"/>
      <c r="H60" s="75"/>
      <c r="I60" s="75"/>
      <c r="J60" s="72"/>
      <c r="K60" s="72"/>
      <c r="L60" s="72"/>
      <c r="M60" s="72"/>
      <c r="N60" s="72"/>
      <c r="O60" s="73"/>
      <c r="P60" s="1"/>
    </row>
    <row r="61" spans="1:16" s="7" customFormat="1" ht="15" customHeight="1" x14ac:dyDescent="0.25">
      <c r="A61" s="1"/>
      <c r="B61" s="74" t="s">
        <v>95</v>
      </c>
      <c r="C61" s="17" t="b">
        <f t="shared" si="1"/>
        <v>0</v>
      </c>
      <c r="D61" s="145" t="str">
        <f>IF(F60="","_empty_",F60)</f>
        <v>_empty_</v>
      </c>
      <c r="E61" s="136"/>
      <c r="F61" s="144" t="s">
        <v>77</v>
      </c>
      <c r="G61" s="136"/>
      <c r="H61" s="75"/>
      <c r="I61" s="75"/>
      <c r="J61" s="72"/>
      <c r="K61" s="72"/>
      <c r="L61" s="72"/>
      <c r="M61" s="72"/>
      <c r="N61" s="72"/>
      <c r="O61" s="73"/>
      <c r="P61" s="1"/>
    </row>
    <row r="62" spans="1:16" s="7" customFormat="1" ht="15" customHeight="1" x14ac:dyDescent="0.25">
      <c r="A62" s="1"/>
      <c r="B62" s="74" t="s">
        <v>96</v>
      </c>
      <c r="C62" s="17" t="b">
        <f t="shared" si="1"/>
        <v>0</v>
      </c>
      <c r="D62" s="146"/>
      <c r="E62" s="136"/>
      <c r="F62" s="77"/>
      <c r="G62" s="75"/>
      <c r="H62" s="75"/>
      <c r="I62" s="75"/>
      <c r="J62" s="72"/>
      <c r="K62" s="72"/>
      <c r="L62" s="72"/>
      <c r="M62" s="72"/>
      <c r="N62" s="72"/>
      <c r="O62" s="73"/>
      <c r="P62" s="1"/>
    </row>
    <row r="63" spans="1:16" s="7" customFormat="1" ht="15" customHeight="1" x14ac:dyDescent="0.25">
      <c r="A63" s="1"/>
      <c r="B63" s="74" t="s">
        <v>97</v>
      </c>
      <c r="C63" s="17" t="b">
        <f t="shared" si="1"/>
        <v>0</v>
      </c>
      <c r="D63" s="145" t="str">
        <f>IF(F62="","_empty_",F62)</f>
        <v>_empty_</v>
      </c>
      <c r="E63" s="136"/>
      <c r="F63" s="144" t="s">
        <v>77</v>
      </c>
      <c r="G63" s="136"/>
      <c r="H63" s="75"/>
      <c r="I63" s="75"/>
      <c r="J63" s="72"/>
      <c r="K63" s="72"/>
      <c r="L63" s="72"/>
      <c r="M63" s="72"/>
      <c r="N63" s="72"/>
      <c r="O63" s="73"/>
      <c r="P63" s="1"/>
    </row>
    <row r="64" spans="1:16" s="7" customFormat="1" ht="15" customHeight="1" x14ac:dyDescent="0.25">
      <c r="A64" s="1"/>
      <c r="B64" s="74" t="s">
        <v>98</v>
      </c>
      <c r="C64" s="17" t="b">
        <f t="shared" si="1"/>
        <v>0</v>
      </c>
      <c r="D64" s="146"/>
      <c r="E64" s="136"/>
      <c r="F64" s="77"/>
      <c r="G64" s="75"/>
      <c r="H64" s="75"/>
      <c r="I64" s="75"/>
      <c r="J64" s="72"/>
      <c r="K64" s="72"/>
      <c r="L64" s="72"/>
      <c r="M64" s="72"/>
      <c r="N64" s="72"/>
      <c r="O64" s="73"/>
      <c r="P64" s="1"/>
    </row>
    <row r="65" spans="1:16" s="7" customFormat="1" ht="15" customHeight="1" x14ac:dyDescent="0.25">
      <c r="A65" s="1"/>
      <c r="B65" s="74" t="s">
        <v>99</v>
      </c>
      <c r="C65" s="17" t="b">
        <f t="shared" si="1"/>
        <v>0</v>
      </c>
      <c r="D65" s="145" t="str">
        <f>IF(F64="","_empty_",F64)</f>
        <v>_empty_</v>
      </c>
      <c r="E65" s="136"/>
      <c r="F65" s="144" t="s">
        <v>77</v>
      </c>
      <c r="G65" s="136"/>
      <c r="H65" s="75"/>
      <c r="I65" s="75"/>
      <c r="J65" s="72"/>
      <c r="K65" s="72"/>
      <c r="L65" s="72"/>
      <c r="M65" s="72"/>
      <c r="N65" s="72"/>
      <c r="O65" s="73"/>
      <c r="P65" s="1"/>
    </row>
    <row r="66" spans="1:16" s="7" customFormat="1" ht="15" customHeight="1" x14ac:dyDescent="0.25">
      <c r="A66" s="1"/>
      <c r="B66" s="74" t="s">
        <v>100</v>
      </c>
      <c r="C66" s="17" t="b">
        <f t="shared" si="1"/>
        <v>0</v>
      </c>
      <c r="D66" s="146"/>
      <c r="E66" s="136"/>
      <c r="F66" s="77"/>
      <c r="G66" s="75"/>
      <c r="H66" s="75"/>
      <c r="I66" s="75"/>
      <c r="J66" s="72"/>
      <c r="K66" s="72"/>
      <c r="L66" s="72"/>
      <c r="M66" s="72"/>
      <c r="N66" s="72"/>
      <c r="O66" s="73"/>
      <c r="P66" s="1"/>
    </row>
    <row r="67" spans="1:16" s="7" customFormat="1" ht="15" customHeight="1" x14ac:dyDescent="0.25">
      <c r="A67" s="1"/>
      <c r="B67" s="74" t="s">
        <v>101</v>
      </c>
      <c r="C67" s="17" t="b">
        <f t="shared" si="1"/>
        <v>0</v>
      </c>
      <c r="D67" s="145" t="str">
        <f>IF(F66="","_empty_",F66)</f>
        <v>_empty_</v>
      </c>
      <c r="E67" s="136"/>
      <c r="F67" s="144" t="s">
        <v>77</v>
      </c>
      <c r="G67" s="136"/>
      <c r="H67" s="75"/>
      <c r="I67" s="75"/>
      <c r="J67" s="72"/>
      <c r="K67" s="72"/>
      <c r="L67" s="72"/>
      <c r="M67" s="72"/>
      <c r="N67" s="72"/>
      <c r="O67" s="73"/>
      <c r="P67" s="1"/>
    </row>
    <row r="68" spans="1:16" s="7" customFormat="1" ht="15" customHeight="1" x14ac:dyDescent="0.25">
      <c r="A68" s="1"/>
      <c r="B68" s="133" t="s">
        <v>102</v>
      </c>
      <c r="C68" s="134"/>
      <c r="D68" s="134"/>
      <c r="E68" s="134"/>
      <c r="F68" s="134"/>
      <c r="G68" s="134"/>
      <c r="H68" s="71">
        <f t="shared" ref="H68:O68" si="2">SUM(H45:H67)</f>
        <v>39365</v>
      </c>
      <c r="I68" s="71">
        <f t="shared" si="2"/>
        <v>7465</v>
      </c>
      <c r="J68" s="78">
        <f t="shared" si="2"/>
        <v>0</v>
      </c>
      <c r="K68" s="78">
        <f t="shared" si="2"/>
        <v>1.7000000000000057</v>
      </c>
      <c r="L68" s="78">
        <f t="shared" si="2"/>
        <v>144.01</v>
      </c>
      <c r="M68" s="78">
        <f t="shared" si="2"/>
        <v>0</v>
      </c>
      <c r="N68" s="78">
        <f t="shared" si="2"/>
        <v>0</v>
      </c>
      <c r="O68" s="79">
        <f t="shared" si="2"/>
        <v>0</v>
      </c>
      <c r="P68" s="1"/>
    </row>
    <row r="69" spans="1:16" s="7" customFormat="1" ht="15.75" customHeight="1" x14ac:dyDescent="0.25">
      <c r="A69" s="1"/>
      <c r="B69" s="139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1"/>
      <c r="P69" s="1"/>
    </row>
    <row r="70" spans="1:16" s="7" customFormat="1" ht="15.75" customHeight="1" x14ac:dyDescent="0.25">
      <c r="A70" s="1"/>
      <c r="B70" s="142" t="s">
        <v>103</v>
      </c>
      <c r="C70" s="143"/>
      <c r="D70" s="143"/>
      <c r="E70" s="143"/>
      <c r="F70" s="143"/>
      <c r="G70" s="143"/>
      <c r="H70" s="143"/>
      <c r="I70" s="22" t="s">
        <v>10</v>
      </c>
      <c r="J70" s="80"/>
      <c r="K70" s="80"/>
      <c r="L70" s="80"/>
      <c r="M70" s="80"/>
      <c r="N70" s="80"/>
      <c r="O70" s="81"/>
      <c r="P70" s="1"/>
    </row>
    <row r="71" spans="1:16" s="7" customFormat="1" ht="15.75" customHeight="1" x14ac:dyDescent="0.25">
      <c r="A71" s="1"/>
      <c r="B71" s="82" t="s">
        <v>104</v>
      </c>
      <c r="C71" s="83"/>
      <c r="D71" s="84"/>
      <c r="E71" s="85"/>
      <c r="F71" s="86" t="str">
        <f>IF(E71=1,"There are either still empty mandatory fields or at least one validation warning in the form","All required fields are successfully validated")</f>
        <v>All required fields are successfully validated</v>
      </c>
      <c r="G71" s="84"/>
      <c r="H71" s="84"/>
      <c r="I71" s="84"/>
      <c r="J71" s="84"/>
      <c r="K71" s="84"/>
      <c r="L71" s="84"/>
      <c r="M71" s="84"/>
      <c r="N71" s="84"/>
      <c r="O71" s="87"/>
      <c r="P71" s="1"/>
    </row>
    <row r="72" spans="1:16" s="7" customFormat="1" ht="15.75" customHeight="1" x14ac:dyDescent="0.25">
      <c r="A72" s="1"/>
      <c r="B72" s="31" t="s">
        <v>105</v>
      </c>
      <c r="C72" s="32"/>
      <c r="D72" s="88"/>
      <c r="E72" s="88"/>
      <c r="F72" s="88"/>
      <c r="G72" s="137"/>
      <c r="H72" s="136"/>
      <c r="I72" s="58" t="s">
        <v>106</v>
      </c>
      <c r="J72" s="58"/>
      <c r="K72" s="58"/>
      <c r="L72" s="58"/>
      <c r="M72" s="58"/>
      <c r="N72" s="58"/>
      <c r="O72" s="89"/>
      <c r="P72" s="1"/>
    </row>
    <row r="73" spans="1:16" s="7" customFormat="1" ht="15.75" customHeight="1" x14ac:dyDescent="0.25">
      <c r="A73" s="1"/>
      <c r="B73" s="31" t="s">
        <v>107</v>
      </c>
      <c r="C73" s="32"/>
      <c r="D73" s="88"/>
      <c r="E73" s="88"/>
      <c r="F73" s="88"/>
      <c r="G73" s="138"/>
      <c r="H73" s="136"/>
      <c r="I73" s="58" t="s">
        <v>108</v>
      </c>
      <c r="J73" s="58"/>
      <c r="K73" s="58"/>
      <c r="L73" s="58"/>
      <c r="M73" s="58"/>
      <c r="N73" s="58"/>
      <c r="O73" s="89"/>
      <c r="P73" s="1"/>
    </row>
    <row r="74" spans="1:16" s="7" customFormat="1" ht="15.75" customHeight="1" x14ac:dyDescent="0.25">
      <c r="A74" s="1"/>
      <c r="B74" s="133" t="s">
        <v>109</v>
      </c>
      <c r="C74" s="134"/>
      <c r="D74" s="134"/>
      <c r="E74" s="134"/>
      <c r="F74" s="134"/>
      <c r="G74" s="135"/>
      <c r="H74" s="136"/>
      <c r="I74" s="34" t="s">
        <v>110</v>
      </c>
      <c r="J74" s="90"/>
      <c r="K74" s="90"/>
      <c r="L74" s="90"/>
      <c r="M74" s="90"/>
      <c r="N74" s="90"/>
      <c r="O74" s="89"/>
      <c r="P74" s="1"/>
    </row>
    <row r="75" spans="1:16" s="7" customFormat="1" ht="15.75" customHeight="1" thickBot="1" x14ac:dyDescent="0.3">
      <c r="A75" s="1"/>
      <c r="B75" s="91" t="s">
        <v>111</v>
      </c>
      <c r="C75" s="92"/>
      <c r="D75" s="93"/>
      <c r="E75" s="93"/>
      <c r="F75" s="92"/>
      <c r="G75" s="184"/>
      <c r="H75" s="185"/>
      <c r="I75" s="185"/>
      <c r="J75" s="185"/>
      <c r="K75" s="185"/>
      <c r="L75" s="185"/>
      <c r="M75" s="185"/>
      <c r="N75" s="185"/>
      <c r="O75" s="186"/>
      <c r="P75" s="1"/>
    </row>
    <row r="76" spans="1:16" s="7" customFormat="1" ht="15.75" customHeight="1" thickBot="1" x14ac:dyDescent="0.3">
      <c r="A76" s="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"/>
    </row>
    <row r="77" spans="1:16" s="7" customFormat="1" ht="15.75" customHeight="1" x14ac:dyDescent="0.3">
      <c r="A77" s="1"/>
      <c r="B77" s="96" t="s">
        <v>115</v>
      </c>
      <c r="C77" s="97"/>
      <c r="D77" s="98"/>
      <c r="E77" s="98"/>
      <c r="F77" s="98"/>
      <c r="G77" s="99" t="s">
        <v>9</v>
      </c>
      <c r="H77" s="100" t="s">
        <v>116</v>
      </c>
      <c r="I77" s="100"/>
      <c r="J77" s="100"/>
      <c r="K77" s="100"/>
      <c r="L77" s="100"/>
      <c r="M77" s="100"/>
      <c r="N77" s="100"/>
      <c r="O77" s="101"/>
      <c r="P77" s="1"/>
    </row>
    <row r="78" spans="1:16" s="7" customFormat="1" ht="15.75" customHeight="1" x14ac:dyDescent="0.3">
      <c r="A78" s="1"/>
      <c r="B78" s="102" t="s">
        <v>117</v>
      </c>
      <c r="C78" s="103"/>
      <c r="D78" s="104"/>
      <c r="E78" s="104"/>
      <c r="F78" s="104"/>
      <c r="G78" s="105"/>
      <c r="H78" s="106"/>
      <c r="I78" s="106"/>
      <c r="J78" s="106"/>
      <c r="K78" s="106"/>
      <c r="L78" s="106"/>
      <c r="M78" s="106"/>
      <c r="N78" s="106"/>
      <c r="O78" s="107"/>
      <c r="P78" s="1"/>
    </row>
    <row r="79" spans="1:16" s="7" customFormat="1" ht="29.25" customHeight="1" x14ac:dyDescent="0.25">
      <c r="A79" s="1"/>
      <c r="B79" s="108" t="s">
        <v>118</v>
      </c>
      <c r="C79" s="109"/>
      <c r="D79" s="110"/>
      <c r="E79" s="110"/>
      <c r="F79" s="111"/>
      <c r="G79" s="109" t="s">
        <v>119</v>
      </c>
      <c r="H79" s="182" t="s">
        <v>120</v>
      </c>
      <c r="I79" s="140"/>
      <c r="J79" s="140"/>
      <c r="K79" s="140"/>
      <c r="L79" s="140"/>
      <c r="M79" s="140"/>
      <c r="N79" s="140"/>
      <c r="O79" s="183"/>
      <c r="P79" s="1"/>
    </row>
    <row r="80" spans="1:16" s="7" customFormat="1" ht="29.25" customHeight="1" x14ac:dyDescent="0.25">
      <c r="A80" s="1"/>
      <c r="B80" s="108" t="s">
        <v>121</v>
      </c>
      <c r="C80" s="109"/>
      <c r="D80" s="110"/>
      <c r="E80" s="110"/>
      <c r="F80" s="111"/>
      <c r="G80" s="109" t="s">
        <v>119</v>
      </c>
      <c r="H80" s="182" t="s">
        <v>122</v>
      </c>
      <c r="I80" s="140"/>
      <c r="J80" s="140"/>
      <c r="K80" s="140"/>
      <c r="L80" s="140"/>
      <c r="M80" s="140"/>
      <c r="N80" s="140"/>
      <c r="O80" s="183"/>
      <c r="P80" s="1"/>
    </row>
    <row r="81" spans="1:16" s="7" customFormat="1" ht="29.25" customHeight="1" x14ac:dyDescent="0.25">
      <c r="A81" s="1"/>
      <c r="B81" s="108" t="s">
        <v>123</v>
      </c>
      <c r="C81" s="109"/>
      <c r="D81" s="110"/>
      <c r="E81" s="110"/>
      <c r="F81" s="111"/>
      <c r="G81" s="109" t="s">
        <v>119</v>
      </c>
      <c r="H81" s="182" t="s">
        <v>124</v>
      </c>
      <c r="I81" s="140"/>
      <c r="J81" s="140"/>
      <c r="K81" s="140"/>
      <c r="L81" s="140"/>
      <c r="M81" s="140"/>
      <c r="N81" s="140"/>
      <c r="O81" s="183"/>
      <c r="P81" s="1"/>
    </row>
    <row r="82" spans="1:16" s="7" customFormat="1" ht="15.75" customHeight="1" x14ac:dyDescent="0.25">
      <c r="A82" s="1"/>
      <c r="B82" s="112" t="s">
        <v>125</v>
      </c>
      <c r="C82" s="113"/>
      <c r="D82" s="113"/>
      <c r="E82" s="113"/>
      <c r="F82" s="114"/>
      <c r="G82" s="113" t="s">
        <v>126</v>
      </c>
      <c r="H82" s="115" t="s">
        <v>127</v>
      </c>
      <c r="I82" s="116"/>
      <c r="J82" s="116"/>
      <c r="K82" s="116"/>
      <c r="L82" s="116"/>
      <c r="M82" s="116"/>
      <c r="N82" s="116"/>
      <c r="O82" s="117"/>
      <c r="P82" s="1"/>
    </row>
    <row r="83" spans="1:16" s="7" customFormat="1" ht="15.75" customHeight="1" x14ac:dyDescent="0.25">
      <c r="A83" s="1"/>
      <c r="B83" s="108" t="s">
        <v>128</v>
      </c>
      <c r="C83" s="109"/>
      <c r="D83" s="110"/>
      <c r="E83" s="110"/>
      <c r="F83" s="111"/>
      <c r="G83" s="109" t="s">
        <v>119</v>
      </c>
      <c r="H83" s="118" t="s">
        <v>129</v>
      </c>
      <c r="I83" s="95"/>
      <c r="J83" s="95"/>
      <c r="K83" s="95"/>
      <c r="L83" s="95"/>
      <c r="M83" s="95"/>
      <c r="N83" s="95"/>
      <c r="O83" s="119"/>
      <c r="P83" s="1"/>
    </row>
    <row r="84" spans="1:16" s="7" customFormat="1" ht="15.75" customHeight="1" x14ac:dyDescent="0.25">
      <c r="A84" s="1"/>
      <c r="B84" s="112" t="s">
        <v>130</v>
      </c>
      <c r="C84" s="113"/>
      <c r="D84" s="113"/>
      <c r="E84" s="113"/>
      <c r="F84" s="120">
        <f>SUMPRODUCT($G$45:$G$67,$H$45:$H$67)/1000000</f>
        <v>9.6661000000000001</v>
      </c>
      <c r="G84" s="113" t="s">
        <v>131</v>
      </c>
      <c r="H84" s="121" t="s">
        <v>132</v>
      </c>
      <c r="I84" s="116"/>
      <c r="J84" s="116"/>
      <c r="K84" s="116"/>
      <c r="L84" s="116"/>
      <c r="M84" s="116"/>
      <c r="N84" s="116"/>
      <c r="O84" s="117"/>
      <c r="P84" s="1"/>
    </row>
    <row r="85" spans="1:16" s="7" customFormat="1" ht="15.75" customHeight="1" x14ac:dyDescent="0.25">
      <c r="A85" s="1"/>
      <c r="B85" s="108" t="s">
        <v>128</v>
      </c>
      <c r="C85" s="109"/>
      <c r="D85" s="110"/>
      <c r="E85" s="110"/>
      <c r="F85" s="122">
        <f>SUMPRODUCT($G$45:$G$67,$I$45:$I$67)/1000000</f>
        <v>1.7916000000000001</v>
      </c>
      <c r="G85" s="109" t="s">
        <v>131</v>
      </c>
      <c r="H85" s="118" t="s">
        <v>133</v>
      </c>
      <c r="I85" s="95"/>
      <c r="J85" s="95"/>
      <c r="K85" s="95"/>
      <c r="L85" s="95"/>
      <c r="M85" s="95"/>
      <c r="N85" s="95"/>
      <c r="O85" s="119"/>
      <c r="P85" s="1"/>
    </row>
    <row r="86" spans="1:16" s="7" customFormat="1" ht="15.75" customHeight="1" x14ac:dyDescent="0.35">
      <c r="A86" s="1"/>
      <c r="B86" s="123" t="s">
        <v>134</v>
      </c>
      <c r="C86" s="124"/>
      <c r="D86" s="124"/>
      <c r="E86" s="124"/>
      <c r="F86" s="125">
        <f t="shared" ref="F86:F87" si="3">IFERROR(F82/F84,"")</f>
        <v>0</v>
      </c>
      <c r="G86" s="124" t="s">
        <v>135</v>
      </c>
      <c r="H86" s="115" t="s">
        <v>136</v>
      </c>
      <c r="I86" s="116"/>
      <c r="J86" s="116"/>
      <c r="K86" s="116"/>
      <c r="L86" s="116"/>
      <c r="M86" s="116"/>
      <c r="N86" s="116"/>
      <c r="O86" s="117"/>
      <c r="P86" s="1"/>
    </row>
    <row r="87" spans="1:16" s="7" customFormat="1" ht="15.75" customHeight="1" thickBot="1" x14ac:dyDescent="0.3">
      <c r="A87" s="1"/>
      <c r="B87" s="126" t="s">
        <v>128</v>
      </c>
      <c r="C87" s="127"/>
      <c r="D87" s="128"/>
      <c r="E87" s="128"/>
      <c r="F87" s="129">
        <f t="shared" si="3"/>
        <v>0</v>
      </c>
      <c r="G87" s="127" t="s">
        <v>137</v>
      </c>
      <c r="H87" s="130" t="s">
        <v>138</v>
      </c>
      <c r="I87" s="131"/>
      <c r="J87" s="131"/>
      <c r="K87" s="131"/>
      <c r="L87" s="131"/>
      <c r="M87" s="131"/>
      <c r="N87" s="131"/>
      <c r="O87" s="132"/>
      <c r="P87" s="1"/>
    </row>
    <row r="88" spans="1:16" s="7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</sheetData>
  <mergeCells count="92">
    <mergeCell ref="H81:O81"/>
    <mergeCell ref="F19:G19"/>
    <mergeCell ref="F20:G20"/>
    <mergeCell ref="G75:O75"/>
    <mergeCell ref="H79:O79"/>
    <mergeCell ref="H80:O80"/>
    <mergeCell ref="I30:O30"/>
    <mergeCell ref="B41:O41"/>
    <mergeCell ref="B43:C43"/>
    <mergeCell ref="F21:G21"/>
    <mergeCell ref="F22:G22"/>
    <mergeCell ref="I22:O23"/>
    <mergeCell ref="F31:G31"/>
    <mergeCell ref="I31:O31"/>
    <mergeCell ref="F23:G23"/>
    <mergeCell ref="F24:G24"/>
    <mergeCell ref="F9:G9"/>
    <mergeCell ref="F10:G10"/>
    <mergeCell ref="F14:G14"/>
    <mergeCell ref="B15:O15"/>
    <mergeCell ref="I18:O18"/>
    <mergeCell ref="F11:G11"/>
    <mergeCell ref="F12:G12"/>
    <mergeCell ref="F13:G13"/>
    <mergeCell ref="F18:G18"/>
    <mergeCell ref="H3:O3"/>
    <mergeCell ref="H4:O4"/>
    <mergeCell ref="H5:O5"/>
    <mergeCell ref="H6:O6"/>
    <mergeCell ref="I20:O20"/>
    <mergeCell ref="F25:G25"/>
    <mergeCell ref="I24:O25"/>
    <mergeCell ref="F26:G26"/>
    <mergeCell ref="I26:O26"/>
    <mergeCell ref="B27:O27"/>
    <mergeCell ref="I29:O29"/>
    <mergeCell ref="F30:G30"/>
    <mergeCell ref="D44:E44"/>
    <mergeCell ref="D45:E45"/>
    <mergeCell ref="D46:E46"/>
    <mergeCell ref="D43:E43"/>
    <mergeCell ref="F32:G32"/>
    <mergeCell ref="F33:G33"/>
    <mergeCell ref="F34:G34"/>
    <mergeCell ref="F35:G35"/>
    <mergeCell ref="F36:G36"/>
    <mergeCell ref="I32:O32"/>
    <mergeCell ref="I34:O35"/>
    <mergeCell ref="I36:O37"/>
    <mergeCell ref="F38:G38"/>
    <mergeCell ref="I38:O38"/>
    <mergeCell ref="F37:G37"/>
    <mergeCell ref="D52:E52"/>
    <mergeCell ref="D53:E53"/>
    <mergeCell ref="D54:E54"/>
    <mergeCell ref="D55:E55"/>
    <mergeCell ref="F45:G45"/>
    <mergeCell ref="F47:G47"/>
    <mergeCell ref="F49:G49"/>
    <mergeCell ref="F51:G51"/>
    <mergeCell ref="D48:E48"/>
    <mergeCell ref="D49:E49"/>
    <mergeCell ref="D50:E50"/>
    <mergeCell ref="D51:E51"/>
    <mergeCell ref="F53:G53"/>
    <mergeCell ref="F55:G55"/>
    <mergeCell ref="D47:E47"/>
    <mergeCell ref="F57:G57"/>
    <mergeCell ref="F59:G59"/>
    <mergeCell ref="D56:E56"/>
    <mergeCell ref="D57:E57"/>
    <mergeCell ref="D58:E58"/>
    <mergeCell ref="D59:E59"/>
    <mergeCell ref="D60:E60"/>
    <mergeCell ref="D61:E61"/>
    <mergeCell ref="D62:E62"/>
    <mergeCell ref="D63:E63"/>
    <mergeCell ref="F61:G61"/>
    <mergeCell ref="F63:G63"/>
    <mergeCell ref="F65:G65"/>
    <mergeCell ref="D67:E67"/>
    <mergeCell ref="F67:G67"/>
    <mergeCell ref="D64:E64"/>
    <mergeCell ref="D65:E65"/>
    <mergeCell ref="D66:E66"/>
    <mergeCell ref="B74:F74"/>
    <mergeCell ref="G74:H74"/>
    <mergeCell ref="G72:H72"/>
    <mergeCell ref="G73:H73"/>
    <mergeCell ref="B68:G68"/>
    <mergeCell ref="B69:O69"/>
    <mergeCell ref="B70:H70"/>
  </mergeCells>
  <conditionalFormatting sqref="F71">
    <cfRule type="expression" dxfId="2" priority="1">
      <formula>$E$71=2</formula>
    </cfRule>
  </conditionalFormatting>
  <conditionalFormatting sqref="D45:E67">
    <cfRule type="containsText" dxfId="1" priority="2" operator="containsText" text="_empty_">
      <formula>NOT(ISERROR(SEARCH(("_empty_"),(D45))))</formula>
    </cfRule>
  </conditionalFormatting>
  <conditionalFormatting sqref="D44:E44">
    <cfRule type="containsText" dxfId="0" priority="3" operator="containsText" text="_empty_">
      <formula>NOT(ISERROR(SEARCH(("_empty_"),(D44))))</formula>
    </cfRule>
  </conditionalFormatting>
  <dataValidations count="16">
    <dataValidation type="decimal" allowBlank="1" showInputMessage="1" prompt="Fuel consumed per leg - Please provide a number within a reasonable interval_x000a_" sqref="J44:N67" xr:uid="{4388F42D-8977-451A-92D7-38427EC60F54}">
      <formula1>0</formula1>
      <formula2>15000</formula2>
    </dataValidation>
    <dataValidation type="list" allowBlank="1" showErrorMessage="1" sqref="N43:O43" xr:uid="{1D1A6D70-E2D8-4C6A-9999-7C1EF57A828A}">
      <formula1>INDIRECT("FuelType[Fuel Type]")</formula1>
    </dataValidation>
    <dataValidation type="decimal" allowBlank="1" showInputMessage="1" showErrorMessage="1" prompt="Enter the amount of cargo onboard for this charterer, on this leg, in metric tonnes" sqref="I45:I67" xr:uid="{161D8008-4093-4F7C-BE85-DE917B597D87}">
      <formula1>0</formula1>
      <formula2>H45</formula2>
    </dataValidation>
    <dataValidation type="decimal" allowBlank="1" showInputMessage="1" prompt="Transported quantity - This number should not exeed the total capacity of the vessel" sqref="H45:H67" xr:uid="{EDC3CC8E-E74B-4C18-A959-C5B13A53A4A7}">
      <formula1>0</formula1>
      <formula2>$F$12*1.05</formula2>
    </dataValidation>
    <dataValidation type="decimal" allowBlank="1" showInputMessage="1" prompt="Fuel consumed per leg - Please provide a number within a reasonable interval" sqref="O44:O67" xr:uid="{CC77E1B1-7C6C-43CA-A249-3C14FF2C5918}">
      <formula1>0</formula1>
      <formula2>15000</formula2>
    </dataValidation>
    <dataValidation type="decimal" allowBlank="1" showInputMessage="1" prompt="Laden distance sailed - Please provide the sailed distance of this particular laden leg" sqref="G46 G66 G64 G62 G60 G58 G56 G54 G52 G50 G48" xr:uid="{7D33E8AF-0CCF-4D5F-AE3C-B5EB4F5EC6E7}">
      <formula1>#REF!</formula1>
      <formula2>IF($F$38="",#REF!,$F$38)</formula2>
    </dataValidation>
    <dataValidation type="custom" allowBlank="1" showInputMessage="1" prompt="UN/LOCODE - Please enter UN LOCODE with or without space between_x000a_country and location code (AAXXX or AA XXX)" sqref="F19 F21" xr:uid="{C7A9137F-C351-4184-B957-E04854416DF0}">
      <formula1>AND(GTE(LEN(F19),MIN((#REF!),(#REF!))),LTE(LEN(F19),MAX((#REF!),(#REF!))))</formula1>
    </dataValidation>
    <dataValidation type="decimal" allowBlank="1" showInputMessage="1" prompt="Laden distance - You have either entered zero or a total distance that would imply an unrealistic average speed for the vessel based on the above dates." sqref="F38" xr:uid="{D936F49A-F6E3-4F1D-8377-9AE64A1FC609}">
      <formula1>#REF!</formula1>
      <formula2>#REF!</formula2>
    </dataValidation>
    <dataValidation type="decimal" allowBlank="1" showInputMessage="1" prompt="Ballast distance - You have either entered zero or a total distance that would imply an unrealistic average speed for the vessel based on the above dates._x000a_" sqref="F26" xr:uid="{53983986-856E-4537-9B9F-0DCDC0ED53BC}">
      <formula1>#REF!</formula1>
      <formula2>#REF!</formula2>
    </dataValidation>
    <dataValidation type="custom" allowBlank="1" showInputMessage="1" prompt="Leg end time - Please enter the time in the format hh:mm" sqref="F23 F25" xr:uid="{FDC127EA-E42E-48A1-A745-581474D4C1FA}">
      <formula1>AND(GTE(F23,MIN((#REF!),(#REF!))),LTE(F23,MAX((#REF!),(#REF!))))</formula1>
    </dataValidation>
    <dataValidation type="custom" allowBlank="1" showInputMessage="1" prompt="Voyage end time - Please enter the time in the format hh:mm" sqref="F37" xr:uid="{4AAF3D30-5678-4226-A62D-A0763A95F14F}">
      <formula1>AND(GTE(F37,MIN((#REF!),(#REF!))),LTE(F37,MAX((#REF!),(#REF!))))</formula1>
    </dataValidation>
    <dataValidation type="list" allowBlank="1" showErrorMessage="1" sqref="F11" xr:uid="{1A469A61-0D81-44E4-AD08-05966CF69042}">
      <formula1>#REF!</formula1>
    </dataValidation>
    <dataValidation type="decimal" allowBlank="1" showInputMessage="1" prompt="Vessel size - Please provide the vessels maximum capacity in the unit provided on the right" sqref="F12" xr:uid="{5570141F-78B1-42BF-90B9-4146682E9107}">
      <formula1>#REF!</formula1>
      <formula2>#REF!</formula2>
    </dataValidation>
    <dataValidation type="date" allowBlank="1" sqref="F34:F35" xr:uid="{76949655-BF82-499F-9DC0-EB1D49D28378}">
      <formula1>#REF!</formula1>
      <formula2>#REF!</formula2>
    </dataValidation>
    <dataValidation type="list" allowBlank="1" showInputMessage="1" showErrorMessage="1" prompt="Please select Yes from the drop down menu to confirm" sqref="G74" xr:uid="{74C5416A-2F11-48B4-B70A-DF94468958AD}">
      <formula1>#REF!</formula1>
    </dataValidation>
    <dataValidation type="date" allowBlank="1" showInputMessage="1" prompt="End date - Please provide historic date in the correct format based on your reginal settings" sqref="F22 F36 F24" xr:uid="{4D14C367-2009-4ADB-9971-194F7DA42B44}">
      <formula1>#REF!</formula1>
      <formula2>#REF!</formula2>
    </dataValidation>
  </dataValidations>
  <hyperlinks>
    <hyperlink ref="H5" r:id="rId1" xr:uid="{7A44D793-1D11-4453-B320-F38C4A0EC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Soto</cp:lastModifiedBy>
  <dcterms:created xsi:type="dcterms:W3CDTF">2022-05-14T23:54:22Z</dcterms:created>
  <dcterms:modified xsi:type="dcterms:W3CDTF">2022-05-15T00:09:41Z</dcterms:modified>
</cp:coreProperties>
</file>