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experiment-1-Usage\incremental-2\"/>
    </mc:Choice>
  </mc:AlternateContent>
  <xr:revisionPtr revIDLastSave="0" documentId="13_ncr:1_{6627BB2C-BAB5-4165-A87B-C195DF225366}" xr6:coauthVersionLast="44" xr6:coauthVersionMax="44" xr10:uidLastSave="{00000000-0000-0000-0000-000000000000}"/>
  <bookViews>
    <workbookView xWindow="-108" yWindow="-108" windowWidth="23256" windowHeight="12576" activeTab="10" xr2:uid="{00000000-000D-0000-FFFF-FFFF00000000}"/>
  </bookViews>
  <sheets>
    <sheet name="UpgradeTimes" sheetId="1" r:id="rId1"/>
    <sheet name="run-1" sheetId="9" r:id="rId2"/>
    <sheet name="run-2" sheetId="2" r:id="rId3"/>
    <sheet name="run-3" sheetId="3" r:id="rId4"/>
    <sheet name="run-5" sheetId="5" r:id="rId5"/>
    <sheet name="run-6" sheetId="6" r:id="rId6"/>
    <sheet name="run-7" sheetId="10" r:id="rId7"/>
    <sheet name="run-8" sheetId="7" r:id="rId8"/>
    <sheet name="run-9" sheetId="8" r:id="rId9"/>
    <sheet name="run-10" sheetId="11" r:id="rId10"/>
    <sheet name="AVG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2" l="1"/>
  <c r="I3" i="12" l="1"/>
  <c r="I4" i="12"/>
  <c r="I2" i="12"/>
  <c r="I1" i="1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" i="12"/>
  <c r="B27" i="12" l="1"/>
  <c r="C26" i="12"/>
  <c r="D26" i="12"/>
  <c r="B26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I12" i="7"/>
  <c r="I14" i="7" s="1"/>
  <c r="I13" i="7" l="1"/>
  <c r="I8" i="9" l="1"/>
  <c r="I9" i="9" s="1"/>
  <c r="J9" i="9"/>
  <c r="K8" i="9"/>
  <c r="K10" i="9" s="1"/>
  <c r="J8" i="9"/>
  <c r="J10" i="9" s="1"/>
  <c r="I8" i="2"/>
  <c r="I9" i="2" s="1"/>
  <c r="J9" i="2"/>
  <c r="K8" i="2"/>
  <c r="K10" i="2" s="1"/>
  <c r="J8" i="2"/>
  <c r="J10" i="2" s="1"/>
  <c r="J8" i="3"/>
  <c r="J10" i="3" s="1"/>
  <c r="K8" i="3"/>
  <c r="I8" i="3"/>
  <c r="I10" i="3"/>
  <c r="K10" i="3"/>
  <c r="I9" i="3"/>
  <c r="I8" i="5"/>
  <c r="J8" i="6"/>
  <c r="J10" i="6" s="1"/>
  <c r="K8" i="6"/>
  <c r="K9" i="6" s="1"/>
  <c r="I8" i="6"/>
  <c r="J10" i="5"/>
  <c r="J9" i="5"/>
  <c r="K8" i="5"/>
  <c r="K10" i="5" s="1"/>
  <c r="J8" i="5"/>
  <c r="I12" i="5"/>
  <c r="K10" i="6"/>
  <c r="I10" i="6"/>
  <c r="I9" i="6"/>
  <c r="I8" i="10"/>
  <c r="I9" i="10" s="1"/>
  <c r="K10" i="10"/>
  <c r="K9" i="10"/>
  <c r="J9" i="10"/>
  <c r="K8" i="10"/>
  <c r="J8" i="10"/>
  <c r="J10" i="10" s="1"/>
  <c r="I8" i="7"/>
  <c r="J9" i="7"/>
  <c r="K8" i="7"/>
  <c r="K10" i="7" s="1"/>
  <c r="J8" i="7"/>
  <c r="J10" i="7" s="1"/>
  <c r="I9" i="7"/>
  <c r="K8" i="8"/>
  <c r="K9" i="8" s="1"/>
  <c r="J8" i="8"/>
  <c r="I8" i="8"/>
  <c r="I9" i="8" s="1"/>
  <c r="J8" i="11"/>
  <c r="I12" i="11" s="1"/>
  <c r="I14" i="11" s="1"/>
  <c r="K8" i="11"/>
  <c r="K9" i="11" s="1"/>
  <c r="I8" i="11"/>
  <c r="I10" i="11" s="1"/>
  <c r="J9" i="8"/>
  <c r="K10" i="11"/>
  <c r="I9" i="11"/>
  <c r="L40" i="1"/>
  <c r="I43" i="1"/>
  <c r="D42" i="1"/>
  <c r="E42" i="1"/>
  <c r="G42" i="1"/>
  <c r="H42" i="1"/>
  <c r="I42" i="1"/>
  <c r="J42" i="1"/>
  <c r="K42" i="1"/>
  <c r="L42" i="1"/>
  <c r="L43" i="1" s="1"/>
  <c r="I40" i="1"/>
  <c r="G7" i="1"/>
  <c r="C42" i="1"/>
  <c r="C43" i="1" s="1"/>
  <c r="I10" i="9" l="1"/>
  <c r="K9" i="9"/>
  <c r="I12" i="9"/>
  <c r="K9" i="2"/>
  <c r="I10" i="2"/>
  <c r="I12" i="2"/>
  <c r="J9" i="3"/>
  <c r="K9" i="3"/>
  <c r="I12" i="3"/>
  <c r="J9" i="6"/>
  <c r="I14" i="5"/>
  <c r="I13" i="5"/>
  <c r="K9" i="5"/>
  <c r="I9" i="5"/>
  <c r="I10" i="5"/>
  <c r="I12" i="6"/>
  <c r="I10" i="10"/>
  <c r="I12" i="10"/>
  <c r="K9" i="7"/>
  <c r="I10" i="7"/>
  <c r="K10" i="8"/>
  <c r="J10" i="11"/>
  <c r="J9" i="11"/>
  <c r="I13" i="11"/>
  <c r="I10" i="8"/>
  <c r="I12" i="8"/>
  <c r="I13" i="8" s="1"/>
  <c r="J10" i="8"/>
  <c r="I14" i="9" l="1"/>
  <c r="I13" i="9"/>
  <c r="I14" i="2"/>
  <c r="I13" i="2"/>
  <c r="I14" i="3"/>
  <c r="I13" i="3"/>
  <c r="I14" i="6"/>
  <c r="I13" i="6"/>
  <c r="I14" i="10"/>
  <c r="I13" i="10"/>
  <c r="I14" i="8"/>
  <c r="L45" i="1"/>
  <c r="I44" i="1"/>
  <c r="H4" i="1"/>
  <c r="I4" i="1"/>
  <c r="J4" i="1"/>
  <c r="K4" i="1"/>
  <c r="L4" i="1"/>
  <c r="H7" i="1"/>
  <c r="I7" i="1"/>
  <c r="J7" i="1"/>
  <c r="K7" i="1"/>
  <c r="L7" i="1"/>
  <c r="H10" i="1"/>
  <c r="I10" i="1"/>
  <c r="J10" i="1"/>
  <c r="K10" i="1"/>
  <c r="L10" i="1"/>
  <c r="H13" i="1"/>
  <c r="I13" i="1"/>
  <c r="J13" i="1"/>
  <c r="K13" i="1"/>
  <c r="L13" i="1"/>
  <c r="H16" i="1"/>
  <c r="I16" i="1"/>
  <c r="J16" i="1"/>
  <c r="K16" i="1"/>
  <c r="L16" i="1"/>
  <c r="H19" i="1"/>
  <c r="I19" i="1"/>
  <c r="J19" i="1"/>
  <c r="K19" i="1"/>
  <c r="L19" i="1"/>
  <c r="H22" i="1"/>
  <c r="I22" i="1"/>
  <c r="J22" i="1"/>
  <c r="K22" i="1"/>
  <c r="L22" i="1"/>
  <c r="H25" i="1"/>
  <c r="I25" i="1"/>
  <c r="J25" i="1"/>
  <c r="K25" i="1"/>
  <c r="L25" i="1"/>
  <c r="H28" i="1"/>
  <c r="I28" i="1"/>
  <c r="J28" i="1"/>
  <c r="K28" i="1"/>
  <c r="L28" i="1"/>
  <c r="H31" i="1"/>
  <c r="I31" i="1"/>
  <c r="J31" i="1"/>
  <c r="K31" i="1"/>
  <c r="L31" i="1"/>
  <c r="H34" i="1"/>
  <c r="I34" i="1"/>
  <c r="J34" i="1"/>
  <c r="K34" i="1"/>
  <c r="L34" i="1"/>
  <c r="H37" i="1"/>
  <c r="I37" i="1"/>
  <c r="J37" i="1"/>
  <c r="K37" i="1"/>
  <c r="L37" i="1"/>
  <c r="H40" i="1"/>
  <c r="J40" i="1"/>
  <c r="K40" i="1"/>
  <c r="H44" i="1"/>
  <c r="J44" i="1"/>
  <c r="K43" i="1"/>
  <c r="K45" i="1" s="1"/>
  <c r="G44" i="1"/>
  <c r="E44" i="1"/>
  <c r="D43" i="1"/>
  <c r="D45" i="1" s="1"/>
  <c r="G40" i="1"/>
  <c r="E40" i="1"/>
  <c r="D40" i="1"/>
  <c r="C40" i="1"/>
  <c r="G37" i="1"/>
  <c r="E37" i="1"/>
  <c r="D37" i="1"/>
  <c r="C37" i="1"/>
  <c r="G34" i="1"/>
  <c r="E34" i="1"/>
  <c r="D34" i="1"/>
  <c r="C34" i="1"/>
  <c r="G31" i="1"/>
  <c r="E31" i="1"/>
  <c r="D31" i="1"/>
  <c r="C31" i="1"/>
  <c r="G28" i="1"/>
  <c r="E28" i="1"/>
  <c r="D28" i="1"/>
  <c r="C28" i="1"/>
  <c r="G25" i="1"/>
  <c r="E25" i="1"/>
  <c r="D25" i="1"/>
  <c r="C25" i="1"/>
  <c r="G22" i="1"/>
  <c r="E22" i="1"/>
  <c r="D22" i="1"/>
  <c r="C22" i="1"/>
  <c r="G19" i="1"/>
  <c r="E19" i="1"/>
  <c r="D19" i="1"/>
  <c r="C19" i="1"/>
  <c r="G16" i="1"/>
  <c r="E16" i="1"/>
  <c r="D16" i="1"/>
  <c r="C16" i="1"/>
  <c r="G13" i="1"/>
  <c r="E13" i="1"/>
  <c r="D13" i="1"/>
  <c r="C13" i="1"/>
  <c r="G10" i="1"/>
  <c r="E10" i="1"/>
  <c r="D10" i="1"/>
  <c r="C10" i="1"/>
  <c r="E7" i="1"/>
  <c r="D7" i="1"/>
  <c r="C7" i="1"/>
  <c r="G4" i="1"/>
  <c r="E4" i="1"/>
  <c r="D4" i="1"/>
  <c r="C4" i="1"/>
  <c r="M19" i="1" l="1"/>
  <c r="M25" i="1"/>
  <c r="M13" i="1"/>
  <c r="M40" i="1"/>
  <c r="M34" i="1"/>
  <c r="M28" i="1"/>
  <c r="M16" i="1"/>
  <c r="M10" i="1"/>
  <c r="M37" i="1"/>
  <c r="M31" i="1"/>
  <c r="M7" i="1"/>
  <c r="M22" i="1"/>
  <c r="M42" i="1"/>
  <c r="M4" i="1"/>
  <c r="N42" i="1"/>
  <c r="C44" i="1"/>
  <c r="L44" i="1"/>
  <c r="G43" i="1"/>
  <c r="G45" i="1" s="1"/>
  <c r="E43" i="1"/>
  <c r="K44" i="1"/>
  <c r="J43" i="1"/>
  <c r="J45" i="1" s="1"/>
  <c r="I45" i="1"/>
  <c r="H43" i="1"/>
  <c r="H45" i="1" s="1"/>
  <c r="C45" i="1"/>
  <c r="D44" i="1"/>
  <c r="M44" i="1" l="1"/>
  <c r="E45" i="1"/>
  <c r="M45" i="1" s="1"/>
  <c r="N43" i="1"/>
  <c r="M43" i="1"/>
  <c r="N44" i="1"/>
  <c r="N45" i="1" l="1"/>
</calcChain>
</file>

<file path=xl/sharedStrings.xml><?xml version="1.0" encoding="utf-8"?>
<sst xmlns="http://schemas.openxmlformats.org/spreadsheetml/2006/main" count="494" uniqueCount="292">
  <si>
    <t>State</t>
  </si>
  <si>
    <t>RUN 1</t>
  </si>
  <si>
    <t>RUN 2</t>
  </si>
  <si>
    <t>RUN 3</t>
  </si>
  <si>
    <t>RUN 5</t>
  </si>
  <si>
    <t>AVG</t>
  </si>
  <si>
    <t>Start</t>
  </si>
  <si>
    <t>Stop</t>
  </si>
  <si>
    <t>Difference</t>
  </si>
  <si>
    <t>MAX</t>
  </si>
  <si>
    <t>Total time</t>
  </si>
  <si>
    <t>Total time (s)</t>
  </si>
  <si>
    <t>AVG (s)</t>
  </si>
  <si>
    <t>RUN 6</t>
  </si>
  <si>
    <t>RUN 7</t>
  </si>
  <si>
    <t>RUN 8</t>
  </si>
  <si>
    <t>RUN 9</t>
  </si>
  <si>
    <t>RUN 10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</si>
  <si>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</si>
  <si>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</si>
  <si>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</si>
  <si>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</si>
  <si>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</si>
  <si>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</si>
  <si>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</si>
  <si>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</si>
  <si>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</si>
  <si>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</si>
  <si>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</si>
  <si>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</si>
  <si>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</si>
  <si>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Time</t>
  </si>
  <si>
    <t>Usage default  backend-v1</t>
  </si>
  <si>
    <t>Usage default  backend-v2</t>
  </si>
  <si>
    <t>Upgrade times</t>
  </si>
  <si>
    <t>2020-05-25T10:43:00.000Z</t>
  </si>
  <si>
    <t>2020-05-25T10:44:00.000Z</t>
  </si>
  <si>
    <t>2020-05-25T10:45:00.000Z</t>
  </si>
  <si>
    <t>2020-05-25T10:46:00.000Z</t>
  </si>
  <si>
    <t>2020-05-25T10:47:00.000Z</t>
  </si>
  <si>
    <t>2020-05-25T10:48:00.000Z</t>
  </si>
  <si>
    <t>2020-05-25T10:49:00.000Z</t>
  </si>
  <si>
    <t>2020-05-25T10:50:00.000Z</t>
  </si>
  <si>
    <t>2020-05-25T10:51:00.000Z</t>
  </si>
  <si>
    <t>2020-05-25T10:52:00.000Z</t>
  </si>
  <si>
    <t>2020-05-25T10:53:00.000Z</t>
  </si>
  <si>
    <t>2020-05-25T10:54:00.000Z</t>
  </si>
  <si>
    <t>2020-05-25T10:55:00.000Z</t>
  </si>
  <si>
    <t>2020-05-25T10:56:00.000Z</t>
  </si>
  <si>
    <t>2020-05-25T10:57:00.000Z</t>
  </si>
  <si>
    <t>2020-05-25T10:58:00.000Z</t>
  </si>
  <si>
    <t>2020-05-25T10:59:00.000Z</t>
  </si>
  <si>
    <t>2020-05-25T11:00:00.000Z</t>
  </si>
  <si>
    <t>2020-05-25T11:01:00.000Z</t>
  </si>
  <si>
    <t>2020-05-25T11:02:00.000Z</t>
  </si>
  <si>
    <t>2020-05-25T11:03:00.000Z</t>
  </si>
  <si>
    <t>2020-05-25T11:04:00.000Z</t>
  </si>
  <si>
    <t>2020-05-25T11:05:00.000Z</t>
  </si>
  <si>
    <t>2020-05-25T11:06:00.000Z</t>
  </si>
  <si>
    <t>2020-05-25T11:07:00.000Z</t>
  </si>
  <si>
    <t>2020-05-25T11:08:00.000Z</t>
  </si>
  <si>
    <t>2020-05-25T11:09:00.000Z</t>
  </si>
  <si>
    <t>Usage default  upgradeplanner</t>
  </si>
  <si>
    <t>2020-05-25T11:21:00.000Z</t>
  </si>
  <si>
    <t>2020-05-25T11:22:00.000Z</t>
  </si>
  <si>
    <t>2020-05-25T11:23:00.000Z</t>
  </si>
  <si>
    <t>2020-05-25T11:24:00.000Z</t>
  </si>
  <si>
    <t>2020-05-25T11:25:00.000Z</t>
  </si>
  <si>
    <t>2020-05-25T11:26:00.000Z</t>
  </si>
  <si>
    <t>2020-05-25T11:27:00.000Z</t>
  </si>
  <si>
    <t>2020-05-25T11:28:00.000Z</t>
  </si>
  <si>
    <t>2020-05-25T11:29:00.000Z</t>
  </si>
  <si>
    <t>2020-05-25T11:30:00.000Z</t>
  </si>
  <si>
    <t>2020-05-25T11:31:00.000Z</t>
  </si>
  <si>
    <t>2020-05-25T11:32:00.000Z</t>
  </si>
  <si>
    <t>2020-05-25T11:33:00.000Z</t>
  </si>
  <si>
    <t>2020-05-25T11:34:00.000Z</t>
  </si>
  <si>
    <t>2020-05-25T11:35:00.000Z</t>
  </si>
  <si>
    <t>2020-05-25T11:36:00.000Z</t>
  </si>
  <si>
    <t>2020-05-25T11:37:00.000Z</t>
  </si>
  <si>
    <t>2020-05-25T11:38:00.000Z</t>
  </si>
  <si>
    <t>2020-05-25T11:39:00.000Z</t>
  </si>
  <si>
    <t>2020-05-25T11:40:00.000Z</t>
  </si>
  <si>
    <t>2020-05-25T11:41:00.000Z</t>
  </si>
  <si>
    <t>2020-05-25T11:42:00.000Z</t>
  </si>
  <si>
    <t>2020-05-25T11:43:00.000Z</t>
  </si>
  <si>
    <t>2020-05-25T11:44:00.000Z</t>
  </si>
  <si>
    <t>2020-05-25T11:45:00.000Z</t>
  </si>
  <si>
    <t>2020-05-25T11:46:00.000Z</t>
  </si>
  <si>
    <t>2020-05-25T11:47:00.000Z</t>
  </si>
  <si>
    <t>2020-05-25T11:59:00.000Z</t>
  </si>
  <si>
    <t>2020-05-25T12:00:00.000Z</t>
  </si>
  <si>
    <t>2020-05-25T12:01:00.000Z</t>
  </si>
  <si>
    <t>2020-05-25T12:02:00.000Z</t>
  </si>
  <si>
    <t>2020-05-25T12:03:00.000Z</t>
  </si>
  <si>
    <t>2020-05-25T12:04:00.000Z</t>
  </si>
  <si>
    <t>2020-05-25T12:05:00.000Z</t>
  </si>
  <si>
    <t>2020-05-25T12:06:00.000Z</t>
  </si>
  <si>
    <t>2020-05-25T12:07:00.000Z</t>
  </si>
  <si>
    <t>2020-05-25T12:08:00.000Z</t>
  </si>
  <si>
    <t>2020-05-25T12:09:00.000Z</t>
  </si>
  <si>
    <t>2020-05-25T12:10:00.000Z</t>
  </si>
  <si>
    <t>2020-05-25T12:11:00.000Z</t>
  </si>
  <si>
    <t>2020-05-25T12:12:00.000Z</t>
  </si>
  <si>
    <t>2020-05-25T12:13:00.000Z</t>
  </si>
  <si>
    <t>2020-05-25T12:14:00.000Z</t>
  </si>
  <si>
    <t>2020-05-25T12:15:00.000Z</t>
  </si>
  <si>
    <t>2020-05-25T12:16:00.000Z</t>
  </si>
  <si>
    <t>2020-05-25T12:17:00.000Z</t>
  </si>
  <si>
    <t>2020-05-25T12:18:00.000Z</t>
  </si>
  <si>
    <t>2020-05-25T12:19:00.000Z</t>
  </si>
  <si>
    <t>2020-05-25T12:20:00.000Z</t>
  </si>
  <si>
    <t>2020-05-25T12:21:00.000Z</t>
  </si>
  <si>
    <t>2020-05-25T12:22:00.000Z</t>
  </si>
  <si>
    <t>2020-05-25T12:23:00.000Z</t>
  </si>
  <si>
    <t>2020-05-25T12:24:00.000Z</t>
  </si>
  <si>
    <t>2020-05-25T12:25:00.000Z</t>
  </si>
  <si>
    <t>2020-05-25T13:15:00.000Z</t>
  </si>
  <si>
    <t>2020-05-25T13:16:00.000Z</t>
  </si>
  <si>
    <t>2020-05-25T13:17:00.000Z</t>
  </si>
  <si>
    <t>2020-05-25T13:18:00.000Z</t>
  </si>
  <si>
    <t>2020-05-25T13:19:00.000Z</t>
  </si>
  <si>
    <t>2020-05-25T13:20:00.000Z</t>
  </si>
  <si>
    <t>2020-05-25T13:21:00.000Z</t>
  </si>
  <si>
    <t>2020-05-25T13:22:00.000Z</t>
  </si>
  <si>
    <t>2020-05-25T13:23:00.000Z</t>
  </si>
  <si>
    <t>2020-05-25T13:24:00.000Z</t>
  </si>
  <si>
    <t>2020-05-25T13:25:00.000Z</t>
  </si>
  <si>
    <t>2020-05-25T13:26:00.000Z</t>
  </si>
  <si>
    <t>2020-05-25T13:27:00.000Z</t>
  </si>
  <si>
    <t>2020-05-25T13:28:00.000Z</t>
  </si>
  <si>
    <t>2020-05-25T13:29:00.000Z</t>
  </si>
  <si>
    <t>2020-05-25T13:30:00.000Z</t>
  </si>
  <si>
    <t>2020-05-25T13:31:00.000Z</t>
  </si>
  <si>
    <t>2020-05-25T13:32:00.000Z</t>
  </si>
  <si>
    <t>2020-05-25T13:33:00.000Z</t>
  </si>
  <si>
    <t>2020-05-25T13:34:00.000Z</t>
  </si>
  <si>
    <t>2020-05-25T13:35:00.000Z</t>
  </si>
  <si>
    <t>2020-05-25T13:36:00.000Z</t>
  </si>
  <si>
    <t>2020-05-25T13:37:00.000Z</t>
  </si>
  <si>
    <t>2020-05-25T13:38:00.000Z</t>
  </si>
  <si>
    <t>2020-05-25T13:39:00.000Z</t>
  </si>
  <si>
    <t>2020-05-25T13:40:00.000Z</t>
  </si>
  <si>
    <t>2020-05-25T13:41:00.000Z</t>
  </si>
  <si>
    <t>2020-05-25T13:54:00.000Z</t>
  </si>
  <si>
    <t>2020-05-25T13:55:00.000Z</t>
  </si>
  <si>
    <t>2020-05-25T13:56:00.000Z</t>
  </si>
  <si>
    <t>2020-05-25T13:57:00.000Z</t>
  </si>
  <si>
    <t>2020-05-25T13:58:00.000Z</t>
  </si>
  <si>
    <t>2020-05-25T13:59:00.000Z</t>
  </si>
  <si>
    <t>2020-05-25T14:00:00.000Z</t>
  </si>
  <si>
    <t>2020-05-25T14:01:00.000Z</t>
  </si>
  <si>
    <t>2020-05-25T14:02:00.000Z</t>
  </si>
  <si>
    <t>2020-05-25T14:03:00.000Z</t>
  </si>
  <si>
    <t>2020-05-25T14:04:00.000Z</t>
  </si>
  <si>
    <t>2020-05-25T14:05:00.000Z</t>
  </si>
  <si>
    <t>2020-05-25T14:06:00.000Z</t>
  </si>
  <si>
    <t>2020-05-25T14:07:00.000Z</t>
  </si>
  <si>
    <t>2020-05-25T14:08:00.000Z</t>
  </si>
  <si>
    <t>2020-05-25T14:09:00.000Z</t>
  </si>
  <si>
    <t>2020-05-25T14:10:00.000Z</t>
  </si>
  <si>
    <t>2020-05-25T14:11:00.000Z</t>
  </si>
  <si>
    <t>2020-05-25T14:12:00.000Z</t>
  </si>
  <si>
    <t>2020-05-25T14:13:00.000Z</t>
  </si>
  <si>
    <t>2020-05-25T14:14:00.000Z</t>
  </si>
  <si>
    <t>2020-05-25T14:15:00.000Z</t>
  </si>
  <si>
    <t>2020-05-25T14:16:00.000Z</t>
  </si>
  <si>
    <t>2020-05-25T14:17:00.000Z</t>
  </si>
  <si>
    <t>2020-05-25T14:18:00.000Z</t>
  </si>
  <si>
    <t>2020-05-25T14:31:00.000Z</t>
  </si>
  <si>
    <t>2020-05-25T14:32:00.000Z</t>
  </si>
  <si>
    <t>2020-05-25T14:33:00.000Z</t>
  </si>
  <si>
    <t>2020-05-25T14:34:00.000Z</t>
  </si>
  <si>
    <t>2020-05-25T14:35:00.000Z</t>
  </si>
  <si>
    <t>2020-05-25T14:36:00.000Z</t>
  </si>
  <si>
    <t>2020-05-25T14:37:00.000Z</t>
  </si>
  <si>
    <t>2020-05-25T14:38:00.000Z</t>
  </si>
  <si>
    <t>2020-05-25T14:39:00.000Z</t>
  </si>
  <si>
    <t>2020-05-25T14:40:00.000Z</t>
  </si>
  <si>
    <t>2020-05-25T14:41:00.000Z</t>
  </si>
  <si>
    <t>2020-05-25T14:42:00.000Z</t>
  </si>
  <si>
    <t>2020-05-25T14:43:00.000Z</t>
  </si>
  <si>
    <t>2020-05-25T14:44:00.000Z</t>
  </si>
  <si>
    <t>2020-05-25T14:45:00.000Z</t>
  </si>
  <si>
    <t>2020-05-25T14:46:00.000Z</t>
  </si>
  <si>
    <t>2020-05-25T14:47:00.000Z</t>
  </si>
  <si>
    <t>2020-05-25T14:48:00.000Z</t>
  </si>
  <si>
    <t>2020-05-25T14:49:00.000Z</t>
  </si>
  <si>
    <t>2020-05-25T14:50:00.000Z</t>
  </si>
  <si>
    <t>2020-05-25T14:51:00.000Z</t>
  </si>
  <si>
    <t>2020-05-25T14:52:00.000Z</t>
  </si>
  <si>
    <t>2020-05-25T14:53:00.000Z</t>
  </si>
  <si>
    <t>2020-05-25T14:54:00.000Z</t>
  </si>
  <si>
    <t>2020-05-25T14:55:00.000Z</t>
  </si>
  <si>
    <t>2020-05-25T14:56:00.000Z</t>
  </si>
  <si>
    <t>2020-05-25T14:57:00.000Z</t>
  </si>
  <si>
    <t>2020-05-25T15:09:00.000Z</t>
  </si>
  <si>
    <t>2020-05-25T15:10:00.000Z</t>
  </si>
  <si>
    <t>2020-05-25T15:11:00.000Z</t>
  </si>
  <si>
    <t>2020-05-25T15:12:00.000Z</t>
  </si>
  <si>
    <t>2020-05-25T15:13:00.000Z</t>
  </si>
  <si>
    <t>2020-05-25T15:14:00.000Z</t>
  </si>
  <si>
    <t>2020-05-25T15:15:00.000Z</t>
  </si>
  <si>
    <t>2020-05-25T15:16:00.000Z</t>
  </si>
  <si>
    <t>2020-05-25T15:17:00.000Z</t>
  </si>
  <si>
    <t>2020-05-25T15:18:00.000Z</t>
  </si>
  <si>
    <t>2020-05-25T15:19:00.000Z</t>
  </si>
  <si>
    <t>2020-05-25T15:20:00.000Z</t>
  </si>
  <si>
    <t>2020-05-25T15:21:00.000Z</t>
  </si>
  <si>
    <t>2020-05-25T15:22:00.000Z</t>
  </si>
  <si>
    <t>2020-05-25T15:23:00.000Z</t>
  </si>
  <si>
    <t>2020-05-25T15:24:00.000Z</t>
  </si>
  <si>
    <t>2020-05-25T15:25:00.000Z</t>
  </si>
  <si>
    <t>2020-05-25T15:26:00.000Z</t>
  </si>
  <si>
    <t>2020-05-25T15:27:00.000Z</t>
  </si>
  <si>
    <t>2020-05-25T15:28:00.000Z</t>
  </si>
  <si>
    <t>2020-05-25T15:29:00.000Z</t>
  </si>
  <si>
    <t>2020-05-25T15:30:00.000Z</t>
  </si>
  <si>
    <t>2020-05-25T15:31:00.000Z</t>
  </si>
  <si>
    <t>2020-05-25T15:32:00.000Z</t>
  </si>
  <si>
    <t>2020-05-25T15:33:00.000Z</t>
  </si>
  <si>
    <t>2020-05-25T15:34:00.000Z</t>
  </si>
  <si>
    <t>2020-05-25T15:35:00.000Z</t>
  </si>
  <si>
    <t>2020-05-25T15:47:00.000Z</t>
  </si>
  <si>
    <t>2020-05-25T15:48:00.000Z</t>
  </si>
  <si>
    <t>2020-05-25T15:49:00.000Z</t>
  </si>
  <si>
    <t>2020-05-25T15:50:00.000Z</t>
  </si>
  <si>
    <t>2020-05-25T15:51:00.000Z</t>
  </si>
  <si>
    <t>2020-05-25T15:52:00.000Z</t>
  </si>
  <si>
    <t>2020-05-25T15:53:00.000Z</t>
  </si>
  <si>
    <t>2020-05-25T15:54:00.000Z</t>
  </si>
  <si>
    <t>2020-05-25T15:55:00.000Z</t>
  </si>
  <si>
    <t>2020-05-25T15:56:00.000Z</t>
  </si>
  <si>
    <t>2020-05-25T15:57:00.000Z</t>
  </si>
  <si>
    <t>2020-05-25T15:58:00.000Z</t>
  </si>
  <si>
    <t>2020-05-25T15:59:00.000Z</t>
  </si>
  <si>
    <t>2020-05-25T16:00:00.000Z</t>
  </si>
  <si>
    <t>2020-05-25T16:01:00.000Z</t>
  </si>
  <si>
    <t>2020-05-25T16:02:00.000Z</t>
  </si>
  <si>
    <t>2020-05-25T16:03:00.000Z</t>
  </si>
  <si>
    <t>2020-05-25T16:04:00.000Z</t>
  </si>
  <si>
    <t>2020-05-25T16:05:00.000Z</t>
  </si>
  <si>
    <t>2020-05-25T16:06:00.000Z</t>
  </si>
  <si>
    <t>2020-05-25T16:07:00.000Z</t>
  </si>
  <si>
    <t>2020-05-25T16:08:00.000Z</t>
  </si>
  <si>
    <t>2020-05-25T16:09:00.000Z</t>
  </si>
  <si>
    <t>2020-05-25T16:10:00.000Z</t>
  </si>
  <si>
    <t>2020-05-25T16:11:00.000Z</t>
  </si>
  <si>
    <t>2020-05-25T16:12:00.000Z</t>
  </si>
  <si>
    <t>2020-05-25T16:13:00.000Z</t>
  </si>
  <si>
    <t>2020-05-25T16:25:00.000Z</t>
  </si>
  <si>
    <t>2020-05-25T16:26:00.000Z</t>
  </si>
  <si>
    <t>2020-05-25T16:27:00.000Z</t>
  </si>
  <si>
    <t>2020-05-25T16:28:00.000Z</t>
  </si>
  <si>
    <t>2020-05-25T16:29:00.000Z</t>
  </si>
  <si>
    <t>2020-05-25T16:30:00.000Z</t>
  </si>
  <si>
    <t>2020-05-25T16:31:00.000Z</t>
  </si>
  <si>
    <t>2020-05-25T16:32:00.000Z</t>
  </si>
  <si>
    <t>2020-05-25T16:33:00.000Z</t>
  </si>
  <si>
    <t>2020-05-25T16:34:00.000Z</t>
  </si>
  <si>
    <t>2020-05-25T16:35:00.000Z</t>
  </si>
  <si>
    <t>2020-05-25T16:36:00.000Z</t>
  </si>
  <si>
    <t>2020-05-25T16:37:00.000Z</t>
  </si>
  <si>
    <t>2020-05-25T16:38:00.000Z</t>
  </si>
  <si>
    <t>2020-05-25T16:39:00.000Z</t>
  </si>
  <si>
    <t>2020-05-25T16:40:00.000Z</t>
  </si>
  <si>
    <t>2020-05-25T16:41:00.000Z</t>
  </si>
  <si>
    <t>2020-05-25T16:42:00.000Z</t>
  </si>
  <si>
    <t>2020-05-25T16:43:00.000Z</t>
  </si>
  <si>
    <t>2020-05-25T16:44:00.000Z</t>
  </si>
  <si>
    <t>2020-05-25T16:45:00.000Z</t>
  </si>
  <si>
    <t>2020-05-25T16:46:00.000Z</t>
  </si>
  <si>
    <t>2020-05-25T16:47:00.000Z</t>
  </si>
  <si>
    <t>2020-05-25T16:48:00.000Z</t>
  </si>
  <si>
    <t>2020-05-25T16:49:00.000Z</t>
  </si>
  <si>
    <t>2020-05-25T16:50:00.000Z</t>
  </si>
  <si>
    <t>2020-05-25T16:51:00.000Z</t>
  </si>
  <si>
    <t>END</t>
  </si>
  <si>
    <t>app1</t>
  </si>
  <si>
    <t>app2</t>
  </si>
  <si>
    <t>planner</t>
  </si>
  <si>
    <t>Total</t>
  </si>
  <si>
    <t>Usage/s</t>
  </si>
  <si>
    <t>Usage/upgrade</t>
  </si>
  <si>
    <t>Total apps</t>
  </si>
  <si>
    <t>Totaal</t>
  </si>
  <si>
    <t>Totale som</t>
  </si>
  <si>
    <t>Gemiddelde apps</t>
  </si>
  <si>
    <t>Sequentiële upgradeplanner</t>
  </si>
  <si>
    <t>Sequentiële upgrade</t>
  </si>
  <si>
    <t>Versie 1</t>
  </si>
  <si>
    <t>Versie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</si>
</sst>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164" fontId="0" fillId="0" borderId="2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5" xfId="0" applyBorder="1"/>
    <xf numFmtId="0" fontId="0" fillId="3" borderId="6" xfId="0" applyFill="1" applyBorder="1"/>
    <xf numFmtId="164" fontId="0" fillId="3" borderId="7" xfId="0" applyNumberFormat="1" applyFill="1" applyBorder="1"/>
    <xf numFmtId="164" fontId="0" fillId="3" borderId="6" xfId="0" applyNumberFormat="1" applyFill="1" applyBorder="1"/>
    <xf numFmtId="165" fontId="0" fillId="2" borderId="6" xfId="0" applyNumberFormat="1" applyFill="1" applyBorder="1"/>
    <xf numFmtId="0" fontId="0" fillId="4" borderId="6" xfId="0" applyFill="1" applyBorder="1"/>
    <xf numFmtId="0" fontId="0" fillId="4" borderId="0" xfId="0" applyFill="1"/>
    <xf numFmtId="165" fontId="1" fillId="4" borderId="8" xfId="0" applyNumberFormat="1" applyFont="1" applyFill="1" applyBorder="1"/>
    <xf numFmtId="0" fontId="1" fillId="4" borderId="6" xfId="0" applyFont="1" applyFill="1" applyBorder="1"/>
    <xf numFmtId="0" fontId="0" fillId="0" borderId="9" xfId="0" applyBorder="1"/>
    <xf numFmtId="164" fontId="0" fillId="0" borderId="10" xfId="0" applyNumberFormat="1" applyBorder="1"/>
    <xf numFmtId="164" fontId="0" fillId="5" borderId="10" xfId="0" applyNumberFormat="1" applyFill="1" applyBorder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165" fontId="0" fillId="5" borderId="15" xfId="0" applyNumberFormat="1" applyFill="1" applyBorder="1"/>
    <xf numFmtId="0" fontId="0" fillId="0" borderId="10" xfId="0" applyBorder="1"/>
    <xf numFmtId="0" fontId="0" fillId="0" borderId="11" xfId="0" applyBorder="1"/>
    <xf numFmtId="0" fontId="0" fillId="5" borderId="16" xfId="0" applyFill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5" borderId="15" xfId="0" applyFill="1" applyBorder="1"/>
    <xf numFmtId="0" fontId="0" fillId="6" borderId="0" xfId="0" applyFill="1"/>
    <xf numFmtId="0" fontId="0" fillId="0" borderId="10" xfId="0" applyNumberFormat="1" applyBorder="1"/>
    <xf numFmtId="164" fontId="0" fillId="6" borderId="1" xfId="0" applyNumberFormat="1" applyFill="1" applyBorder="1"/>
    <xf numFmtId="164" fontId="0" fillId="6" borderId="4" xfId="0" applyNumberFormat="1" applyFill="1" applyBorder="1"/>
    <xf numFmtId="164" fontId="0" fillId="6" borderId="6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0" fillId="0" borderId="8" xfId="0" applyBorder="1"/>
    <xf numFmtId="0" fontId="0" fillId="0" borderId="7" xfId="0" applyBorder="1"/>
    <xf numFmtId="0" fontId="0" fillId="0" borderId="24" xfId="0" applyBorder="1"/>
    <xf numFmtId="0" fontId="0" fillId="0" borderId="19" xfId="0" applyBorder="1"/>
    <xf numFmtId="164" fontId="0" fillId="0" borderId="2" xfId="0" applyNumberFormat="1" applyFill="1" applyBorder="1"/>
    <xf numFmtId="164" fontId="0" fillId="0" borderId="0" xfId="0" applyNumberFormat="1" applyFill="1"/>
    <xf numFmtId="0" fontId="0" fillId="6" borderId="1" xfId="0" applyFill="1" applyBorder="1"/>
    <xf numFmtId="164" fontId="0" fillId="0" borderId="9" xfId="0" applyNumberFormat="1" applyBorder="1"/>
    <xf numFmtId="165" fontId="0" fillId="2" borderId="10" xfId="0" applyNumberFormat="1" applyFill="1" applyBorder="1"/>
    <xf numFmtId="165" fontId="0" fillId="2" borderId="13" xfId="0" applyNumberFormat="1" applyFill="1" applyBorder="1"/>
    <xf numFmtId="0" fontId="0" fillId="2" borderId="10" xfId="0" applyFill="1" applyBorder="1"/>
    <xf numFmtId="0" fontId="0" fillId="2" borderId="15" xfId="0" applyFill="1" applyBorder="1"/>
    <xf numFmtId="164" fontId="0" fillId="0" borderId="1" xfId="0" applyNumberFormat="1" applyFill="1" applyBorder="1"/>
    <xf numFmtId="164" fontId="0" fillId="0" borderId="4" xfId="0" applyNumberFormat="1" applyFill="1" applyBorder="1"/>
    <xf numFmtId="0" fontId="0" fillId="0" borderId="25" xfId="0" applyBorder="1"/>
    <xf numFmtId="0" fontId="0" fillId="0" borderId="20" xfId="0" applyBorder="1"/>
    <xf numFmtId="0" fontId="0" fillId="0" borderId="0" xfId="0" applyFill="1" applyBorder="1"/>
    <xf numFmtId="0" fontId="0" fillId="0" borderId="6" xfId="0" applyFill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2" xfId="0" applyNumberFormat="1" applyBorder="1"/>
    <xf numFmtId="0" fontId="3" fillId="0" borderId="6" xfId="0" applyFont="1" applyBorder="1"/>
    <xf numFmtId="0" fontId="0" fillId="0" borderId="20" xfId="0" applyNumberForma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66"/>
      <color rgb="FFFF99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Sequentiële</a:t>
            </a:r>
            <a:r>
              <a:rPr lang="nl-BE" baseline="0"/>
              <a:t>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'run-1'!$B$1</c:f>
              <c:strCache>
                <c:ptCount val="1"/>
                <c:pt idx="0">
                  <c:v>Usage default  backend-v1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'run-1'!$B$2:$B$28</c:f>
              <c:numCache>
                <c:formatCode>General</c:formatCode>
                <c:ptCount val="27"/>
                <c:pt idx="0">
                  <c:v>474</c:v>
                </c:pt>
                <c:pt idx="1">
                  <c:v>596</c:v>
                </c:pt>
                <c:pt idx="2">
                  <c:v>571</c:v>
                </c:pt>
                <c:pt idx="3">
                  <c:v>538</c:v>
                </c:pt>
                <c:pt idx="4">
                  <c:v>238</c:v>
                </c:pt>
                <c:pt idx="5">
                  <c:v>545</c:v>
                </c:pt>
                <c:pt idx="6">
                  <c:v>299</c:v>
                </c:pt>
                <c:pt idx="7">
                  <c:v>299</c:v>
                </c:pt>
                <c:pt idx="8">
                  <c:v>562</c:v>
                </c:pt>
                <c:pt idx="9">
                  <c:v>562</c:v>
                </c:pt>
                <c:pt idx="10">
                  <c:v>502</c:v>
                </c:pt>
                <c:pt idx="11">
                  <c:v>208</c:v>
                </c:pt>
                <c:pt idx="12">
                  <c:v>404</c:v>
                </c:pt>
                <c:pt idx="13">
                  <c:v>276</c:v>
                </c:pt>
                <c:pt idx="14">
                  <c:v>276</c:v>
                </c:pt>
                <c:pt idx="15">
                  <c:v>288</c:v>
                </c:pt>
                <c:pt idx="16">
                  <c:v>138</c:v>
                </c:pt>
                <c:pt idx="17">
                  <c:v>178</c:v>
                </c:pt>
                <c:pt idx="18">
                  <c:v>95</c:v>
                </c:pt>
                <c:pt idx="19">
                  <c:v>178</c:v>
                </c:pt>
                <c:pt idx="20">
                  <c:v>80</c:v>
                </c:pt>
                <c:pt idx="21">
                  <c:v>90</c:v>
                </c:pt>
                <c:pt idx="22">
                  <c:v>69</c:v>
                </c:pt>
                <c:pt idx="23">
                  <c:v>74</c:v>
                </c:pt>
                <c:pt idx="24">
                  <c:v>21</c:v>
                </c:pt>
                <c:pt idx="25">
                  <c:v>21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A-487B-99D9-455209EF6F0B}"/>
            </c:ext>
          </c:extLst>
        </c:ser>
        <c:ser>
          <c:idx val="1"/>
          <c:order val="1"/>
          <c:tx>
            <c:strRef>
              <c:f>'run-1'!$C$1</c:f>
              <c:strCache>
                <c:ptCount val="1"/>
                <c:pt idx="0">
                  <c:v>Usage default  backend-v2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'run-1'!$C$2:$C$28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32</c:v>
                </c:pt>
                <c:pt idx="3">
                  <c:v>31</c:v>
                </c:pt>
                <c:pt idx="4">
                  <c:v>59</c:v>
                </c:pt>
                <c:pt idx="5">
                  <c:v>48</c:v>
                </c:pt>
                <c:pt idx="6">
                  <c:v>96</c:v>
                </c:pt>
                <c:pt idx="7">
                  <c:v>106</c:v>
                </c:pt>
                <c:pt idx="8">
                  <c:v>106</c:v>
                </c:pt>
                <c:pt idx="9">
                  <c:v>162</c:v>
                </c:pt>
                <c:pt idx="10">
                  <c:v>122</c:v>
                </c:pt>
                <c:pt idx="11">
                  <c:v>299</c:v>
                </c:pt>
                <c:pt idx="12">
                  <c:v>263</c:v>
                </c:pt>
                <c:pt idx="13">
                  <c:v>263</c:v>
                </c:pt>
                <c:pt idx="14">
                  <c:v>380</c:v>
                </c:pt>
                <c:pt idx="15">
                  <c:v>168</c:v>
                </c:pt>
                <c:pt idx="16">
                  <c:v>468</c:v>
                </c:pt>
                <c:pt idx="17">
                  <c:v>236</c:v>
                </c:pt>
                <c:pt idx="18">
                  <c:v>480</c:v>
                </c:pt>
                <c:pt idx="19">
                  <c:v>284</c:v>
                </c:pt>
                <c:pt idx="20">
                  <c:v>505</c:v>
                </c:pt>
                <c:pt idx="21">
                  <c:v>553</c:v>
                </c:pt>
                <c:pt idx="22">
                  <c:v>553</c:v>
                </c:pt>
                <c:pt idx="23">
                  <c:v>507</c:v>
                </c:pt>
                <c:pt idx="24">
                  <c:v>527</c:v>
                </c:pt>
                <c:pt idx="25">
                  <c:v>409</c:v>
                </c:pt>
                <c:pt idx="26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87B-99D9-455209EF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80879"/>
        <c:axId val="1390485375"/>
      </c:lineChart>
      <c:catAx>
        <c:axId val="161008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Datapunten</a:t>
                </a:r>
                <a:r>
                  <a:rPr lang="nl-BE" baseline="0"/>
                  <a:t> (min)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90485375"/>
        <c:crosses val="autoZero"/>
        <c:auto val="1"/>
        <c:lblAlgn val="ctr"/>
        <c:lblOffset val="100"/>
        <c:noMultiLvlLbl val="0"/>
      </c:catAx>
      <c:valAx>
        <c:axId val="13904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CPU</a:t>
                </a:r>
                <a:r>
                  <a:rPr lang="nl-BE" baseline="0"/>
                  <a:t> (millicores)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100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Sequentiële upgrade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Versie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AVG!$B$2:$B$25</c:f>
              <c:numCache>
                <c:formatCode>General</c:formatCode>
                <c:ptCount val="24"/>
                <c:pt idx="0">
                  <c:v>534.4</c:v>
                </c:pt>
                <c:pt idx="1">
                  <c:v>513.79999999999995</c:v>
                </c:pt>
                <c:pt idx="2">
                  <c:v>432.2</c:v>
                </c:pt>
                <c:pt idx="3">
                  <c:v>457.6</c:v>
                </c:pt>
                <c:pt idx="4">
                  <c:v>386</c:v>
                </c:pt>
                <c:pt idx="5">
                  <c:v>379.1</c:v>
                </c:pt>
                <c:pt idx="6">
                  <c:v>367.2</c:v>
                </c:pt>
                <c:pt idx="7">
                  <c:v>454.6</c:v>
                </c:pt>
                <c:pt idx="8">
                  <c:v>366.8</c:v>
                </c:pt>
                <c:pt idx="9">
                  <c:v>386.8</c:v>
                </c:pt>
                <c:pt idx="10">
                  <c:v>325.2</c:v>
                </c:pt>
                <c:pt idx="11">
                  <c:v>310.8</c:v>
                </c:pt>
                <c:pt idx="12">
                  <c:v>253.5</c:v>
                </c:pt>
                <c:pt idx="13">
                  <c:v>295.3</c:v>
                </c:pt>
                <c:pt idx="14">
                  <c:v>219</c:v>
                </c:pt>
                <c:pt idx="15">
                  <c:v>188.4</c:v>
                </c:pt>
                <c:pt idx="16">
                  <c:v>142.6</c:v>
                </c:pt>
                <c:pt idx="17">
                  <c:v>154.9</c:v>
                </c:pt>
                <c:pt idx="18">
                  <c:v>126.4</c:v>
                </c:pt>
                <c:pt idx="19">
                  <c:v>86.6</c:v>
                </c:pt>
                <c:pt idx="20">
                  <c:v>75.7</c:v>
                </c:pt>
                <c:pt idx="21">
                  <c:v>64.5</c:v>
                </c:pt>
                <c:pt idx="22">
                  <c:v>45.6</c:v>
                </c:pt>
                <c:pt idx="23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1-4952-B774-B5ED1E8BC629}"/>
            </c:ext>
          </c:extLst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Versie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AVG!$C$2:$C$25</c:f>
              <c:numCache>
                <c:formatCode>General</c:formatCode>
                <c:ptCount val="24"/>
                <c:pt idx="0">
                  <c:v>10.199999999999999</c:v>
                </c:pt>
                <c:pt idx="1">
                  <c:v>46.7</c:v>
                </c:pt>
                <c:pt idx="2">
                  <c:v>44.3</c:v>
                </c:pt>
                <c:pt idx="3">
                  <c:v>49.8</c:v>
                </c:pt>
                <c:pt idx="4">
                  <c:v>69.099999999999994</c:v>
                </c:pt>
                <c:pt idx="5">
                  <c:v>86.6</c:v>
                </c:pt>
                <c:pt idx="6">
                  <c:v>120.9</c:v>
                </c:pt>
                <c:pt idx="7">
                  <c:v>120.5</c:v>
                </c:pt>
                <c:pt idx="8">
                  <c:v>152.4</c:v>
                </c:pt>
                <c:pt idx="9">
                  <c:v>185.8</c:v>
                </c:pt>
                <c:pt idx="10">
                  <c:v>217.9</c:v>
                </c:pt>
                <c:pt idx="11">
                  <c:v>263</c:v>
                </c:pt>
                <c:pt idx="12">
                  <c:v>300.89999999999998</c:v>
                </c:pt>
                <c:pt idx="13">
                  <c:v>253.1</c:v>
                </c:pt>
                <c:pt idx="14">
                  <c:v>335.8</c:v>
                </c:pt>
                <c:pt idx="15">
                  <c:v>296.39999999999998</c:v>
                </c:pt>
                <c:pt idx="16">
                  <c:v>348.6</c:v>
                </c:pt>
                <c:pt idx="17">
                  <c:v>380.6</c:v>
                </c:pt>
                <c:pt idx="18">
                  <c:v>405</c:v>
                </c:pt>
                <c:pt idx="19">
                  <c:v>432.7</c:v>
                </c:pt>
                <c:pt idx="20">
                  <c:v>367</c:v>
                </c:pt>
                <c:pt idx="21">
                  <c:v>428.5</c:v>
                </c:pt>
                <c:pt idx="22">
                  <c:v>435.3</c:v>
                </c:pt>
                <c:pt idx="23">
                  <c:v>426.6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1-4952-B774-B5ED1E8B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81567"/>
        <c:axId val="1586416223"/>
      </c:lineChart>
      <c:catAx>
        <c:axId val="16000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6416223"/>
        <c:crosses val="autoZero"/>
        <c:auto val="1"/>
        <c:lblAlgn val="ctr"/>
        <c:lblOffset val="100"/>
        <c:noMultiLvlLbl val="0"/>
      </c:catAx>
      <c:valAx>
        <c:axId val="15864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Gemiddeld</a:t>
                </a:r>
                <a:r>
                  <a:rPr lang="nl-BE" baseline="0"/>
                  <a:t>e </a:t>
                </a:r>
                <a:r>
                  <a:rPr lang="nl-BE"/>
                  <a:t>CPU (millicores)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0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16</xdr:row>
      <xdr:rowOff>95250</xdr:rowOff>
    </xdr:from>
    <xdr:to>
      <xdr:col>15</xdr:col>
      <xdr:colOff>30480</xdr:colOff>
      <xdr:row>33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76E4011-CDA9-4598-8538-654AAA77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27</xdr:row>
      <xdr:rowOff>45720</xdr:rowOff>
    </xdr:from>
    <xdr:to>
      <xdr:col>9</xdr:col>
      <xdr:colOff>1318260</xdr:colOff>
      <xdr:row>43</xdr:row>
      <xdr:rowOff>125730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8854B2D-8D88-4B8A-84CE-8929A4AB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opLeftCell="A34" zoomScaleNormal="100" workbookViewId="0">
      <selection activeCell="M42" sqref="M42:M45"/>
    </sheetView>
  </sheetViews>
  <sheetFormatPr defaultRowHeight="14.4" x14ac:dyDescent="0.3"/>
  <cols>
    <col min="2" max="2" width="11.6640625" bestFit="1" customWidth="1"/>
    <col min="12" max="12" width="8.109375" bestFit="1" customWidth="1"/>
  </cols>
  <sheetData>
    <row r="1" spans="1:14" ht="15" thickBot="1" x14ac:dyDescent="0.35">
      <c r="A1" s="35"/>
      <c r="B1" s="1" t="s">
        <v>0</v>
      </c>
      <c r="C1" s="2" t="s">
        <v>1</v>
      </c>
      <c r="D1" s="1" t="s">
        <v>2</v>
      </c>
      <c r="E1" s="2" t="s">
        <v>3</v>
      </c>
      <c r="F1" s="51"/>
      <c r="G1" s="2" t="s">
        <v>4</v>
      </c>
      <c r="H1" s="1" t="s">
        <v>13</v>
      </c>
      <c r="I1" s="2" t="s">
        <v>14</v>
      </c>
      <c r="J1" s="1" t="s">
        <v>15</v>
      </c>
      <c r="K1" s="2" t="s">
        <v>16</v>
      </c>
      <c r="L1" s="1" t="s">
        <v>17</v>
      </c>
      <c r="M1" s="3" t="s">
        <v>5</v>
      </c>
    </row>
    <row r="2" spans="1:14" x14ac:dyDescent="0.3">
      <c r="A2" s="68" t="s">
        <v>18</v>
      </c>
      <c r="B2" s="1" t="s">
        <v>6</v>
      </c>
      <c r="C2" s="4">
        <v>0.44767690972222224</v>
      </c>
      <c r="D2" s="5">
        <v>0.47403766203703701</v>
      </c>
      <c r="E2" s="4">
        <v>0.50034655092592595</v>
      </c>
      <c r="F2" s="37"/>
      <c r="G2" s="4">
        <v>0.55309033564814813</v>
      </c>
      <c r="H2" s="5">
        <v>0.57935304398148146</v>
      </c>
      <c r="I2" s="4">
        <v>0.60576253472222219</v>
      </c>
      <c r="J2" s="5">
        <v>0.63204771990740738</v>
      </c>
      <c r="K2" s="4">
        <v>0.65842474537037032</v>
      </c>
      <c r="L2" s="5">
        <v>0.68482215277777769</v>
      </c>
      <c r="M2" s="6"/>
      <c r="N2" s="7"/>
    </row>
    <row r="3" spans="1:14" ht="15" thickBot="1" x14ac:dyDescent="0.35">
      <c r="A3" s="69"/>
      <c r="B3" s="9" t="s">
        <v>7</v>
      </c>
      <c r="C3" s="7">
        <v>0.44899162037037038</v>
      </c>
      <c r="D3" s="10">
        <v>0.47555474537037035</v>
      </c>
      <c r="E3" s="7">
        <v>0.501697650462963</v>
      </c>
      <c r="F3" s="38"/>
      <c r="G3" s="7">
        <v>0.55449256944444447</v>
      </c>
      <c r="H3" s="10">
        <v>0.58068107638888888</v>
      </c>
      <c r="I3" s="7">
        <v>0.60727010416666671</v>
      </c>
      <c r="J3" s="10">
        <v>0.6335485300925926</v>
      </c>
      <c r="K3" s="7">
        <v>0.65982775462962961</v>
      </c>
      <c r="L3" s="10">
        <v>0.6861232986111111</v>
      </c>
      <c r="M3" s="11"/>
      <c r="N3" s="7"/>
    </row>
    <row r="4" spans="1:14" ht="15" thickBot="1" x14ac:dyDescent="0.35">
      <c r="A4" s="70"/>
      <c r="B4" s="13" t="s">
        <v>8</v>
      </c>
      <c r="C4" s="14">
        <f>C3-C2</f>
        <v>1.314710648148143E-3</v>
      </c>
      <c r="D4" s="15">
        <f>D3-D2</f>
        <v>1.5170833333333356E-3</v>
      </c>
      <c r="E4" s="14">
        <f t="shared" ref="E4:G4" si="0">E3-E2</f>
        <v>1.3510995370370482E-3</v>
      </c>
      <c r="F4" s="39"/>
      <c r="G4" s="14">
        <f t="shared" si="0"/>
        <v>1.4022337962963372E-3</v>
      </c>
      <c r="H4" s="15">
        <f t="shared" ref="H4:L4" si="1">H3-H2</f>
        <v>1.3280324074074201E-3</v>
      </c>
      <c r="I4" s="14">
        <f t="shared" si="1"/>
        <v>1.5075694444445231E-3</v>
      </c>
      <c r="J4" s="15">
        <f t="shared" si="1"/>
        <v>1.5008101851852196E-3</v>
      </c>
      <c r="K4" s="14">
        <f t="shared" si="1"/>
        <v>1.4030092592592913E-3</v>
      </c>
      <c r="L4" s="15">
        <f t="shared" si="1"/>
        <v>1.3011458333334058E-3</v>
      </c>
      <c r="M4" s="16">
        <f>AVERAGE(C4:L4)</f>
        <v>1.402854938271636E-3</v>
      </c>
      <c r="N4" s="7"/>
    </row>
    <row r="5" spans="1:14" x14ac:dyDescent="0.3">
      <c r="A5" s="68" t="s">
        <v>19</v>
      </c>
      <c r="B5" s="1" t="s">
        <v>6</v>
      </c>
      <c r="C5" s="4">
        <v>0.4490217592592593</v>
      </c>
      <c r="D5" s="5">
        <v>0.47558533564814814</v>
      </c>
      <c r="E5" s="4">
        <v>0.50172694444444443</v>
      </c>
      <c r="F5" s="37"/>
      <c r="G5" s="4">
        <v>0.55452229166666667</v>
      </c>
      <c r="H5" s="5">
        <v>0.58070884259259259</v>
      </c>
      <c r="I5" s="4">
        <v>0.60729962962962969</v>
      </c>
      <c r="J5" s="5">
        <v>0.63357739583333339</v>
      </c>
      <c r="K5" s="4">
        <v>0.65985711805555558</v>
      </c>
      <c r="L5" s="5">
        <v>0.68615265046296292</v>
      </c>
      <c r="M5" s="6"/>
      <c r="N5" s="7"/>
    </row>
    <row r="6" spans="1:14" ht="15" thickBot="1" x14ac:dyDescent="0.35">
      <c r="A6" s="69"/>
      <c r="B6" s="9" t="s">
        <v>7</v>
      </c>
      <c r="C6" s="7">
        <v>0.45030748842592594</v>
      </c>
      <c r="D6" s="10">
        <v>0.47674032407407402</v>
      </c>
      <c r="E6" s="7">
        <v>0.50300121527777775</v>
      </c>
      <c r="F6" s="38"/>
      <c r="G6" s="7">
        <v>0.5558840625</v>
      </c>
      <c r="H6" s="10">
        <v>0.58188785879629623</v>
      </c>
      <c r="I6" s="7">
        <v>0.60847944444444446</v>
      </c>
      <c r="J6" s="10">
        <v>0.63482797453703699</v>
      </c>
      <c r="K6" s="7">
        <v>0.66120490740740745</v>
      </c>
      <c r="L6" s="10">
        <v>0.68736467592592598</v>
      </c>
      <c r="M6" s="11"/>
      <c r="N6" s="7"/>
    </row>
    <row r="7" spans="1:14" ht="15" thickBot="1" x14ac:dyDescent="0.35">
      <c r="A7" s="70"/>
      <c r="B7" s="13" t="s">
        <v>8</v>
      </c>
      <c r="C7" s="14">
        <f>C6-C5</f>
        <v>1.2857291666666382E-3</v>
      </c>
      <c r="D7" s="15">
        <f>D6-D5</f>
        <v>1.1549884259258736E-3</v>
      </c>
      <c r="E7" s="14">
        <f t="shared" ref="E7:G7" si="2">E6-E5</f>
        <v>1.274270833333313E-3</v>
      </c>
      <c r="F7" s="39"/>
      <c r="G7" s="14">
        <f t="shared" si="2"/>
        <v>1.3617708333333312E-3</v>
      </c>
      <c r="H7" s="15">
        <f t="shared" ref="H7:L7" si="3">H6-H5</f>
        <v>1.1790162037036422E-3</v>
      </c>
      <c r="I7" s="14">
        <f t="shared" si="3"/>
        <v>1.1798148148147725E-3</v>
      </c>
      <c r="J7" s="15">
        <f t="shared" si="3"/>
        <v>1.2505787037035976E-3</v>
      </c>
      <c r="K7" s="14">
        <f t="shared" si="3"/>
        <v>1.3477893518518691E-3</v>
      </c>
      <c r="L7" s="15">
        <f t="shared" si="3"/>
        <v>1.2120254629630622E-3</v>
      </c>
      <c r="M7" s="16">
        <f>AVERAGE(C7:L7)</f>
        <v>1.2495537551440112E-3</v>
      </c>
      <c r="N7" s="7"/>
    </row>
    <row r="8" spans="1:14" x14ac:dyDescent="0.3">
      <c r="A8" s="68" t="s">
        <v>20</v>
      </c>
      <c r="B8" s="1" t="s">
        <v>6</v>
      </c>
      <c r="C8" s="4">
        <v>0.4503363773148148</v>
      </c>
      <c r="D8" s="5">
        <v>0.47676618055555559</v>
      </c>
      <c r="E8" s="4">
        <v>0.50302723379629632</v>
      </c>
      <c r="F8" s="37"/>
      <c r="G8" s="4">
        <v>0.55590862268518515</v>
      </c>
      <c r="H8" s="5">
        <v>0.5819150115740741</v>
      </c>
      <c r="I8" s="7">
        <v>0.60850543981481475</v>
      </c>
      <c r="J8" s="5">
        <v>0.63485465277777775</v>
      </c>
      <c r="K8" s="4">
        <v>0.66123244212962962</v>
      </c>
      <c r="L8" s="5">
        <v>0.68739091435185184</v>
      </c>
      <c r="M8" s="6"/>
      <c r="N8" s="7"/>
    </row>
    <row r="9" spans="1:14" ht="15" thickBot="1" x14ac:dyDescent="0.35">
      <c r="A9" s="69"/>
      <c r="B9" s="9" t="s">
        <v>7</v>
      </c>
      <c r="C9" s="7">
        <v>0.45146262731481479</v>
      </c>
      <c r="D9" s="10">
        <v>0.4779881134259259</v>
      </c>
      <c r="E9" s="7">
        <v>0.50427107638888891</v>
      </c>
      <c r="F9" s="38"/>
      <c r="G9" s="7">
        <v>0.55706946759259257</v>
      </c>
      <c r="H9" s="10">
        <v>0.58319967592592592</v>
      </c>
      <c r="I9" s="7">
        <v>0.60970149305555554</v>
      </c>
      <c r="J9" s="10">
        <v>0.63620285879629634</v>
      </c>
      <c r="K9" s="7">
        <v>0.66259869212962963</v>
      </c>
      <c r="L9" s="10">
        <v>0.6886507291666667</v>
      </c>
      <c r="M9" s="11"/>
      <c r="N9" s="7"/>
    </row>
    <row r="10" spans="1:14" ht="15" thickBot="1" x14ac:dyDescent="0.35">
      <c r="A10" s="70"/>
      <c r="B10" s="13" t="s">
        <v>8</v>
      </c>
      <c r="C10" s="14">
        <f>C9-C8</f>
        <v>1.1262499999999953E-3</v>
      </c>
      <c r="D10" s="15">
        <f t="shared" ref="D10:G10" si="4">D9-D8</f>
        <v>1.2219328703703125E-3</v>
      </c>
      <c r="E10" s="14">
        <f t="shared" si="4"/>
        <v>1.2438425925925811E-3</v>
      </c>
      <c r="F10" s="39"/>
      <c r="G10" s="14">
        <f t="shared" si="4"/>
        <v>1.1608449074074212E-3</v>
      </c>
      <c r="H10" s="15">
        <f t="shared" ref="H10:L10" si="5">H9-H8</f>
        <v>1.2846643518518164E-3</v>
      </c>
      <c r="I10" s="14">
        <f t="shared" si="5"/>
        <v>1.1960532407407909E-3</v>
      </c>
      <c r="J10" s="15">
        <f t="shared" si="5"/>
        <v>1.348206018518594E-3</v>
      </c>
      <c r="K10" s="14">
        <f t="shared" si="5"/>
        <v>1.3662500000000133E-3</v>
      </c>
      <c r="L10" s="15">
        <f t="shared" si="5"/>
        <v>1.2598148148148525E-3</v>
      </c>
      <c r="M10" s="16">
        <f>AVERAGE(C10:L10)</f>
        <v>1.2453176440329308E-3</v>
      </c>
      <c r="N10" s="7"/>
    </row>
    <row r="11" spans="1:14" x14ac:dyDescent="0.3">
      <c r="A11" s="71" t="s">
        <v>21</v>
      </c>
      <c r="B11" s="9" t="s">
        <v>6</v>
      </c>
      <c r="C11" s="7">
        <v>0.45148644675925925</v>
      </c>
      <c r="D11" s="10">
        <v>0.47801177083333335</v>
      </c>
      <c r="E11" s="7">
        <v>0.50429496527777784</v>
      </c>
      <c r="F11" s="38"/>
      <c r="G11" s="7">
        <v>0.55709331018518515</v>
      </c>
      <c r="H11" s="10">
        <v>0.58322739583333327</v>
      </c>
      <c r="I11" s="4">
        <v>0.60972622685185185</v>
      </c>
      <c r="J11" s="10">
        <v>0.63622618055555558</v>
      </c>
      <c r="K11" s="7">
        <v>0.66262185185185185</v>
      </c>
      <c r="L11" s="10">
        <v>0.68867499999999993</v>
      </c>
      <c r="M11" s="11"/>
      <c r="N11" s="7"/>
    </row>
    <row r="12" spans="1:14" ht="15" thickBot="1" x14ac:dyDescent="0.35">
      <c r="A12" s="72"/>
      <c r="B12" s="9" t="s">
        <v>7</v>
      </c>
      <c r="C12" s="7">
        <v>0.45275987268518519</v>
      </c>
      <c r="D12" s="10">
        <v>0.47912373842592593</v>
      </c>
      <c r="E12" s="7">
        <v>0.50564614583333334</v>
      </c>
      <c r="F12" s="38"/>
      <c r="G12" s="7">
        <v>0.5583144328703703</v>
      </c>
      <c r="H12" s="10">
        <v>0.58445872685185185</v>
      </c>
      <c r="I12" s="7">
        <v>0.61109502314814812</v>
      </c>
      <c r="J12" s="10">
        <v>0.63748737268518518</v>
      </c>
      <c r="K12" s="7">
        <v>0.6639903240740741</v>
      </c>
      <c r="L12" s="10">
        <v>0.69002844907407412</v>
      </c>
      <c r="M12" s="11"/>
      <c r="N12" s="7"/>
    </row>
    <row r="13" spans="1:14" ht="15" thickBot="1" x14ac:dyDescent="0.35">
      <c r="A13" s="73"/>
      <c r="B13" s="13" t="s">
        <v>8</v>
      </c>
      <c r="C13" s="14">
        <f>C12-C11</f>
        <v>1.2734259259259417E-3</v>
      </c>
      <c r="D13" s="15">
        <f t="shared" ref="D13:G13" si="6">D12-D11</f>
        <v>1.1119675925925776E-3</v>
      </c>
      <c r="E13" s="14">
        <f t="shared" si="6"/>
        <v>1.3511805555554979E-3</v>
      </c>
      <c r="F13" s="39"/>
      <c r="G13" s="14">
        <f t="shared" si="6"/>
        <v>1.2211226851851498E-3</v>
      </c>
      <c r="H13" s="15">
        <f t="shared" ref="H13:L13" si="7">H12-H11</f>
        <v>1.2313310185185777E-3</v>
      </c>
      <c r="I13" s="14">
        <f t="shared" si="7"/>
        <v>1.3687962962962708E-3</v>
      </c>
      <c r="J13" s="15">
        <f t="shared" si="7"/>
        <v>1.2611921296296069E-3</v>
      </c>
      <c r="K13" s="14">
        <f t="shared" si="7"/>
        <v>1.3684722222222501E-3</v>
      </c>
      <c r="L13" s="15">
        <f t="shared" si="7"/>
        <v>1.3534490740741978E-3</v>
      </c>
      <c r="M13" s="16">
        <f>AVERAGE(C13:L13)</f>
        <v>1.2823263888888966E-3</v>
      </c>
      <c r="N13" s="7"/>
    </row>
    <row r="14" spans="1:14" x14ac:dyDescent="0.3">
      <c r="A14" s="68" t="s">
        <v>22</v>
      </c>
      <c r="B14" s="1" t="s">
        <v>6</v>
      </c>
      <c r="C14" s="7">
        <v>0.45278042824074077</v>
      </c>
      <c r="D14" s="5">
        <v>0.47914562499999996</v>
      </c>
      <c r="E14" s="4">
        <v>0.50566873842592586</v>
      </c>
      <c r="F14" s="37"/>
      <c r="G14" s="7">
        <v>0.55833333333333335</v>
      </c>
      <c r="H14" s="10">
        <v>0.58448048611111114</v>
      </c>
      <c r="I14" s="7">
        <v>0.61111712962962961</v>
      </c>
      <c r="J14" s="5">
        <v>0.63750934027777773</v>
      </c>
      <c r="K14" s="4">
        <v>0.66401283564814817</v>
      </c>
      <c r="L14" s="5">
        <v>0.69005034722222225</v>
      </c>
      <c r="M14" s="6"/>
      <c r="N14" s="7"/>
    </row>
    <row r="15" spans="1:14" ht="15" thickBot="1" x14ac:dyDescent="0.35">
      <c r="A15" s="69"/>
      <c r="B15" s="9" t="s">
        <v>7</v>
      </c>
      <c r="C15" s="7">
        <v>0.45389953703703706</v>
      </c>
      <c r="D15" s="10">
        <v>0.4804145486111111</v>
      </c>
      <c r="E15" s="7">
        <v>0.50681624999999997</v>
      </c>
      <c r="F15" s="38"/>
      <c r="G15" s="7">
        <v>0.5595824421296296</v>
      </c>
      <c r="H15" s="10">
        <v>0.58575046296296296</v>
      </c>
      <c r="I15" s="7">
        <v>0.61236112268518517</v>
      </c>
      <c r="J15" s="10">
        <v>0.63899101851851847</v>
      </c>
      <c r="K15" s="7">
        <v>0.66537197916666668</v>
      </c>
      <c r="L15" s="10">
        <v>0.69118587962962963</v>
      </c>
      <c r="M15" s="11"/>
      <c r="N15" s="7"/>
    </row>
    <row r="16" spans="1:14" ht="15" thickBot="1" x14ac:dyDescent="0.35">
      <c r="A16" s="70"/>
      <c r="B16" s="13" t="s">
        <v>8</v>
      </c>
      <c r="C16" s="14">
        <f t="shared" ref="C16:E16" si="8">C15-C14</f>
        <v>1.1191087962962865E-3</v>
      </c>
      <c r="D16" s="15">
        <f t="shared" si="8"/>
        <v>1.268923611111139E-3</v>
      </c>
      <c r="E16" s="14">
        <f t="shared" si="8"/>
        <v>1.1475115740741115E-3</v>
      </c>
      <c r="F16" s="39"/>
      <c r="G16" s="14">
        <f>G15-G14</f>
        <v>1.2491087962962499E-3</v>
      </c>
      <c r="H16" s="15">
        <f t="shared" ref="H16:L16" si="9">H15-H14</f>
        <v>1.2699768518518173E-3</v>
      </c>
      <c r="I16" s="14">
        <f t="shared" si="9"/>
        <v>1.2439930555555589E-3</v>
      </c>
      <c r="J16" s="15">
        <f t="shared" si="9"/>
        <v>1.4816782407407469E-3</v>
      </c>
      <c r="K16" s="14">
        <f t="shared" si="9"/>
        <v>1.359143518518513E-3</v>
      </c>
      <c r="L16" s="15">
        <f t="shared" si="9"/>
        <v>1.1355324074073803E-3</v>
      </c>
      <c r="M16" s="16">
        <f>AVERAGE(C16:L16)</f>
        <v>1.2527752057613114E-3</v>
      </c>
      <c r="N16" s="7"/>
    </row>
    <row r="17" spans="1:14" x14ac:dyDescent="0.3">
      <c r="A17" s="71" t="s">
        <v>23</v>
      </c>
      <c r="B17" s="9" t="s">
        <v>6</v>
      </c>
      <c r="C17" s="7">
        <v>0.45391902777777776</v>
      </c>
      <c r="D17" s="10">
        <v>0.4804336111111111</v>
      </c>
      <c r="E17" s="7">
        <v>0.50683473379629629</v>
      </c>
      <c r="F17" s="38"/>
      <c r="G17" s="4">
        <v>0.55960156250000004</v>
      </c>
      <c r="H17" s="5">
        <v>0.5857686689814815</v>
      </c>
      <c r="I17" s="4">
        <v>0.61237922453703708</v>
      </c>
      <c r="J17" s="10">
        <v>0.63900913194444442</v>
      </c>
      <c r="K17" s="7">
        <v>0.66539107638888895</v>
      </c>
      <c r="L17" s="10">
        <v>0.69120391203703713</v>
      </c>
      <c r="M17" s="11"/>
      <c r="N17" s="7"/>
    </row>
    <row r="18" spans="1:14" ht="15" thickBot="1" x14ac:dyDescent="0.35">
      <c r="A18" s="72"/>
      <c r="B18" s="9" t="s">
        <v>7</v>
      </c>
      <c r="C18" s="7">
        <v>0.45507792824074073</v>
      </c>
      <c r="D18" s="10">
        <v>0.48157684027777781</v>
      </c>
      <c r="E18" s="7">
        <v>0.50795405092592594</v>
      </c>
      <c r="F18" s="38"/>
      <c r="G18" s="7">
        <v>0.56085886574074073</v>
      </c>
      <c r="H18" s="10">
        <v>0.58691344907407406</v>
      </c>
      <c r="I18" s="7">
        <v>0.61364166666666664</v>
      </c>
      <c r="J18" s="10">
        <v>0.64025409722222226</v>
      </c>
      <c r="K18" s="7">
        <v>0.66653429398148145</v>
      </c>
      <c r="L18" s="10">
        <v>0.69233642361111114</v>
      </c>
      <c r="M18" s="11"/>
      <c r="N18" s="7"/>
    </row>
    <row r="19" spans="1:14" ht="15" thickBot="1" x14ac:dyDescent="0.35">
      <c r="A19" s="73"/>
      <c r="B19" s="13" t="s">
        <v>8</v>
      </c>
      <c r="C19" s="14">
        <f t="shared" ref="C19:E19" si="10">C18-C17</f>
        <v>1.158900462962964E-3</v>
      </c>
      <c r="D19" s="15">
        <f t="shared" si="10"/>
        <v>1.1432291666667038E-3</v>
      </c>
      <c r="E19" s="14">
        <f t="shared" si="10"/>
        <v>1.1193171296296489E-3</v>
      </c>
      <c r="F19" s="39"/>
      <c r="G19" s="14">
        <f>G18-G17</f>
        <v>1.2573032407406926E-3</v>
      </c>
      <c r="H19" s="15">
        <f t="shared" ref="H19:L19" si="11">H18-H17</f>
        <v>1.1447800925925566E-3</v>
      </c>
      <c r="I19" s="14">
        <f t="shared" si="11"/>
        <v>1.2624421296295596E-3</v>
      </c>
      <c r="J19" s="15">
        <f t="shared" si="11"/>
        <v>1.244965277777843E-3</v>
      </c>
      <c r="K19" s="14">
        <f t="shared" si="11"/>
        <v>1.1432175925925048E-3</v>
      </c>
      <c r="L19" s="15">
        <f t="shared" si="11"/>
        <v>1.1325115740740133E-3</v>
      </c>
      <c r="M19" s="16">
        <f>AVERAGE(C19:L19)</f>
        <v>1.1785185185184985E-3</v>
      </c>
      <c r="N19" s="7"/>
    </row>
    <row r="20" spans="1:14" x14ac:dyDescent="0.3">
      <c r="A20" s="68" t="s">
        <v>24</v>
      </c>
      <c r="B20" s="1" t="s">
        <v>6</v>
      </c>
      <c r="C20" s="4">
        <v>0.4550945023148148</v>
      </c>
      <c r="D20" s="5">
        <v>0.4815936921296296</v>
      </c>
      <c r="E20" s="4">
        <v>0.50797035879629626</v>
      </c>
      <c r="F20" s="37"/>
      <c r="G20" s="7">
        <v>0.56087526620370365</v>
      </c>
      <c r="H20" s="10">
        <v>0.58693069444444446</v>
      </c>
      <c r="I20" s="7">
        <v>0.61365810185185188</v>
      </c>
      <c r="J20" s="5">
        <v>0.64027136574074073</v>
      </c>
      <c r="K20" s="4">
        <v>0.66655083333333331</v>
      </c>
      <c r="L20" s="5">
        <v>0.69235332175925934</v>
      </c>
      <c r="M20" s="6"/>
      <c r="N20" s="7"/>
    </row>
    <row r="21" spans="1:14" ht="15" thickBot="1" x14ac:dyDescent="0.35">
      <c r="A21" s="69"/>
      <c r="B21" s="9" t="s">
        <v>7</v>
      </c>
      <c r="C21" s="7">
        <v>0.45623814814814811</v>
      </c>
      <c r="D21" s="10">
        <v>0.48273596064814811</v>
      </c>
      <c r="E21" s="7">
        <v>0.50924105324074076</v>
      </c>
      <c r="F21" s="38"/>
      <c r="G21" s="7">
        <v>0.5620213657407408</v>
      </c>
      <c r="H21" s="10">
        <v>0.5881734837962963</v>
      </c>
      <c r="I21" s="7">
        <v>0.61491281249999996</v>
      </c>
      <c r="J21" s="10">
        <v>0.64141784722222217</v>
      </c>
      <c r="K21" s="7">
        <v>0.66780708333333338</v>
      </c>
      <c r="L21" s="10">
        <v>0.69350994212962958</v>
      </c>
      <c r="M21" s="11"/>
      <c r="N21" s="7"/>
    </row>
    <row r="22" spans="1:14" ht="15" thickBot="1" x14ac:dyDescent="0.35">
      <c r="A22" s="70"/>
      <c r="B22" s="13" t="s">
        <v>8</v>
      </c>
      <c r="C22" s="14">
        <f t="shared" ref="C22:G22" si="12">C21-C20</f>
        <v>1.1436458333333177E-3</v>
      </c>
      <c r="D22" s="15">
        <f t="shared" si="12"/>
        <v>1.1422685185185077E-3</v>
      </c>
      <c r="E22" s="14">
        <f t="shared" si="12"/>
        <v>1.2706944444444979E-3</v>
      </c>
      <c r="F22" s="39"/>
      <c r="G22" s="14">
        <f t="shared" si="12"/>
        <v>1.1460995370371485E-3</v>
      </c>
      <c r="H22" s="15">
        <f t="shared" ref="H22:L22" si="13">H21-H20</f>
        <v>1.2427893518518474E-3</v>
      </c>
      <c r="I22" s="14">
        <f t="shared" si="13"/>
        <v>1.254710648148083E-3</v>
      </c>
      <c r="J22" s="15">
        <f t="shared" si="13"/>
        <v>1.1464814814814428E-3</v>
      </c>
      <c r="K22" s="14">
        <f t="shared" si="13"/>
        <v>1.2562500000000698E-3</v>
      </c>
      <c r="L22" s="15">
        <f t="shared" si="13"/>
        <v>1.1566203703702316E-3</v>
      </c>
      <c r="M22" s="16">
        <f>AVERAGE(C22:L22)</f>
        <v>1.195506687242794E-3</v>
      </c>
      <c r="N22" s="7"/>
    </row>
    <row r="23" spans="1:14" x14ac:dyDescent="0.3">
      <c r="A23" s="71" t="s">
        <v>25</v>
      </c>
      <c r="B23" s="9" t="s">
        <v>6</v>
      </c>
      <c r="C23" s="7">
        <v>0.45625403935185188</v>
      </c>
      <c r="D23" s="10">
        <v>0.48274993055555554</v>
      </c>
      <c r="E23" s="7">
        <v>0.50925561342592596</v>
      </c>
      <c r="F23" s="38"/>
      <c r="G23" s="4">
        <v>0.56203576388888887</v>
      </c>
      <c r="H23" s="5">
        <v>0.58818778935185179</v>
      </c>
      <c r="I23" s="4">
        <v>0.61493055555555554</v>
      </c>
      <c r="J23" s="10">
        <v>0.64143230324074074</v>
      </c>
      <c r="K23" s="7">
        <v>0.66782407407407407</v>
      </c>
      <c r="L23" s="10">
        <v>0.69352546296296291</v>
      </c>
      <c r="M23" s="11"/>
      <c r="N23" s="7"/>
    </row>
    <row r="24" spans="1:14" ht="15" thickBot="1" x14ac:dyDescent="0.35">
      <c r="A24" s="72"/>
      <c r="B24" s="9" t="s">
        <v>7</v>
      </c>
      <c r="C24" s="7">
        <v>0.4575095023148148</v>
      </c>
      <c r="D24" s="10">
        <v>0.48400759259259263</v>
      </c>
      <c r="E24" s="7">
        <v>0.51040009259259256</v>
      </c>
      <c r="F24" s="38"/>
      <c r="G24" s="7">
        <v>0.56329221064814816</v>
      </c>
      <c r="H24" s="10">
        <v>0.58933200231481486</v>
      </c>
      <c r="I24" s="7">
        <v>0.61606848379629631</v>
      </c>
      <c r="J24" s="10">
        <v>0.64253292824074071</v>
      </c>
      <c r="K24" s="7">
        <v>0.66896471064814822</v>
      </c>
      <c r="L24" s="10">
        <v>0.69478347222222225</v>
      </c>
      <c r="M24" s="11"/>
      <c r="N24" s="7"/>
    </row>
    <row r="25" spans="1:14" ht="15" thickBot="1" x14ac:dyDescent="0.35">
      <c r="A25" s="73"/>
      <c r="B25" s="13" t="s">
        <v>8</v>
      </c>
      <c r="C25" s="14">
        <f t="shared" ref="C25:G25" si="14">C24-C23</f>
        <v>1.2554629629629166E-3</v>
      </c>
      <c r="D25" s="15">
        <f t="shared" si="14"/>
        <v>1.2576620370370883E-3</v>
      </c>
      <c r="E25" s="14">
        <f t="shared" si="14"/>
        <v>1.144479166666601E-3</v>
      </c>
      <c r="F25" s="39"/>
      <c r="G25" s="14">
        <f t="shared" si="14"/>
        <v>1.2564467592592887E-3</v>
      </c>
      <c r="H25" s="15">
        <f t="shared" ref="H25:L25" si="15">H24-H23</f>
        <v>1.144212962963076E-3</v>
      </c>
      <c r="I25" s="14">
        <f t="shared" si="15"/>
        <v>1.1379282407407709E-3</v>
      </c>
      <c r="J25" s="15">
        <f t="shared" si="15"/>
        <v>1.1006249999999662E-3</v>
      </c>
      <c r="K25" s="14">
        <f t="shared" si="15"/>
        <v>1.1406365740741498E-3</v>
      </c>
      <c r="L25" s="15">
        <f t="shared" si="15"/>
        <v>1.2580092592593406E-3</v>
      </c>
      <c r="M25" s="16">
        <f>AVERAGE(C25:L25)</f>
        <v>1.1883847736625776E-3</v>
      </c>
      <c r="N25" s="7"/>
    </row>
    <row r="26" spans="1:14" x14ac:dyDescent="0.3">
      <c r="A26" s="68" t="s">
        <v>26</v>
      </c>
      <c r="B26" s="1" t="s">
        <v>6</v>
      </c>
      <c r="C26" s="4">
        <v>0.4575215856481481</v>
      </c>
      <c r="D26" s="5">
        <v>0.48401909722222225</v>
      </c>
      <c r="E26" s="4">
        <v>0.51041177083333333</v>
      </c>
      <c r="F26" s="37"/>
      <c r="G26" s="7">
        <v>0.56330364583333337</v>
      </c>
      <c r="H26" s="10">
        <v>0.58934396990740734</v>
      </c>
      <c r="I26" s="7">
        <v>0.61608033564814813</v>
      </c>
      <c r="J26" s="5">
        <v>0.64254444444444447</v>
      </c>
      <c r="K26" s="4">
        <v>0.66897660879629628</v>
      </c>
      <c r="L26" s="5">
        <v>0.69479667824074076</v>
      </c>
      <c r="M26" s="6"/>
      <c r="N26" s="7"/>
    </row>
    <row r="27" spans="1:14" ht="15" thickBot="1" x14ac:dyDescent="0.35">
      <c r="A27" s="69"/>
      <c r="B27" s="9" t="s">
        <v>7</v>
      </c>
      <c r="C27" s="7">
        <v>0.4587759490740741</v>
      </c>
      <c r="D27" s="10">
        <v>0.48516273148148148</v>
      </c>
      <c r="E27" s="7">
        <v>0.5115401273148148</v>
      </c>
      <c r="F27" s="38"/>
      <c r="G27" s="7">
        <v>0.56456120370370366</v>
      </c>
      <c r="H27" s="10">
        <v>0.59060348379629624</v>
      </c>
      <c r="I27" s="7">
        <v>0.61722456018518523</v>
      </c>
      <c r="J27" s="10">
        <v>0.643851412037037</v>
      </c>
      <c r="K27" s="7">
        <v>0.67023591435185192</v>
      </c>
      <c r="L27" s="10">
        <v>0.69605356481481484</v>
      </c>
      <c r="M27" s="11"/>
      <c r="N27" s="7"/>
    </row>
    <row r="28" spans="1:14" ht="15" thickBot="1" x14ac:dyDescent="0.35">
      <c r="A28" s="70"/>
      <c r="B28" s="13" t="s">
        <v>8</v>
      </c>
      <c r="C28" s="14">
        <f t="shared" ref="C28:G28" si="16">C27-C26</f>
        <v>1.2543634259259973E-3</v>
      </c>
      <c r="D28" s="15">
        <f t="shared" si="16"/>
        <v>1.1436342592592297E-3</v>
      </c>
      <c r="E28" s="14">
        <f t="shared" si="16"/>
        <v>1.1283564814814628E-3</v>
      </c>
      <c r="F28" s="39"/>
      <c r="G28" s="14">
        <f t="shared" si="16"/>
        <v>1.2575578703702961E-3</v>
      </c>
      <c r="H28" s="15">
        <f t="shared" ref="H28:L28" si="17">H27-H26</f>
        <v>1.2595138888888968E-3</v>
      </c>
      <c r="I28" s="14">
        <f t="shared" si="17"/>
        <v>1.1442245370371085E-3</v>
      </c>
      <c r="J28" s="15">
        <f t="shared" si="17"/>
        <v>1.3069675925925228E-3</v>
      </c>
      <c r="K28" s="14">
        <f t="shared" si="17"/>
        <v>1.2593055555556454E-3</v>
      </c>
      <c r="L28" s="15">
        <f t="shared" si="17"/>
        <v>1.2568865740740787E-3</v>
      </c>
      <c r="M28" s="16">
        <f>AVERAGE(C28:L28)</f>
        <v>1.2234233539094709E-3</v>
      </c>
      <c r="N28" s="7"/>
    </row>
    <row r="29" spans="1:14" x14ac:dyDescent="0.3">
      <c r="A29" s="71" t="s">
        <v>27</v>
      </c>
      <c r="B29" s="9" t="s">
        <v>6</v>
      </c>
      <c r="C29" s="7">
        <v>0.45878532407407407</v>
      </c>
      <c r="D29" s="10">
        <v>0.48517193287037036</v>
      </c>
      <c r="E29" s="7">
        <v>0.51154898148148142</v>
      </c>
      <c r="F29" s="38"/>
      <c r="G29" s="4">
        <v>0.56457016203703703</v>
      </c>
      <c r="H29" s="5">
        <v>0.59061302083333334</v>
      </c>
      <c r="I29" s="4">
        <v>0.61723393518518521</v>
      </c>
      <c r="J29" s="10">
        <v>0.64386004629629634</v>
      </c>
      <c r="K29" s="7">
        <v>0.67024513888888892</v>
      </c>
      <c r="L29" s="10">
        <v>0.69606355324074076</v>
      </c>
      <c r="M29" s="11"/>
      <c r="N29" s="7"/>
    </row>
    <row r="30" spans="1:14" ht="15" thickBot="1" x14ac:dyDescent="0.35">
      <c r="A30" s="72"/>
      <c r="B30" s="9" t="s">
        <v>7</v>
      </c>
      <c r="C30" s="7">
        <v>0.46004414351851852</v>
      </c>
      <c r="D30" s="10">
        <v>0.48644101851851856</v>
      </c>
      <c r="E30" s="7">
        <v>0.51283181712962966</v>
      </c>
      <c r="F30" s="38"/>
      <c r="G30" s="7">
        <v>0.56584006944444443</v>
      </c>
      <c r="H30" s="10">
        <v>0.59174537037037034</v>
      </c>
      <c r="I30" s="7">
        <v>0.6185025115740741</v>
      </c>
      <c r="J30" s="10">
        <v>0.64511520833333336</v>
      </c>
      <c r="K30" s="7">
        <v>0.67137943287037027</v>
      </c>
      <c r="L30" s="10">
        <v>0.6972069675925926</v>
      </c>
      <c r="M30" s="11"/>
      <c r="N30" s="7"/>
    </row>
    <row r="31" spans="1:14" ht="15" thickBot="1" x14ac:dyDescent="0.35">
      <c r="A31" s="73"/>
      <c r="B31" s="13" t="s">
        <v>8</v>
      </c>
      <c r="C31" s="14">
        <f t="shared" ref="C31:G31" si="18">C30-C29</f>
        <v>1.2588194444444478E-3</v>
      </c>
      <c r="D31" s="15">
        <f t="shared" si="18"/>
        <v>1.2690856481482049E-3</v>
      </c>
      <c r="E31" s="14">
        <f t="shared" si="18"/>
        <v>1.2828356481482395E-3</v>
      </c>
      <c r="F31" s="39"/>
      <c r="G31" s="14">
        <f t="shared" si="18"/>
        <v>1.2699074074074002E-3</v>
      </c>
      <c r="H31" s="15">
        <f t="shared" ref="H31:L31" si="19">H30-H29</f>
        <v>1.1323495370370029E-3</v>
      </c>
      <c r="I31" s="14">
        <f t="shared" si="19"/>
        <v>1.2685763888888868E-3</v>
      </c>
      <c r="J31" s="15">
        <f t="shared" si="19"/>
        <v>1.2551620370370165E-3</v>
      </c>
      <c r="K31" s="14">
        <f t="shared" si="19"/>
        <v>1.1342939814813491E-3</v>
      </c>
      <c r="L31" s="15">
        <f t="shared" si="19"/>
        <v>1.1434143518518347E-3</v>
      </c>
      <c r="M31" s="16">
        <f>AVERAGE(C31:L31)</f>
        <v>1.2238271604938203E-3</v>
      </c>
      <c r="N31" s="7"/>
    </row>
    <row r="32" spans="1:14" x14ac:dyDescent="0.3">
      <c r="A32" s="68" t="s">
        <v>28</v>
      </c>
      <c r="B32" s="1" t="s">
        <v>6</v>
      </c>
      <c r="C32" s="4">
        <v>0.4600516203703704</v>
      </c>
      <c r="D32" s="5">
        <v>0.48644787037037035</v>
      </c>
      <c r="E32" s="4">
        <v>0.5128393171296296</v>
      </c>
      <c r="F32" s="37"/>
      <c r="G32" s="7">
        <v>0.56584775462962966</v>
      </c>
      <c r="H32" s="5">
        <v>0.59175229166666665</v>
      </c>
      <c r="I32" s="7">
        <v>0.61850954861111107</v>
      </c>
      <c r="J32" s="5">
        <v>0.64512275462962965</v>
      </c>
      <c r="K32" s="4">
        <v>0.67138623842592582</v>
      </c>
      <c r="L32" s="5">
        <v>0.69721473379629628</v>
      </c>
      <c r="M32" s="6"/>
      <c r="N32" s="7"/>
    </row>
    <row r="33" spans="1:14" ht="15" thickBot="1" x14ac:dyDescent="0.35">
      <c r="A33" s="69"/>
      <c r="B33" s="9" t="s">
        <v>7</v>
      </c>
      <c r="C33" s="7">
        <v>0.46132011574074072</v>
      </c>
      <c r="D33" s="10">
        <v>0.48771597222222224</v>
      </c>
      <c r="E33" s="7">
        <v>0.51410557870370377</v>
      </c>
      <c r="F33" s="38"/>
      <c r="G33" s="7">
        <v>0.56710446759259259</v>
      </c>
      <c r="H33" s="10">
        <v>0.59304094907407412</v>
      </c>
      <c r="I33" s="7">
        <v>0.61966431712962966</v>
      </c>
      <c r="J33" s="10">
        <v>0.64635143518518523</v>
      </c>
      <c r="K33" s="7">
        <v>0.67263112268518521</v>
      </c>
      <c r="L33" s="10">
        <v>0.69842024305555561</v>
      </c>
      <c r="M33" s="11"/>
      <c r="N33" s="7"/>
    </row>
    <row r="34" spans="1:14" ht="15" thickBot="1" x14ac:dyDescent="0.35">
      <c r="A34" s="70"/>
      <c r="B34" s="13" t="s">
        <v>8</v>
      </c>
      <c r="C34" s="14">
        <f t="shared" ref="C34:G34" si="20">C33-C32</f>
        <v>1.2684953703703261E-3</v>
      </c>
      <c r="D34" s="15">
        <f t="shared" si="20"/>
        <v>1.2681018518518883E-3</v>
      </c>
      <c r="E34" s="14">
        <f t="shared" si="20"/>
        <v>1.2662615740741678E-3</v>
      </c>
      <c r="F34" s="39"/>
      <c r="G34" s="14">
        <f t="shared" si="20"/>
        <v>1.2567129629629248E-3</v>
      </c>
      <c r="H34" s="15">
        <f t="shared" ref="H34:L34" si="21">H33-H32</f>
        <v>1.2886574074074675E-3</v>
      </c>
      <c r="I34" s="14">
        <f t="shared" si="21"/>
        <v>1.1547685185185896E-3</v>
      </c>
      <c r="J34" s="15">
        <f t="shared" si="21"/>
        <v>1.2286805555555835E-3</v>
      </c>
      <c r="K34" s="14">
        <f t="shared" si="21"/>
        <v>1.2448842592593934E-3</v>
      </c>
      <c r="L34" s="15">
        <f t="shared" si="21"/>
        <v>1.2055092592593297E-3</v>
      </c>
      <c r="M34" s="16">
        <f>AVERAGE(C34:L34)</f>
        <v>1.242452417695519E-3</v>
      </c>
      <c r="N34" s="7"/>
    </row>
    <row r="35" spans="1:14" x14ac:dyDescent="0.3">
      <c r="A35" s="71" t="s">
        <v>29</v>
      </c>
      <c r="B35" s="9" t="s">
        <v>6</v>
      </c>
      <c r="C35" s="7">
        <v>0.46132515046296296</v>
      </c>
      <c r="D35" s="10">
        <v>0.48772087962962968</v>
      </c>
      <c r="E35" s="7">
        <v>0.51411082175925926</v>
      </c>
      <c r="F35" s="38"/>
      <c r="G35" s="7">
        <v>0.56710920138888887</v>
      </c>
      <c r="H35" s="10">
        <v>0.59304667824074075</v>
      </c>
      <c r="I35" s="7">
        <v>0.61966886574074076</v>
      </c>
      <c r="J35" s="10">
        <v>0.64635613425925931</v>
      </c>
      <c r="K35" s="7">
        <v>0.67263553240740748</v>
      </c>
      <c r="L35" s="10">
        <v>0.69842460648148152</v>
      </c>
      <c r="M35" s="11"/>
      <c r="N35" s="7"/>
    </row>
    <row r="36" spans="1:14" ht="15" thickBot="1" x14ac:dyDescent="0.35">
      <c r="A36" s="72"/>
      <c r="B36" s="9" t="s">
        <v>7</v>
      </c>
      <c r="C36" s="7">
        <v>0.46282406249999997</v>
      </c>
      <c r="D36" s="10">
        <v>0.48908231481481484</v>
      </c>
      <c r="E36" s="7">
        <v>0.51547361111111112</v>
      </c>
      <c r="F36" s="38"/>
      <c r="G36" s="7">
        <v>0.5684793402777778</v>
      </c>
      <c r="H36" s="10">
        <v>0.59442876157407409</v>
      </c>
      <c r="I36" s="7">
        <v>0.62104281249999993</v>
      </c>
      <c r="J36" s="10">
        <v>0.64773765046296294</v>
      </c>
      <c r="K36" s="7">
        <v>0.67406063657407411</v>
      </c>
      <c r="L36" s="10">
        <v>0.69984583333333328</v>
      </c>
      <c r="M36" s="11"/>
      <c r="N36" s="7"/>
    </row>
    <row r="37" spans="1:14" ht="15" thickBot="1" x14ac:dyDescent="0.35">
      <c r="A37" s="73"/>
      <c r="B37" s="13" t="s">
        <v>8</v>
      </c>
      <c r="C37" s="14">
        <f t="shared" ref="C37:G37" si="22">C36-C35</f>
        <v>1.4989120370370035E-3</v>
      </c>
      <c r="D37" s="15">
        <f t="shared" si="22"/>
        <v>1.3614351851851669E-3</v>
      </c>
      <c r="E37" s="14">
        <f t="shared" si="22"/>
        <v>1.3627893518518563E-3</v>
      </c>
      <c r="F37" s="39"/>
      <c r="G37" s="14">
        <f t="shared" si="22"/>
        <v>1.3701388888889277E-3</v>
      </c>
      <c r="H37" s="15">
        <f t="shared" ref="H37:L37" si="23">H36-H35</f>
        <v>1.3820833333333393E-3</v>
      </c>
      <c r="I37" s="14">
        <f t="shared" si="23"/>
        <v>1.3739467592591703E-3</v>
      </c>
      <c r="J37" s="15">
        <f t="shared" si="23"/>
        <v>1.3815162037036366E-3</v>
      </c>
      <c r="K37" s="14">
        <f t="shared" si="23"/>
        <v>1.4251041666666353E-3</v>
      </c>
      <c r="L37" s="15">
        <f t="shared" si="23"/>
        <v>1.4212268518517535E-3</v>
      </c>
      <c r="M37" s="16">
        <f>AVERAGE(C37:L37)</f>
        <v>1.3974614197530544E-3</v>
      </c>
      <c r="N37" s="7"/>
    </row>
    <row r="38" spans="1:14" x14ac:dyDescent="0.3">
      <c r="A38" s="68" t="s">
        <v>30</v>
      </c>
      <c r="B38" s="1" t="s">
        <v>6</v>
      </c>
      <c r="C38" s="49">
        <v>0.46282619212962967</v>
      </c>
      <c r="D38" s="5">
        <v>0.48908472222222227</v>
      </c>
      <c r="E38" s="4">
        <v>0.51547636574074074</v>
      </c>
      <c r="F38" s="37"/>
      <c r="G38" s="4">
        <v>0.56848185185185185</v>
      </c>
      <c r="H38" s="5">
        <v>0.59443103009259257</v>
      </c>
      <c r="I38" s="49">
        <v>0.62104606481481484</v>
      </c>
      <c r="J38" s="5">
        <v>0.64773988425925932</v>
      </c>
      <c r="K38" s="4">
        <v>0.67406290509259259</v>
      </c>
      <c r="L38" s="57">
        <v>0.69984805555555551</v>
      </c>
      <c r="M38" s="6"/>
      <c r="N38" s="7"/>
    </row>
    <row r="39" spans="1:14" ht="15" thickBot="1" x14ac:dyDescent="0.35">
      <c r="A39" s="69"/>
      <c r="B39" s="9" t="s">
        <v>7</v>
      </c>
      <c r="C39" s="50">
        <v>0.46396929398148146</v>
      </c>
      <c r="D39" s="10">
        <v>0.49026636574074073</v>
      </c>
      <c r="E39" s="7">
        <v>0.51665078703703704</v>
      </c>
      <c r="F39" s="38"/>
      <c r="G39" s="7">
        <v>0.569772337962963</v>
      </c>
      <c r="H39" s="10">
        <v>0.59558357638888892</v>
      </c>
      <c r="I39" s="50">
        <v>0.62232393518518514</v>
      </c>
      <c r="J39" s="10">
        <v>0.6489396643518518</v>
      </c>
      <c r="K39" s="7">
        <v>0.67516811342592586</v>
      </c>
      <c r="L39" s="58">
        <v>0.70103368055555559</v>
      </c>
      <c r="M39" s="11"/>
      <c r="N39" s="7"/>
    </row>
    <row r="40" spans="1:14" ht="15" thickBot="1" x14ac:dyDescent="0.35">
      <c r="A40" s="70"/>
      <c r="B40" s="13" t="s">
        <v>8</v>
      </c>
      <c r="C40" s="14">
        <f t="shared" ref="C40:G40" si="24">C39-C38</f>
        <v>1.143101851851791E-3</v>
      </c>
      <c r="D40" s="15">
        <f t="shared" si="24"/>
        <v>1.1816435185184604E-3</v>
      </c>
      <c r="E40" s="14">
        <f t="shared" si="24"/>
        <v>1.1744212962963019E-3</v>
      </c>
      <c r="F40" s="39"/>
      <c r="G40" s="14">
        <f t="shared" si="24"/>
        <v>1.2904861111111554E-3</v>
      </c>
      <c r="H40" s="15">
        <f t="shared" ref="H40:K40" si="25">H39-H38</f>
        <v>1.1525462962963529E-3</v>
      </c>
      <c r="I40" s="14">
        <f>I39-I38</f>
        <v>1.2778703703703043E-3</v>
      </c>
      <c r="J40" s="15">
        <f t="shared" si="25"/>
        <v>1.1997800925924729E-3</v>
      </c>
      <c r="K40" s="14">
        <f t="shared" si="25"/>
        <v>1.1052083333332741E-3</v>
      </c>
      <c r="L40" s="15">
        <f>L39-L38</f>
        <v>1.185625000000079E-3</v>
      </c>
      <c r="M40" s="16">
        <f>AVERAGE(D40,E40,F40,G40,H40,J40,K40)</f>
        <v>1.1840142746913362E-3</v>
      </c>
      <c r="N40" s="7"/>
    </row>
    <row r="41" spans="1:14" ht="15" thickBot="1" x14ac:dyDescent="0.35">
      <c r="B41" s="17"/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9" t="s">
        <v>5</v>
      </c>
      <c r="N41" s="20" t="s">
        <v>9</v>
      </c>
    </row>
    <row r="42" spans="1:14" x14ac:dyDescent="0.3">
      <c r="B42" s="21" t="s">
        <v>10</v>
      </c>
      <c r="C42" s="22">
        <f>C39-C2</f>
        <v>1.6292384259259218E-2</v>
      </c>
      <c r="D42" s="22">
        <f t="shared" ref="D42:L42" si="26">D39-D2</f>
        <v>1.6228703703703717E-2</v>
      </c>
      <c r="E42" s="22">
        <f t="shared" si="26"/>
        <v>1.6304236111111092E-2</v>
      </c>
      <c r="F42" s="22"/>
      <c r="G42" s="22">
        <f t="shared" si="26"/>
        <v>1.668200231481487E-2</v>
      </c>
      <c r="H42" s="22">
        <f t="shared" si="26"/>
        <v>1.6230532407407461E-2</v>
      </c>
      <c r="I42" s="22">
        <f t="shared" si="26"/>
        <v>1.656140046296295E-2</v>
      </c>
      <c r="J42" s="22">
        <f t="shared" si="26"/>
        <v>1.6891944444444418E-2</v>
      </c>
      <c r="K42" s="22">
        <f t="shared" si="26"/>
        <v>1.6743368055555541E-2</v>
      </c>
      <c r="L42" s="52">
        <f t="shared" si="26"/>
        <v>1.6211527777777901E-2</v>
      </c>
      <c r="M42" s="53">
        <f>AVERAGE(D42,E42,F42,G42,H42,J42,K42)</f>
        <v>1.6513464506172849E-2</v>
      </c>
      <c r="N42" s="23">
        <f>MAX(C42:L42)</f>
        <v>1.6891944444444418E-2</v>
      </c>
    </row>
    <row r="43" spans="1:14" ht="15" thickBot="1" x14ac:dyDescent="0.35">
      <c r="B43" s="24" t="s">
        <v>5</v>
      </c>
      <c r="C43" s="25">
        <f>C42/13</f>
        <v>1.2532603276353244E-3</v>
      </c>
      <c r="D43" s="26">
        <f t="shared" ref="D43:G43" si="27">D42/13</f>
        <v>1.2483618233618244E-3</v>
      </c>
      <c r="E43" s="25">
        <f t="shared" si="27"/>
        <v>1.2541720085470071E-3</v>
      </c>
      <c r="F43" s="26"/>
      <c r="G43" s="25">
        <f t="shared" si="27"/>
        <v>1.2832309472934516E-3</v>
      </c>
      <c r="H43" s="26">
        <f t="shared" ref="H43:K43" si="28">H42/13</f>
        <v>1.2485024928774969E-3</v>
      </c>
      <c r="I43" s="25">
        <f>I42/13</f>
        <v>1.2739538817663808E-3</v>
      </c>
      <c r="J43" s="26">
        <f t="shared" si="28"/>
        <v>1.2993803418803397E-3</v>
      </c>
      <c r="K43" s="25">
        <f t="shared" si="28"/>
        <v>1.2879513888888877E-3</v>
      </c>
      <c r="L43" s="26">
        <f>L42/13</f>
        <v>1.2470405982906079E-3</v>
      </c>
      <c r="M43" s="54">
        <f>AVERAGE(D43,E43,F43,G43,H43,J43,K43)</f>
        <v>1.2702665004748347E-3</v>
      </c>
      <c r="N43" s="27">
        <f>MAX(C43:L43)</f>
        <v>1.2993803418803397E-3</v>
      </c>
    </row>
    <row r="44" spans="1:14" x14ac:dyDescent="0.3">
      <c r="B44" s="21" t="s">
        <v>11</v>
      </c>
      <c r="C44" s="36">
        <f>HOUR(C42)*3600 + MINUTE(C42) * 60 +SECOND(C42)</f>
        <v>1408</v>
      </c>
      <c r="D44" s="29">
        <f t="shared" ref="D44:G45" si="29">HOUR(D42)*3600 + MINUTE(D42) * 60 +SECOND(D42)</f>
        <v>1402</v>
      </c>
      <c r="E44" s="28">
        <f t="shared" si="29"/>
        <v>1409</v>
      </c>
      <c r="F44" s="29"/>
      <c r="G44" s="28">
        <f t="shared" si="29"/>
        <v>1441</v>
      </c>
      <c r="H44" s="29">
        <f t="shared" ref="H44:L44" si="30">HOUR(H42)*3600 + MINUTE(H42) * 60 +SECOND(H42)</f>
        <v>1402</v>
      </c>
      <c r="I44" s="28">
        <f t="shared" si="30"/>
        <v>1431</v>
      </c>
      <c r="J44" s="29">
        <f t="shared" si="30"/>
        <v>1459</v>
      </c>
      <c r="K44" s="28">
        <f t="shared" si="30"/>
        <v>1447</v>
      </c>
      <c r="L44" s="29">
        <f t="shared" si="30"/>
        <v>1401</v>
      </c>
      <c r="M44" s="55">
        <f>AVERAGE(D44,E44,F44,G44,H44,J44,K44)</f>
        <v>1426.6666666666667</v>
      </c>
      <c r="N44" s="30">
        <f>MAX(C44:L44)</f>
        <v>1459</v>
      </c>
    </row>
    <row r="45" spans="1:14" ht="15" thickBot="1" x14ac:dyDescent="0.35">
      <c r="B45" s="31" t="s">
        <v>12</v>
      </c>
      <c r="C45" s="32">
        <f>HOUR(C43)*3600 + MINUTE(C43) * 60 +SECOND(C43)</f>
        <v>108</v>
      </c>
      <c r="D45" s="33">
        <f t="shared" si="29"/>
        <v>108</v>
      </c>
      <c r="E45" s="32">
        <f t="shared" si="29"/>
        <v>108</v>
      </c>
      <c r="F45" s="33"/>
      <c r="G45" s="32">
        <f t="shared" si="29"/>
        <v>111</v>
      </c>
      <c r="H45" s="33">
        <f t="shared" ref="H45:L45" si="31">HOUR(H43)*3600 + MINUTE(H43) * 60 +SECOND(H43)</f>
        <v>108</v>
      </c>
      <c r="I45" s="32">
        <f t="shared" si="31"/>
        <v>110</v>
      </c>
      <c r="J45" s="33">
        <f t="shared" si="31"/>
        <v>112</v>
      </c>
      <c r="K45" s="32">
        <f t="shared" si="31"/>
        <v>111</v>
      </c>
      <c r="L45" s="33">
        <f t="shared" si="31"/>
        <v>108</v>
      </c>
      <c r="M45" s="56">
        <f>AVERAGE(D45,E45,F45,G45,H45,J45,K45)</f>
        <v>109.66666666666667</v>
      </c>
      <c r="N45" s="34">
        <f>MAX(C45:L45)</f>
        <v>112</v>
      </c>
    </row>
  </sheetData>
  <mergeCells count="13">
    <mergeCell ref="A17:A19"/>
    <mergeCell ref="A2:A4"/>
    <mergeCell ref="A5:A7"/>
    <mergeCell ref="A8:A10"/>
    <mergeCell ref="A11:A13"/>
    <mergeCell ref="A14:A16"/>
    <mergeCell ref="A38:A40"/>
    <mergeCell ref="A20:A22"/>
    <mergeCell ref="A23:A25"/>
    <mergeCell ref="A26:A28"/>
    <mergeCell ref="A29:A31"/>
    <mergeCell ref="A32:A34"/>
    <mergeCell ref="A35:A3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41E3-3800-4B54-8AEA-7EAA729EB5D6}">
  <dimension ref="A1:K28"/>
  <sheetViews>
    <sheetView workbookViewId="0">
      <selection activeCell="H1" sqref="H1:I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2.77734375" bestFit="1" customWidth="1"/>
    <col min="8" max="8" width="13.7773437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1.6211527777777901E-2</v>
      </c>
    </row>
    <row r="2" spans="1:11" ht="15" thickBot="1" x14ac:dyDescent="0.35">
      <c r="A2" s="1" t="s">
        <v>250</v>
      </c>
      <c r="B2" s="2">
        <v>622</v>
      </c>
      <c r="C2" s="2">
        <v>2</v>
      </c>
      <c r="D2" s="1">
        <v>3</v>
      </c>
      <c r="E2" s="9"/>
      <c r="H2" s="48" t="s">
        <v>5</v>
      </c>
      <c r="I2" s="65">
        <v>1.2470405982906079E-3</v>
      </c>
    </row>
    <row r="3" spans="1:11" x14ac:dyDescent="0.3">
      <c r="A3" s="9" t="s">
        <v>251</v>
      </c>
      <c r="B3" s="41">
        <v>602</v>
      </c>
      <c r="C3" s="41">
        <v>1</v>
      </c>
      <c r="D3" s="9">
        <v>3</v>
      </c>
      <c r="E3" s="11">
        <v>0.68482215277777769</v>
      </c>
      <c r="F3" s="61">
        <v>1</v>
      </c>
      <c r="H3" s="9" t="s">
        <v>11</v>
      </c>
      <c r="I3" s="42">
        <v>1401</v>
      </c>
    </row>
    <row r="4" spans="1:11" ht="15" thickBot="1" x14ac:dyDescent="0.35">
      <c r="A4" s="9" t="s">
        <v>252</v>
      </c>
      <c r="B4" s="41">
        <v>560</v>
      </c>
      <c r="C4" s="41">
        <v>65</v>
      </c>
      <c r="D4" s="9">
        <v>110</v>
      </c>
      <c r="E4" s="11"/>
      <c r="H4" s="48" t="s">
        <v>12</v>
      </c>
      <c r="I4" s="44">
        <v>108</v>
      </c>
    </row>
    <row r="5" spans="1:11" x14ac:dyDescent="0.3">
      <c r="A5" s="9" t="s">
        <v>253</v>
      </c>
      <c r="B5" s="41">
        <v>560</v>
      </c>
      <c r="C5" s="41">
        <v>57</v>
      </c>
      <c r="D5" s="9">
        <v>54</v>
      </c>
      <c r="E5" s="11">
        <v>0.68615265046296292</v>
      </c>
      <c r="F5" s="61">
        <v>2</v>
      </c>
    </row>
    <row r="6" spans="1:11" ht="15" thickBot="1" x14ac:dyDescent="0.35">
      <c r="A6" s="9" t="s">
        <v>254</v>
      </c>
      <c r="B6" s="41">
        <v>568</v>
      </c>
      <c r="C6" s="41">
        <v>57</v>
      </c>
      <c r="D6" s="9">
        <v>81</v>
      </c>
      <c r="E6" s="11">
        <v>0.68739091435185184</v>
      </c>
      <c r="F6" s="61">
        <v>3</v>
      </c>
    </row>
    <row r="7" spans="1:11" ht="15" thickBot="1" x14ac:dyDescent="0.35">
      <c r="A7" s="9" t="s">
        <v>255</v>
      </c>
      <c r="B7" s="41">
        <v>193</v>
      </c>
      <c r="C7" s="41">
        <v>86</v>
      </c>
      <c r="D7" s="9">
        <v>75</v>
      </c>
      <c r="E7" s="11"/>
      <c r="I7" s="59" t="s">
        <v>278</v>
      </c>
      <c r="J7" s="2" t="s">
        <v>279</v>
      </c>
      <c r="K7" s="60" t="s">
        <v>280</v>
      </c>
    </row>
    <row r="8" spans="1:11" x14ac:dyDescent="0.3">
      <c r="A8" s="9" t="s">
        <v>256</v>
      </c>
      <c r="B8" s="41">
        <v>490</v>
      </c>
      <c r="C8" s="41">
        <v>100</v>
      </c>
      <c r="D8" s="9">
        <v>38</v>
      </c>
      <c r="E8" s="11"/>
      <c r="H8" s="59" t="s">
        <v>281</v>
      </c>
      <c r="I8" s="59">
        <f>SUM(B3:B27)</f>
        <v>7072</v>
      </c>
      <c r="J8" s="2">
        <f>SUM(C3:C27)</f>
        <v>6790</v>
      </c>
      <c r="K8" s="60">
        <f t="shared" ref="K8" si="0">SUM(D3:D27)</f>
        <v>1162</v>
      </c>
    </row>
    <row r="9" spans="1:11" x14ac:dyDescent="0.3">
      <c r="A9" s="9" t="s">
        <v>257</v>
      </c>
      <c r="B9" s="41">
        <v>233</v>
      </c>
      <c r="C9" s="41">
        <v>170</v>
      </c>
      <c r="D9" s="9">
        <v>61</v>
      </c>
      <c r="E9" s="11">
        <v>0.68867499999999993</v>
      </c>
      <c r="F9" s="61">
        <v>4</v>
      </c>
      <c r="H9" s="8" t="s">
        <v>283</v>
      </c>
      <c r="I9" s="8">
        <f>I8/13</f>
        <v>544</v>
      </c>
      <c r="J9" s="41">
        <f t="shared" ref="J9:K9" si="1">J8/13</f>
        <v>522.30769230769226</v>
      </c>
      <c r="K9" s="42">
        <f t="shared" si="1"/>
        <v>89.384615384615387</v>
      </c>
    </row>
    <row r="10" spans="1:11" ht="15" thickBot="1" x14ac:dyDescent="0.35">
      <c r="A10" s="9" t="s">
        <v>258</v>
      </c>
      <c r="B10" s="41">
        <v>512</v>
      </c>
      <c r="C10" s="41">
        <v>113</v>
      </c>
      <c r="D10" s="9">
        <v>36</v>
      </c>
      <c r="E10" s="11"/>
      <c r="H10" s="12" t="s">
        <v>282</v>
      </c>
      <c r="I10" s="12">
        <f>I8/$I$3</f>
        <v>5.0478229835831545</v>
      </c>
      <c r="J10" s="43">
        <f t="shared" ref="J10:K10" si="2">J8/$I$3</f>
        <v>4.846538187009279</v>
      </c>
      <c r="K10" s="44">
        <f t="shared" si="2"/>
        <v>0.82940756602426835</v>
      </c>
    </row>
    <row r="11" spans="1:11" ht="15" thickBot="1" x14ac:dyDescent="0.35">
      <c r="A11" s="9" t="s">
        <v>259</v>
      </c>
      <c r="B11" s="41">
        <v>268</v>
      </c>
      <c r="C11" s="41">
        <v>205</v>
      </c>
      <c r="D11" s="9">
        <v>69</v>
      </c>
      <c r="E11" s="11">
        <v>0.69005034722222225</v>
      </c>
      <c r="F11" s="61">
        <v>5</v>
      </c>
    </row>
    <row r="12" spans="1:11" x14ac:dyDescent="0.3">
      <c r="A12" s="9" t="s">
        <v>260</v>
      </c>
      <c r="B12" s="41">
        <v>527</v>
      </c>
      <c r="C12" s="41">
        <v>178</v>
      </c>
      <c r="D12" s="9">
        <v>37</v>
      </c>
      <c r="E12" s="11">
        <v>0.69120391203703713</v>
      </c>
      <c r="F12" s="61">
        <v>6</v>
      </c>
      <c r="H12" s="1" t="s">
        <v>284</v>
      </c>
      <c r="I12" s="60">
        <f>I8+J8</f>
        <v>13862</v>
      </c>
    </row>
    <row r="13" spans="1:11" x14ac:dyDescent="0.3">
      <c r="A13" s="9" t="s">
        <v>261</v>
      </c>
      <c r="B13" s="41">
        <v>405</v>
      </c>
      <c r="C13" s="41">
        <v>178</v>
      </c>
      <c r="D13" s="9">
        <v>63</v>
      </c>
      <c r="E13" s="11"/>
      <c r="H13" s="9" t="s">
        <v>283</v>
      </c>
      <c r="I13" s="42">
        <f>I12/13</f>
        <v>1066.3076923076924</v>
      </c>
    </row>
    <row r="14" spans="1:11" ht="15" thickBot="1" x14ac:dyDescent="0.35">
      <c r="A14" s="9" t="s">
        <v>262</v>
      </c>
      <c r="B14" s="41">
        <v>405</v>
      </c>
      <c r="C14" s="41">
        <v>359</v>
      </c>
      <c r="D14" s="9">
        <v>43</v>
      </c>
      <c r="E14" s="11">
        <v>0.69235332175925934</v>
      </c>
      <c r="F14" s="61">
        <v>7</v>
      </c>
      <c r="H14" s="48" t="s">
        <v>282</v>
      </c>
      <c r="I14" s="44">
        <f>I12/I3</f>
        <v>9.8943611705924344</v>
      </c>
    </row>
    <row r="15" spans="1:11" x14ac:dyDescent="0.3">
      <c r="A15" s="9" t="s">
        <v>263</v>
      </c>
      <c r="B15" s="41">
        <v>384</v>
      </c>
      <c r="C15" s="41">
        <v>148</v>
      </c>
      <c r="D15" s="9">
        <v>31</v>
      </c>
      <c r="E15" s="11"/>
    </row>
    <row r="16" spans="1:11" x14ac:dyDescent="0.3">
      <c r="A16" s="9" t="s">
        <v>264</v>
      </c>
      <c r="B16" s="41">
        <v>179</v>
      </c>
      <c r="C16" s="41">
        <v>424</v>
      </c>
      <c r="D16" s="9">
        <v>41</v>
      </c>
      <c r="E16" s="11">
        <v>0.69352546296296291</v>
      </c>
      <c r="F16" s="61">
        <v>8</v>
      </c>
    </row>
    <row r="17" spans="1:6" x14ac:dyDescent="0.3">
      <c r="A17" s="9" t="s">
        <v>265</v>
      </c>
      <c r="B17" s="41">
        <v>288</v>
      </c>
      <c r="C17" s="41">
        <v>311</v>
      </c>
      <c r="D17" s="9">
        <v>43</v>
      </c>
      <c r="E17" s="11">
        <v>0.69479667824074076</v>
      </c>
      <c r="F17" s="61">
        <v>9</v>
      </c>
    </row>
    <row r="18" spans="1:6" x14ac:dyDescent="0.3">
      <c r="A18" s="9" t="s">
        <v>266</v>
      </c>
      <c r="B18" s="41">
        <v>110</v>
      </c>
      <c r="C18" s="41">
        <v>508</v>
      </c>
      <c r="D18" s="9">
        <v>70</v>
      </c>
      <c r="E18" s="11"/>
    </row>
    <row r="19" spans="1:6" x14ac:dyDescent="0.3">
      <c r="A19" s="9" t="s">
        <v>267</v>
      </c>
      <c r="B19" s="41">
        <v>190</v>
      </c>
      <c r="C19" s="41">
        <v>370</v>
      </c>
      <c r="D19" s="9">
        <v>35</v>
      </c>
      <c r="E19" s="11">
        <v>0.69606355324074076</v>
      </c>
      <c r="F19" s="61">
        <v>10</v>
      </c>
    </row>
    <row r="20" spans="1:6" x14ac:dyDescent="0.3">
      <c r="A20" s="9" t="s">
        <v>268</v>
      </c>
      <c r="B20" s="41">
        <v>159</v>
      </c>
      <c r="C20" s="41">
        <v>370</v>
      </c>
      <c r="D20" s="9">
        <v>40</v>
      </c>
      <c r="E20" s="11"/>
    </row>
    <row r="21" spans="1:6" x14ac:dyDescent="0.3">
      <c r="A21" s="9" t="s">
        <v>269</v>
      </c>
      <c r="B21" s="41">
        <v>159</v>
      </c>
      <c r="C21" s="41">
        <v>472</v>
      </c>
      <c r="D21" s="9">
        <v>33</v>
      </c>
      <c r="E21" s="11">
        <v>0.69721473379629628</v>
      </c>
      <c r="F21" s="61">
        <v>11</v>
      </c>
    </row>
    <row r="22" spans="1:6" x14ac:dyDescent="0.3">
      <c r="A22" s="9" t="s">
        <v>270</v>
      </c>
      <c r="B22" s="41">
        <v>97</v>
      </c>
      <c r="C22" s="41">
        <v>242</v>
      </c>
      <c r="D22" s="9">
        <v>40</v>
      </c>
      <c r="E22" s="11"/>
    </row>
    <row r="23" spans="1:6" x14ac:dyDescent="0.3">
      <c r="A23" s="9" t="s">
        <v>271</v>
      </c>
      <c r="B23" s="41">
        <v>65</v>
      </c>
      <c r="C23" s="41">
        <v>579</v>
      </c>
      <c r="D23" s="9">
        <v>33</v>
      </c>
      <c r="E23" s="11">
        <v>0.69842460648148152</v>
      </c>
      <c r="F23" s="61">
        <v>12</v>
      </c>
    </row>
    <row r="24" spans="1:6" x14ac:dyDescent="0.3">
      <c r="A24" s="9" t="s">
        <v>272</v>
      </c>
      <c r="B24" s="41">
        <v>81</v>
      </c>
      <c r="C24" s="41">
        <v>336</v>
      </c>
      <c r="D24" s="9">
        <v>28</v>
      </c>
      <c r="E24" s="11"/>
    </row>
    <row r="25" spans="1:6" x14ac:dyDescent="0.3">
      <c r="A25" s="9" t="s">
        <v>273</v>
      </c>
      <c r="B25" s="41">
        <v>32</v>
      </c>
      <c r="C25" s="41">
        <v>540</v>
      </c>
      <c r="D25" s="9">
        <v>37</v>
      </c>
      <c r="E25" s="11">
        <v>0.69984805555555551</v>
      </c>
      <c r="F25" s="61">
        <v>13</v>
      </c>
    </row>
    <row r="26" spans="1:6" x14ac:dyDescent="0.3">
      <c r="A26" s="9" t="s">
        <v>274</v>
      </c>
      <c r="B26" s="41">
        <v>3</v>
      </c>
      <c r="C26" s="41">
        <v>337</v>
      </c>
      <c r="D26" s="9">
        <v>33</v>
      </c>
      <c r="E26" s="11"/>
    </row>
    <row r="27" spans="1:6" x14ac:dyDescent="0.3">
      <c r="A27" s="9" t="s">
        <v>275</v>
      </c>
      <c r="B27" s="41">
        <v>2</v>
      </c>
      <c r="C27" s="41">
        <v>584</v>
      </c>
      <c r="D27" s="9">
        <v>28</v>
      </c>
      <c r="E27" s="11" t="s">
        <v>277</v>
      </c>
    </row>
    <row r="28" spans="1:6" ht="15" thickBot="1" x14ac:dyDescent="0.35">
      <c r="A28" s="48" t="s">
        <v>276</v>
      </c>
      <c r="B28" s="43">
        <v>2</v>
      </c>
      <c r="C28" s="43">
        <v>617</v>
      </c>
      <c r="D28" s="48">
        <v>5</v>
      </c>
      <c r="E28" s="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A5E-4B6C-4C2A-92D4-440A31CFC4BF}">
  <dimension ref="A1:J27"/>
  <sheetViews>
    <sheetView tabSelected="1" topLeftCell="A22" workbookViewId="0">
      <selection activeCell="C2" sqref="C2"/>
    </sheetView>
  </sheetViews>
  <sheetFormatPr defaultRowHeight="14.4" x14ac:dyDescent="0.3"/>
  <cols>
    <col min="1" max="1" width="10.21875" bestFit="1" customWidth="1"/>
    <col min="2" max="3" width="22.77734375" bestFit="1" customWidth="1"/>
    <col min="4" max="4" width="26.21875" bestFit="1" customWidth="1"/>
    <col min="5" max="5" width="12.5546875" customWidth="1"/>
    <col min="8" max="8" width="18.44140625" bestFit="1" customWidth="1"/>
    <col min="10" max="10" width="23.88671875" bestFit="1" customWidth="1"/>
  </cols>
  <sheetData>
    <row r="1" spans="1:9" ht="15" thickBot="1" x14ac:dyDescent="0.35">
      <c r="A1" s="45" t="s">
        <v>31</v>
      </c>
      <c r="B1" s="46" t="s">
        <v>290</v>
      </c>
      <c r="C1" s="46" t="s">
        <v>291</v>
      </c>
      <c r="D1" s="47" t="s">
        <v>62</v>
      </c>
      <c r="E1" s="61" t="s">
        <v>287</v>
      </c>
      <c r="H1" s="1" t="s">
        <v>10</v>
      </c>
      <c r="I1" s="64">
        <f>AVERAGE('run-10'!I1,'run-9'!I1,'run-8'!I1,'run-7'!I1,'run-6'!I1,'run-5'!I1,'run-3'!I1,'run-2'!I1,'run-1'!I1)</f>
        <v>1.6460677726337462E-2</v>
      </c>
    </row>
    <row r="2" spans="1:9" ht="15" thickBot="1" x14ac:dyDescent="0.35">
      <c r="A2" s="1">
        <v>1</v>
      </c>
      <c r="B2" s="59">
        <f>AVERAGE('run-1'!B4,'run-2'!B4,'run-3'!B4,'run-5'!B3,'run-6'!B2,'run-7'!B3,'run-8'!B3,'run-9'!B3,'run-10'!B3,)</f>
        <v>534.4</v>
      </c>
      <c r="C2" s="60">
        <f>AVERAGE('run-1'!C4,'run-2'!C4,'run-3'!C4,'run-5'!C3,'run-6'!C2,'run-7'!C3,'run-8'!C3,'run-9'!C3,'run-10'!C3,)</f>
        <v>10.199999999999999</v>
      </c>
      <c r="D2" s="60">
        <f>AVERAGE('run-1'!D4,'run-2'!D4,'run-3'!D4,'run-5'!D3,'run-6'!D2,'run-7'!D3,'run-8'!D3,'run-9'!D3,'run-10'!D3,)</f>
        <v>29.6</v>
      </c>
      <c r="E2">
        <f>SUM(B2:C2)</f>
        <v>544.6</v>
      </c>
      <c r="H2" s="48" t="s">
        <v>5</v>
      </c>
      <c r="I2" s="64">
        <f>AVERAGE('run-10'!I2,'run-9'!I2,'run-8'!I2,'run-7'!I2,'run-6'!I2,'run-5'!I2,'run-3'!I2,'run-2'!I2,'run-1'!I2)</f>
        <v>1.2662059789490356E-3</v>
      </c>
    </row>
    <row r="3" spans="1:9" ht="15" thickBot="1" x14ac:dyDescent="0.35">
      <c r="A3" s="9">
        <v>2</v>
      </c>
      <c r="B3" s="8">
        <f>AVERAGE('run-1'!B5,'run-2'!B5,'run-3'!B5,'run-5'!B4,'run-6'!B3,'run-7'!B4,'run-8'!B4,'run-9'!B4,'run-10'!B4,)</f>
        <v>513.79999999999995</v>
      </c>
      <c r="C3" s="42">
        <f>AVERAGE('run-1'!C5,'run-2'!C5,'run-3'!C5,'run-5'!C4,'run-6'!C3,'run-7'!C4,'run-8'!C4,'run-9'!C4,'run-10'!C4,)</f>
        <v>46.7</v>
      </c>
      <c r="D3" s="42">
        <f>AVERAGE('run-1'!D5,'run-2'!D5,'run-3'!D5,'run-5'!D4,'run-6'!D3,'run-7'!D4,'run-8'!D4,'run-9'!D4,'run-10'!D4,)</f>
        <v>85.5</v>
      </c>
      <c r="E3">
        <f t="shared" ref="E3:E25" si="0">SUM(B3:C3)</f>
        <v>560.5</v>
      </c>
      <c r="H3" s="9" t="s">
        <v>11</v>
      </c>
      <c r="I3" s="67">
        <f>AVERAGE('run-10'!I3,'run-9'!I3,'run-8'!I3,'run-7'!I3,'run-6'!I3,'run-5'!I3,'run-3'!I3,'run-2'!I3,'run-1'!I3)</f>
        <v>1422.2222222222222</v>
      </c>
    </row>
    <row r="4" spans="1:9" ht="15" thickBot="1" x14ac:dyDescent="0.35">
      <c r="A4" s="9">
        <v>3</v>
      </c>
      <c r="B4" s="8">
        <f>AVERAGE('run-1'!B6,'run-2'!B6,'run-3'!B6,'run-5'!B5,'run-6'!B4,'run-7'!B5,'run-8'!B5,'run-9'!B5,'run-10'!B5,)</f>
        <v>432.2</v>
      </c>
      <c r="C4" s="42">
        <f>AVERAGE('run-1'!C6,'run-2'!C6,'run-3'!C6,'run-5'!C5,'run-6'!C4,'run-7'!C5,'run-8'!C5,'run-9'!C5,'run-10'!C5,)</f>
        <v>44.3</v>
      </c>
      <c r="D4" s="42">
        <f>AVERAGE('run-1'!D6,'run-2'!D6,'run-3'!D6,'run-5'!D5,'run-6'!D4,'run-7'!D5,'run-8'!D5,'run-9'!D5,'run-10'!D5,)</f>
        <v>55.2</v>
      </c>
      <c r="E4">
        <f t="shared" si="0"/>
        <v>476.5</v>
      </c>
      <c r="H4" s="48" t="s">
        <v>12</v>
      </c>
      <c r="I4" s="67">
        <f>AVERAGE('run-10'!I4,'run-9'!I4,'run-8'!I4,'run-7'!I4,'run-6'!I4,'run-5'!I4,'run-3'!I4,'run-2'!I4,'run-1'!I4)</f>
        <v>109.33333333333333</v>
      </c>
    </row>
    <row r="5" spans="1:9" x14ac:dyDescent="0.3">
      <c r="A5" s="9">
        <v>4</v>
      </c>
      <c r="B5" s="8">
        <f>AVERAGE('run-1'!B7,'run-2'!B7,'run-3'!B7,'run-5'!B6,'run-6'!B5,'run-7'!B6,'run-8'!B6,'run-9'!B6,'run-10'!B6,)</f>
        <v>457.6</v>
      </c>
      <c r="C5" s="42">
        <f>AVERAGE('run-1'!C7,'run-2'!C7,'run-3'!C7,'run-5'!C6,'run-6'!C5,'run-7'!C6,'run-8'!C6,'run-9'!C6,'run-10'!C6,)</f>
        <v>49.8</v>
      </c>
      <c r="D5" s="42">
        <f>AVERAGE('run-1'!D7,'run-2'!D7,'run-3'!D7,'run-5'!D6,'run-6'!D5,'run-7'!D6,'run-8'!D6,'run-9'!D6,'run-10'!D6,)</f>
        <v>66.3</v>
      </c>
      <c r="E5">
        <f t="shared" si="0"/>
        <v>507.40000000000003</v>
      </c>
    </row>
    <row r="6" spans="1:9" x14ac:dyDescent="0.3">
      <c r="A6" s="9">
        <v>5</v>
      </c>
      <c r="B6" s="8">
        <f>AVERAGE('run-1'!B8,'run-2'!B8,'run-3'!B8,'run-5'!B7,'run-6'!B6,'run-7'!B7,'run-8'!B7,'run-9'!B7,'run-10'!B7,)</f>
        <v>386</v>
      </c>
      <c r="C6" s="42">
        <f>AVERAGE('run-1'!C8,'run-2'!C8,'run-3'!C8,'run-5'!C7,'run-6'!C6,'run-7'!C7,'run-8'!C7,'run-9'!C7,'run-10'!C7,)</f>
        <v>69.099999999999994</v>
      </c>
      <c r="D6" s="42">
        <f>AVERAGE('run-1'!D8,'run-2'!D8,'run-3'!D8,'run-5'!D7,'run-6'!D6,'run-7'!D7,'run-8'!D7,'run-9'!D7,'run-10'!D7,)</f>
        <v>49.4</v>
      </c>
      <c r="E6">
        <f t="shared" si="0"/>
        <v>455.1</v>
      </c>
    </row>
    <row r="7" spans="1:9" x14ac:dyDescent="0.3">
      <c r="A7" s="9">
        <v>6</v>
      </c>
      <c r="B7" s="8">
        <f>AVERAGE('run-1'!B9,'run-2'!B9,'run-3'!B9,'run-5'!B8,'run-6'!B7,'run-7'!B8,'run-8'!B8,'run-9'!B8,'run-10'!B8,)</f>
        <v>379.1</v>
      </c>
      <c r="C7" s="42">
        <f>AVERAGE('run-1'!C9,'run-2'!C9,'run-3'!C9,'run-5'!C8,'run-6'!C7,'run-7'!C8,'run-8'!C8,'run-9'!C8,'run-10'!C8,)</f>
        <v>86.6</v>
      </c>
      <c r="D7" s="42">
        <f>AVERAGE('run-1'!D9,'run-2'!D9,'run-3'!D9,'run-5'!D8,'run-6'!D7,'run-7'!D8,'run-8'!D8,'run-9'!D8,'run-10'!D8,)</f>
        <v>47.6</v>
      </c>
      <c r="E7">
        <f t="shared" si="0"/>
        <v>465.70000000000005</v>
      </c>
    </row>
    <row r="8" spans="1:9" x14ac:dyDescent="0.3">
      <c r="A8" s="9">
        <v>7</v>
      </c>
      <c r="B8" s="8">
        <f>AVERAGE('run-1'!B10,'run-2'!B10,'run-3'!B10,'run-5'!B9,'run-6'!B8,'run-7'!B9,'run-8'!B9,'run-9'!B9,'run-10'!B9,)</f>
        <v>367.2</v>
      </c>
      <c r="C8" s="42">
        <f>AVERAGE('run-1'!C10,'run-2'!C10,'run-3'!C10,'run-5'!C9,'run-6'!C8,'run-7'!C9,'run-8'!C9,'run-9'!C9,'run-10'!C9,)</f>
        <v>120.9</v>
      </c>
      <c r="D8" s="42">
        <f>AVERAGE('run-1'!D10,'run-2'!D10,'run-3'!D10,'run-5'!D9,'run-6'!D8,'run-7'!D9,'run-8'!D9,'run-9'!D9,'run-10'!D9,)</f>
        <v>45.9</v>
      </c>
      <c r="E8">
        <f t="shared" si="0"/>
        <v>488.1</v>
      </c>
    </row>
    <row r="9" spans="1:9" x14ac:dyDescent="0.3">
      <c r="A9" s="9">
        <v>8</v>
      </c>
      <c r="B9" s="8">
        <f>AVERAGE('run-1'!B11,'run-2'!B11,'run-3'!B11,'run-5'!B10,'run-6'!B9,'run-7'!B10,'run-8'!B10,'run-9'!B10,'run-10'!B10,)</f>
        <v>454.6</v>
      </c>
      <c r="C9" s="42">
        <f>AVERAGE('run-1'!C11,'run-2'!C11,'run-3'!C11,'run-5'!C10,'run-6'!C9,'run-7'!C10,'run-8'!C10,'run-9'!C10,'run-10'!C10,)</f>
        <v>120.5</v>
      </c>
      <c r="D9" s="42">
        <f>AVERAGE('run-1'!D11,'run-2'!D11,'run-3'!D11,'run-5'!D10,'run-6'!D9,'run-7'!D10,'run-8'!D10,'run-9'!D10,'run-10'!D10,)</f>
        <v>42.3</v>
      </c>
      <c r="E9">
        <f t="shared" si="0"/>
        <v>575.1</v>
      </c>
    </row>
    <row r="10" spans="1:9" x14ac:dyDescent="0.3">
      <c r="A10" s="9">
        <v>9</v>
      </c>
      <c r="B10" s="8">
        <f>AVERAGE('run-1'!B12,'run-2'!B12,'run-3'!B12,'run-5'!B11,'run-6'!B10,'run-7'!B11,'run-8'!B11,'run-9'!B11,'run-10'!B11,)</f>
        <v>366.8</v>
      </c>
      <c r="C10" s="42">
        <f>AVERAGE('run-1'!C12,'run-2'!C12,'run-3'!C12,'run-5'!C11,'run-6'!C10,'run-7'!C11,'run-8'!C11,'run-9'!C11,'run-10'!C11,)</f>
        <v>152.4</v>
      </c>
      <c r="D10" s="42">
        <f>AVERAGE('run-1'!D12,'run-2'!D12,'run-3'!D12,'run-5'!D11,'run-6'!D10,'run-7'!D11,'run-8'!D11,'run-9'!D11,'run-10'!D11,)</f>
        <v>47.7</v>
      </c>
      <c r="E10">
        <f t="shared" si="0"/>
        <v>519.20000000000005</v>
      </c>
    </row>
    <row r="11" spans="1:9" x14ac:dyDescent="0.3">
      <c r="A11" s="9">
        <v>10</v>
      </c>
      <c r="B11" s="8">
        <f>AVERAGE('run-1'!B13,'run-2'!B13,'run-3'!B13,'run-5'!B12,'run-6'!B11,'run-7'!B12,'run-8'!B12,'run-9'!B12,'run-10'!B12,)</f>
        <v>386.8</v>
      </c>
      <c r="C11" s="42">
        <f>AVERAGE('run-1'!C13,'run-2'!C13,'run-3'!C13,'run-5'!C12,'run-6'!C11,'run-7'!C12,'run-8'!C12,'run-9'!C12,'run-10'!C12,)</f>
        <v>185.8</v>
      </c>
      <c r="D11" s="42">
        <f>AVERAGE('run-1'!D13,'run-2'!D13,'run-3'!D13,'run-5'!D12,'run-6'!D11,'run-7'!D12,'run-8'!D12,'run-9'!D12,'run-10'!D12,)</f>
        <v>51.9</v>
      </c>
      <c r="E11">
        <f t="shared" si="0"/>
        <v>572.6</v>
      </c>
    </row>
    <row r="12" spans="1:9" x14ac:dyDescent="0.3">
      <c r="A12" s="9">
        <v>11</v>
      </c>
      <c r="B12" s="8">
        <f>AVERAGE('run-1'!B14,'run-2'!B14,'run-3'!B14,'run-5'!B13,'run-6'!B12,'run-7'!B13,'run-8'!B13,'run-9'!B13,'run-10'!B13,)</f>
        <v>325.2</v>
      </c>
      <c r="C12" s="42">
        <f>AVERAGE('run-1'!C14,'run-2'!C14,'run-3'!C14,'run-5'!C13,'run-6'!C12,'run-7'!C13,'run-8'!C13,'run-9'!C13,'run-10'!C13,)</f>
        <v>217.9</v>
      </c>
      <c r="D12" s="42">
        <f>AVERAGE('run-1'!D14,'run-2'!D14,'run-3'!D14,'run-5'!D13,'run-6'!D12,'run-7'!D13,'run-8'!D13,'run-9'!D13,'run-10'!D13,)</f>
        <v>41.9</v>
      </c>
      <c r="E12">
        <f t="shared" si="0"/>
        <v>543.1</v>
      </c>
    </row>
    <row r="13" spans="1:9" x14ac:dyDescent="0.3">
      <c r="A13" s="9">
        <v>12</v>
      </c>
      <c r="B13" s="8">
        <f>AVERAGE('run-1'!B15,'run-2'!B15,'run-3'!B15,'run-5'!B14,'run-6'!B13,'run-7'!B14,'run-8'!B14,'run-9'!B14,'run-10'!B14,)</f>
        <v>310.8</v>
      </c>
      <c r="C13" s="42">
        <f>AVERAGE('run-1'!C15,'run-2'!C15,'run-3'!C15,'run-5'!C14,'run-6'!C13,'run-7'!C14,'run-8'!C14,'run-9'!C14,'run-10'!C14,)</f>
        <v>263</v>
      </c>
      <c r="D13" s="42">
        <f>AVERAGE('run-1'!D15,'run-2'!D15,'run-3'!D15,'run-5'!D14,'run-6'!D13,'run-7'!D14,'run-8'!D14,'run-9'!D14,'run-10'!D14,)</f>
        <v>39.5</v>
      </c>
      <c r="E13">
        <f t="shared" si="0"/>
        <v>573.79999999999995</v>
      </c>
    </row>
    <row r="14" spans="1:9" x14ac:dyDescent="0.3">
      <c r="A14" s="9">
        <v>13</v>
      </c>
      <c r="B14" s="8">
        <f>AVERAGE('run-1'!B16,'run-2'!B16,'run-3'!B16,'run-5'!B15,'run-6'!B14,'run-7'!B15,'run-8'!B15,'run-9'!B15,'run-10'!B15,)</f>
        <v>253.5</v>
      </c>
      <c r="C14" s="42">
        <f>AVERAGE('run-1'!C16,'run-2'!C16,'run-3'!C16,'run-5'!C15,'run-6'!C14,'run-7'!C15,'run-8'!C15,'run-9'!C15,'run-10'!C15,)</f>
        <v>300.89999999999998</v>
      </c>
      <c r="D14" s="42">
        <f>AVERAGE('run-1'!D16,'run-2'!D16,'run-3'!D16,'run-5'!D15,'run-6'!D14,'run-7'!D15,'run-8'!D15,'run-9'!D15,'run-10'!D15,)</f>
        <v>36.1</v>
      </c>
      <c r="E14">
        <f t="shared" si="0"/>
        <v>554.4</v>
      </c>
    </row>
    <row r="15" spans="1:9" x14ac:dyDescent="0.3">
      <c r="A15" s="9">
        <v>14</v>
      </c>
      <c r="B15" s="8">
        <f>AVERAGE('run-1'!B17,'run-2'!B17,'run-3'!B17,'run-5'!B16,'run-6'!B15,'run-7'!B16,'run-8'!B16,'run-9'!B16,'run-10'!B16,)</f>
        <v>295.3</v>
      </c>
      <c r="C15" s="42">
        <f>AVERAGE('run-1'!C17,'run-2'!C17,'run-3'!C17,'run-5'!C16,'run-6'!C15,'run-7'!C16,'run-8'!C16,'run-9'!C16,'run-10'!C16,)</f>
        <v>253.1</v>
      </c>
      <c r="D15" s="42">
        <f>AVERAGE('run-1'!D17,'run-2'!D17,'run-3'!D17,'run-5'!D16,'run-6'!D15,'run-7'!D16,'run-8'!D16,'run-9'!D16,'run-10'!D16,)</f>
        <v>34.9</v>
      </c>
      <c r="E15">
        <f t="shared" si="0"/>
        <v>548.4</v>
      </c>
    </row>
    <row r="16" spans="1:9" x14ac:dyDescent="0.3">
      <c r="A16" s="9">
        <v>15</v>
      </c>
      <c r="B16" s="8">
        <f>AVERAGE('run-1'!B18,'run-2'!B18,'run-3'!B18,'run-5'!B17,'run-6'!B16,'run-7'!B17,'run-8'!B17,'run-9'!B17,'run-10'!B17,)</f>
        <v>219</v>
      </c>
      <c r="C16" s="42">
        <f>AVERAGE('run-1'!C18,'run-2'!C18,'run-3'!C18,'run-5'!C17,'run-6'!C16,'run-7'!C17,'run-8'!C17,'run-9'!C17,'run-10'!C17,)</f>
        <v>335.8</v>
      </c>
      <c r="D16" s="42">
        <f>AVERAGE('run-1'!D18,'run-2'!D18,'run-3'!D18,'run-5'!D17,'run-6'!D16,'run-7'!D17,'run-8'!D17,'run-9'!D17,'run-10'!D17,)</f>
        <v>41.3</v>
      </c>
      <c r="E16">
        <f t="shared" si="0"/>
        <v>554.79999999999995</v>
      </c>
    </row>
    <row r="17" spans="1:10" x14ac:dyDescent="0.3">
      <c r="A17" s="9">
        <v>16</v>
      </c>
      <c r="B17" s="8">
        <f>AVERAGE('run-1'!B19,'run-2'!B19,'run-3'!B19,'run-5'!B18,'run-6'!B17,'run-7'!B18,'run-8'!B18,'run-9'!B18,'run-10'!B18,)</f>
        <v>188.4</v>
      </c>
      <c r="C17" s="42">
        <f>AVERAGE('run-1'!C19,'run-2'!C19,'run-3'!C19,'run-5'!C18,'run-6'!C17,'run-7'!C18,'run-8'!C18,'run-9'!C18,'run-10'!C18,)</f>
        <v>296.39999999999998</v>
      </c>
      <c r="D17" s="42">
        <f>AVERAGE('run-1'!D19,'run-2'!D19,'run-3'!D19,'run-5'!D18,'run-6'!D17,'run-7'!D18,'run-8'!D18,'run-9'!D18,'run-10'!D18,)</f>
        <v>45.8</v>
      </c>
      <c r="E17">
        <f t="shared" si="0"/>
        <v>484.79999999999995</v>
      </c>
    </row>
    <row r="18" spans="1:10" x14ac:dyDescent="0.3">
      <c r="A18" s="9">
        <v>17</v>
      </c>
      <c r="B18" s="8">
        <f>AVERAGE('run-1'!B20,'run-2'!B20,'run-3'!B20,'run-5'!B19,'run-6'!B18,'run-7'!B19,'run-8'!B19,'run-9'!B19,'run-10'!B19,)</f>
        <v>142.6</v>
      </c>
      <c r="C18" s="42">
        <f>AVERAGE('run-1'!C20,'run-2'!C20,'run-3'!C20,'run-5'!C19,'run-6'!C18,'run-7'!C19,'run-8'!C19,'run-9'!C19,'run-10'!C19,)</f>
        <v>348.6</v>
      </c>
      <c r="D18" s="42">
        <f>AVERAGE('run-1'!D20,'run-2'!D20,'run-3'!D20,'run-5'!D19,'run-6'!D18,'run-7'!D19,'run-8'!D19,'run-9'!D19,'run-10'!D19,)</f>
        <v>44.1</v>
      </c>
      <c r="E18">
        <f t="shared" si="0"/>
        <v>491.20000000000005</v>
      </c>
    </row>
    <row r="19" spans="1:10" x14ac:dyDescent="0.3">
      <c r="A19" s="9">
        <v>18</v>
      </c>
      <c r="B19" s="8">
        <f>AVERAGE('run-1'!B21,'run-2'!B21,'run-3'!B21,'run-5'!B20,'run-6'!B19,'run-7'!B20,'run-8'!B20,'run-9'!B20,'run-10'!B20,)</f>
        <v>154.9</v>
      </c>
      <c r="C19" s="42">
        <f>AVERAGE('run-1'!C21,'run-2'!C21,'run-3'!C21,'run-5'!C20,'run-6'!C19,'run-7'!C20,'run-8'!C20,'run-9'!C20,'run-10'!C20,)</f>
        <v>380.6</v>
      </c>
      <c r="D19" s="42">
        <f>AVERAGE('run-1'!D21,'run-2'!D21,'run-3'!D21,'run-5'!D20,'run-6'!D19,'run-7'!D20,'run-8'!D20,'run-9'!D20,'run-10'!D20,)</f>
        <v>30.2</v>
      </c>
      <c r="E19">
        <f t="shared" si="0"/>
        <v>535.5</v>
      </c>
      <c r="H19" t="s">
        <v>289</v>
      </c>
      <c r="J19" t="s">
        <v>288</v>
      </c>
    </row>
    <row r="20" spans="1:10" x14ac:dyDescent="0.3">
      <c r="A20" s="9">
        <v>19</v>
      </c>
      <c r="B20" s="8">
        <f>AVERAGE('run-1'!B22,'run-2'!B22,'run-3'!B22,'run-5'!B21,'run-6'!B20,'run-7'!B21,'run-8'!B21,'run-9'!B21,'run-10'!B21,)</f>
        <v>126.4</v>
      </c>
      <c r="C20" s="42">
        <f>AVERAGE('run-1'!C22,'run-2'!C22,'run-3'!C22,'run-5'!C21,'run-6'!C20,'run-7'!C21,'run-8'!C21,'run-9'!C21,'run-10'!C21,)</f>
        <v>405</v>
      </c>
      <c r="D20" s="42">
        <f>AVERAGE('run-1'!D22,'run-2'!D22,'run-3'!D22,'run-5'!D21,'run-6'!D20,'run-7'!D21,'run-8'!D21,'run-9'!D21,'run-10'!D21,)</f>
        <v>35.799999999999997</v>
      </c>
      <c r="E20">
        <f t="shared" si="0"/>
        <v>531.4</v>
      </c>
    </row>
    <row r="21" spans="1:10" x14ac:dyDescent="0.3">
      <c r="A21" s="9">
        <v>20</v>
      </c>
      <c r="B21" s="8">
        <f>AVERAGE('run-1'!B23,'run-2'!B23,'run-3'!B23,'run-5'!B22,'run-6'!B21,'run-7'!B22,'run-8'!B22,'run-9'!B22,'run-10'!B22,)</f>
        <v>86.6</v>
      </c>
      <c r="C21" s="42">
        <f>AVERAGE('run-1'!C23,'run-2'!C23,'run-3'!C23,'run-5'!C22,'run-6'!C21,'run-7'!C22,'run-8'!C22,'run-9'!C22,'run-10'!C22,)</f>
        <v>432.7</v>
      </c>
      <c r="D21" s="42">
        <f>AVERAGE('run-1'!D23,'run-2'!D23,'run-3'!D23,'run-5'!D22,'run-6'!D21,'run-7'!D22,'run-8'!D22,'run-9'!D22,'run-10'!D22,)</f>
        <v>34.299999999999997</v>
      </c>
      <c r="E21">
        <f t="shared" si="0"/>
        <v>519.29999999999995</v>
      </c>
    </row>
    <row r="22" spans="1:10" x14ac:dyDescent="0.3">
      <c r="A22" s="9">
        <v>21</v>
      </c>
      <c r="B22" s="8">
        <f>AVERAGE('run-1'!B24,'run-2'!B24,'run-3'!B24,'run-5'!B23,'run-6'!B22,'run-7'!B23,'run-8'!B23,'run-9'!B23,'run-10'!B23,)</f>
        <v>75.7</v>
      </c>
      <c r="C22" s="42">
        <f>AVERAGE('run-1'!C24,'run-2'!C24,'run-3'!C24,'run-5'!C23,'run-6'!C22,'run-7'!C23,'run-8'!C23,'run-9'!C23,'run-10'!C23,)</f>
        <v>367</v>
      </c>
      <c r="D22" s="42">
        <f>AVERAGE('run-1'!D24,'run-2'!D24,'run-3'!D24,'run-5'!D23,'run-6'!D22,'run-7'!D23,'run-8'!D23,'run-9'!D23,'run-10'!D23,)</f>
        <v>29.3</v>
      </c>
      <c r="E22">
        <f t="shared" si="0"/>
        <v>442.7</v>
      </c>
    </row>
    <row r="23" spans="1:10" x14ac:dyDescent="0.3">
      <c r="A23" s="9">
        <v>22</v>
      </c>
      <c r="B23" s="8">
        <f>AVERAGE('run-1'!B25,'run-2'!B25,'run-3'!B25,'run-5'!B24,'run-6'!B23,'run-7'!B24,'run-8'!B24,'run-9'!B24,'run-10'!B24,)</f>
        <v>64.5</v>
      </c>
      <c r="C23" s="42">
        <f>AVERAGE('run-1'!C25,'run-2'!C25,'run-3'!C25,'run-5'!C24,'run-6'!C23,'run-7'!C24,'run-8'!C24,'run-9'!C24,'run-10'!C24,)</f>
        <v>428.5</v>
      </c>
      <c r="D23" s="42">
        <f>AVERAGE('run-1'!D25,'run-2'!D25,'run-3'!D25,'run-5'!D24,'run-6'!D23,'run-7'!D24,'run-8'!D24,'run-9'!D24,'run-10'!D24,)</f>
        <v>28.5</v>
      </c>
      <c r="E23">
        <f t="shared" si="0"/>
        <v>493</v>
      </c>
    </row>
    <row r="24" spans="1:10" x14ac:dyDescent="0.3">
      <c r="A24" s="9">
        <v>23</v>
      </c>
      <c r="B24" s="8">
        <f>AVERAGE('run-1'!B26,'run-2'!B26,'run-3'!B26,'run-5'!B25,'run-6'!B24,'run-7'!B25,'run-8'!B25,'run-9'!B25,'run-10'!B25,)</f>
        <v>45.6</v>
      </c>
      <c r="C24" s="42">
        <f>AVERAGE('run-1'!C26,'run-2'!C26,'run-3'!C26,'run-5'!C25,'run-6'!C24,'run-7'!C25,'run-8'!C25,'run-9'!C25,'run-10'!C25,)</f>
        <v>435.3</v>
      </c>
      <c r="D24" s="42">
        <f>AVERAGE('run-1'!D26,'run-2'!D26,'run-3'!D26,'run-5'!D25,'run-6'!D24,'run-7'!D25,'run-8'!D25,'run-9'!D25,'run-10'!D25,)</f>
        <v>31.7</v>
      </c>
      <c r="E24">
        <f t="shared" si="0"/>
        <v>480.90000000000003</v>
      </c>
    </row>
    <row r="25" spans="1:10" ht="15" thickBot="1" x14ac:dyDescent="0.35">
      <c r="A25" s="48">
        <v>24</v>
      </c>
      <c r="B25" s="12">
        <f>AVERAGE('run-1'!B27,'run-2'!B27,'run-3'!B27,'run-5'!B26,'run-6'!B25,'run-7'!B26,'run-8'!B26,'run-9'!B26,'run-10'!B26,)</f>
        <v>13.7</v>
      </c>
      <c r="C25" s="44">
        <f>AVERAGE('run-1'!C27,'run-2'!C27,'run-3'!C27,'run-5'!C26,'run-6'!C25,'run-7'!C26,'run-8'!C26,'run-9'!C26,'run-10'!C26,)</f>
        <v>426.6</v>
      </c>
      <c r="D25" s="44">
        <f>AVERAGE('run-1'!D27,'run-2'!D27,'run-3'!D27,'run-5'!D26,'run-6'!D25,'run-7'!D26,'run-8'!D26,'run-9'!D26,'run-10'!D26,)</f>
        <v>33.6</v>
      </c>
      <c r="E25">
        <f t="shared" si="0"/>
        <v>440.3</v>
      </c>
    </row>
    <row r="26" spans="1:10" ht="15" thickBot="1" x14ac:dyDescent="0.35">
      <c r="A26" s="66" t="s">
        <v>285</v>
      </c>
      <c r="B26" s="46">
        <f>SUM(B2:B25)</f>
        <v>6580.7</v>
      </c>
      <c r="C26" s="46">
        <f t="shared" ref="C26:D26" si="1">SUM(C2:C25)</f>
        <v>5777.7000000000007</v>
      </c>
      <c r="D26" s="40">
        <f t="shared" si="1"/>
        <v>1028.3999999999999</v>
      </c>
    </row>
    <row r="27" spans="1:10" ht="15" thickBot="1" x14ac:dyDescent="0.35">
      <c r="A27" s="66" t="s">
        <v>286</v>
      </c>
      <c r="B27" s="40">
        <f>SUM(B26:C26)</f>
        <v>12358.400000000001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D3AF-A2BA-4DE6-A264-95135DC2C8DB}">
  <dimension ref="A1:K28"/>
  <sheetViews>
    <sheetView workbookViewId="0">
      <selection activeCell="B2" sqref="B2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2.77734375" bestFit="1" customWidth="1"/>
    <col min="8" max="8" width="13.44140625" bestFit="1" customWidth="1"/>
  </cols>
  <sheetData>
    <row r="1" spans="1:11" ht="15" thickBot="1" x14ac:dyDescent="0.35">
      <c r="A1" s="45" t="s">
        <v>31</v>
      </c>
      <c r="B1" s="46" t="s">
        <v>32</v>
      </c>
      <c r="C1" s="46" t="s">
        <v>33</v>
      </c>
      <c r="D1" s="47" t="s">
        <v>62</v>
      </c>
      <c r="E1" s="62" t="s">
        <v>34</v>
      </c>
      <c r="H1" s="1" t="s">
        <v>10</v>
      </c>
      <c r="I1" s="64">
        <v>1.6292384259259218E-2</v>
      </c>
    </row>
    <row r="2" spans="1:11" ht="15" thickBot="1" x14ac:dyDescent="0.35">
      <c r="A2" s="8" t="s">
        <v>35</v>
      </c>
      <c r="B2" s="59">
        <v>474</v>
      </c>
      <c r="C2" s="60">
        <v>2</v>
      </c>
      <c r="D2" s="42">
        <v>186</v>
      </c>
      <c r="E2" s="9"/>
      <c r="H2" s="48" t="s">
        <v>5</v>
      </c>
      <c r="I2" s="65">
        <v>1.2532603276353244E-3</v>
      </c>
    </row>
    <row r="3" spans="1:11" x14ac:dyDescent="0.3">
      <c r="A3" s="8" t="s">
        <v>36</v>
      </c>
      <c r="B3" s="8">
        <v>596</v>
      </c>
      <c r="C3" s="42">
        <v>1</v>
      </c>
      <c r="D3" s="42">
        <v>4</v>
      </c>
      <c r="E3" s="11"/>
      <c r="H3" s="9" t="s">
        <v>11</v>
      </c>
      <c r="I3" s="42">
        <v>1408</v>
      </c>
    </row>
    <row r="4" spans="1:11" ht="15" thickBot="1" x14ac:dyDescent="0.35">
      <c r="A4" s="8" t="s">
        <v>37</v>
      </c>
      <c r="B4" s="8">
        <v>571</v>
      </c>
      <c r="C4" s="42">
        <v>32</v>
      </c>
      <c r="D4" s="42">
        <v>78</v>
      </c>
      <c r="E4" s="11">
        <v>0.44767690972222224</v>
      </c>
      <c r="F4">
        <v>1</v>
      </c>
      <c r="H4" s="48" t="s">
        <v>12</v>
      </c>
      <c r="I4" s="44">
        <v>108</v>
      </c>
    </row>
    <row r="5" spans="1:11" x14ac:dyDescent="0.3">
      <c r="A5" s="8" t="s">
        <v>38</v>
      </c>
      <c r="B5" s="8">
        <v>538</v>
      </c>
      <c r="C5" s="42">
        <v>31</v>
      </c>
      <c r="D5" s="42">
        <v>54</v>
      </c>
      <c r="E5" s="11"/>
    </row>
    <row r="6" spans="1:11" ht="15" thickBot="1" x14ac:dyDescent="0.35">
      <c r="A6" s="8" t="s">
        <v>39</v>
      </c>
      <c r="B6" s="8">
        <v>238</v>
      </c>
      <c r="C6" s="42">
        <v>59</v>
      </c>
      <c r="D6" s="42">
        <v>81</v>
      </c>
      <c r="E6" s="11">
        <v>0.4490217592592593</v>
      </c>
      <c r="F6">
        <v>2</v>
      </c>
    </row>
    <row r="7" spans="1:11" ht="15" thickBot="1" x14ac:dyDescent="0.35">
      <c r="A7" s="8" t="s">
        <v>40</v>
      </c>
      <c r="B7" s="8">
        <v>545</v>
      </c>
      <c r="C7" s="42">
        <v>48</v>
      </c>
      <c r="D7" s="42">
        <v>51</v>
      </c>
      <c r="E7" s="11">
        <v>0.4503363773148148</v>
      </c>
      <c r="F7">
        <v>3</v>
      </c>
      <c r="I7" s="59" t="s">
        <v>278</v>
      </c>
      <c r="J7" s="2" t="s">
        <v>279</v>
      </c>
      <c r="K7" s="60" t="s">
        <v>280</v>
      </c>
    </row>
    <row r="8" spans="1:11" x14ac:dyDescent="0.3">
      <c r="A8" s="8" t="s">
        <v>41</v>
      </c>
      <c r="B8" s="8">
        <v>299</v>
      </c>
      <c r="C8" s="42">
        <v>96</v>
      </c>
      <c r="D8" s="42">
        <v>67</v>
      </c>
      <c r="E8" s="11"/>
      <c r="H8" s="59" t="s">
        <v>281</v>
      </c>
      <c r="I8" s="59">
        <f>SUM(B4:B27)</f>
        <v>6512</v>
      </c>
      <c r="J8" s="2">
        <f t="shared" ref="J8:K8" si="0">SUM(C4:C27)</f>
        <v>6657</v>
      </c>
      <c r="K8" s="60">
        <f t="shared" si="0"/>
        <v>1159</v>
      </c>
    </row>
    <row r="9" spans="1:11" x14ac:dyDescent="0.3">
      <c r="A9" s="8" t="s">
        <v>42</v>
      </c>
      <c r="B9" s="8">
        <v>299</v>
      </c>
      <c r="C9" s="42">
        <v>106</v>
      </c>
      <c r="D9" s="42">
        <v>39</v>
      </c>
      <c r="E9" s="11">
        <v>0.45148644675925925</v>
      </c>
      <c r="F9">
        <v>4</v>
      </c>
      <c r="H9" s="8" t="s">
        <v>283</v>
      </c>
      <c r="I9" s="8">
        <f>I8/13</f>
        <v>500.92307692307691</v>
      </c>
      <c r="J9" s="41">
        <f t="shared" ref="J9:K9" si="1">J8/13</f>
        <v>512.07692307692309</v>
      </c>
      <c r="K9" s="42">
        <f t="shared" si="1"/>
        <v>89.15384615384616</v>
      </c>
    </row>
    <row r="10" spans="1:11" ht="15" thickBot="1" x14ac:dyDescent="0.35">
      <c r="A10" s="8" t="s">
        <v>43</v>
      </c>
      <c r="B10" s="8">
        <v>562</v>
      </c>
      <c r="C10" s="42">
        <v>106</v>
      </c>
      <c r="D10" s="42">
        <v>55</v>
      </c>
      <c r="E10" s="11"/>
      <c r="H10" s="12" t="s">
        <v>282</v>
      </c>
      <c r="I10" s="12">
        <f>I8/$I$3</f>
        <v>4.625</v>
      </c>
      <c r="J10" s="43">
        <f t="shared" ref="J10:K10" si="2">J8/$I$3</f>
        <v>4.7279829545454541</v>
      </c>
      <c r="K10" s="44">
        <f t="shared" si="2"/>
        <v>0.82315340909090906</v>
      </c>
    </row>
    <row r="11" spans="1:11" ht="15" thickBot="1" x14ac:dyDescent="0.35">
      <c r="A11" s="8" t="s">
        <v>44</v>
      </c>
      <c r="B11" s="8">
        <v>562</v>
      </c>
      <c r="C11" s="42">
        <v>162</v>
      </c>
      <c r="D11" s="42">
        <v>59</v>
      </c>
      <c r="E11" s="11">
        <v>0.45278042824074077</v>
      </c>
      <c r="F11">
        <v>5</v>
      </c>
    </row>
    <row r="12" spans="1:11" x14ac:dyDescent="0.3">
      <c r="A12" s="8" t="s">
        <v>45</v>
      </c>
      <c r="B12" s="8">
        <v>502</v>
      </c>
      <c r="C12" s="42">
        <v>122</v>
      </c>
      <c r="D12" s="42">
        <v>51</v>
      </c>
      <c r="E12" s="11"/>
      <c r="H12" s="1" t="s">
        <v>284</v>
      </c>
      <c r="I12" s="60">
        <f>I8+J8</f>
        <v>13169</v>
      </c>
    </row>
    <row r="13" spans="1:11" x14ac:dyDescent="0.3">
      <c r="A13" s="8" t="s">
        <v>46</v>
      </c>
      <c r="B13" s="8">
        <v>208</v>
      </c>
      <c r="C13" s="42">
        <v>299</v>
      </c>
      <c r="D13" s="42">
        <v>70</v>
      </c>
      <c r="E13" s="11">
        <v>0.45391902777777776</v>
      </c>
      <c r="F13">
        <v>6</v>
      </c>
      <c r="H13" s="9" t="s">
        <v>283</v>
      </c>
      <c r="I13" s="42">
        <f>I12/13</f>
        <v>1013</v>
      </c>
    </row>
    <row r="14" spans="1:11" ht="15" thickBot="1" x14ac:dyDescent="0.35">
      <c r="A14" s="8" t="s">
        <v>47</v>
      </c>
      <c r="B14" s="8">
        <v>404</v>
      </c>
      <c r="C14" s="42">
        <v>263</v>
      </c>
      <c r="D14" s="42">
        <v>35</v>
      </c>
      <c r="E14" s="11">
        <v>0.4550945023148148</v>
      </c>
      <c r="F14">
        <v>7</v>
      </c>
      <c r="H14" s="48" t="s">
        <v>282</v>
      </c>
      <c r="I14" s="44">
        <f>I12/I3</f>
        <v>9.352982954545455</v>
      </c>
    </row>
    <row r="15" spans="1:11" x14ac:dyDescent="0.3">
      <c r="A15" s="8" t="s">
        <v>48</v>
      </c>
      <c r="B15" s="8">
        <v>276</v>
      </c>
      <c r="C15" s="42">
        <v>263</v>
      </c>
      <c r="D15" s="42">
        <v>49</v>
      </c>
      <c r="E15" s="11"/>
    </row>
    <row r="16" spans="1:11" x14ac:dyDescent="0.3">
      <c r="A16" s="8" t="s">
        <v>49</v>
      </c>
      <c r="B16" s="8">
        <v>276</v>
      </c>
      <c r="C16" s="42">
        <v>380</v>
      </c>
      <c r="D16" s="42">
        <v>35</v>
      </c>
      <c r="E16" s="11">
        <v>0.45625403935185188</v>
      </c>
      <c r="F16">
        <v>8</v>
      </c>
    </row>
    <row r="17" spans="1:6" x14ac:dyDescent="0.3">
      <c r="A17" s="8" t="s">
        <v>50</v>
      </c>
      <c r="B17" s="8">
        <v>288</v>
      </c>
      <c r="C17" s="42">
        <v>168</v>
      </c>
      <c r="D17" s="42">
        <v>44</v>
      </c>
      <c r="E17" s="11"/>
    </row>
    <row r="18" spans="1:6" x14ac:dyDescent="0.3">
      <c r="A18" s="8" t="s">
        <v>51</v>
      </c>
      <c r="B18" s="8">
        <v>138</v>
      </c>
      <c r="C18" s="42">
        <v>468</v>
      </c>
      <c r="D18" s="42">
        <v>50</v>
      </c>
      <c r="E18" s="11">
        <v>0.4575215856481481</v>
      </c>
      <c r="F18">
        <v>9</v>
      </c>
    </row>
    <row r="19" spans="1:6" x14ac:dyDescent="0.3">
      <c r="A19" s="8" t="s">
        <v>52</v>
      </c>
      <c r="B19" s="8">
        <v>178</v>
      </c>
      <c r="C19" s="42">
        <v>236</v>
      </c>
      <c r="D19" s="42">
        <v>55</v>
      </c>
      <c r="E19" s="11"/>
    </row>
    <row r="20" spans="1:6" x14ac:dyDescent="0.3">
      <c r="A20" s="8" t="s">
        <v>53</v>
      </c>
      <c r="B20" s="8">
        <v>95</v>
      </c>
      <c r="C20" s="42">
        <v>480</v>
      </c>
      <c r="D20" s="42">
        <v>39</v>
      </c>
      <c r="E20" s="11">
        <v>0.45878532407407407</v>
      </c>
      <c r="F20">
        <v>10</v>
      </c>
    </row>
    <row r="21" spans="1:6" x14ac:dyDescent="0.3">
      <c r="A21" s="8" t="s">
        <v>54</v>
      </c>
      <c r="B21" s="8">
        <v>178</v>
      </c>
      <c r="C21" s="42">
        <v>284</v>
      </c>
      <c r="D21" s="42">
        <v>29</v>
      </c>
      <c r="E21" s="11">
        <v>0.4600516203703704</v>
      </c>
      <c r="F21">
        <v>11</v>
      </c>
    </row>
    <row r="22" spans="1:6" x14ac:dyDescent="0.3">
      <c r="A22" s="8" t="s">
        <v>55</v>
      </c>
      <c r="B22" s="8">
        <v>80</v>
      </c>
      <c r="C22" s="42">
        <v>505</v>
      </c>
      <c r="D22" s="42">
        <v>40</v>
      </c>
      <c r="E22" s="11"/>
    </row>
    <row r="23" spans="1:6" x14ac:dyDescent="0.3">
      <c r="A23" s="8" t="s">
        <v>56</v>
      </c>
      <c r="B23" s="8">
        <v>90</v>
      </c>
      <c r="C23" s="42">
        <v>553</v>
      </c>
      <c r="D23" s="42">
        <v>32</v>
      </c>
      <c r="E23" s="11">
        <v>0.46132515046296296</v>
      </c>
      <c r="F23">
        <v>12</v>
      </c>
    </row>
    <row r="24" spans="1:6" x14ac:dyDescent="0.3">
      <c r="A24" s="8" t="s">
        <v>57</v>
      </c>
      <c r="B24" s="8">
        <v>69</v>
      </c>
      <c r="C24" s="42">
        <v>553</v>
      </c>
      <c r="D24" s="42">
        <v>34</v>
      </c>
      <c r="E24" s="11"/>
    </row>
    <row r="25" spans="1:6" x14ac:dyDescent="0.3">
      <c r="A25" s="8" t="s">
        <v>58</v>
      </c>
      <c r="B25" s="8">
        <v>74</v>
      </c>
      <c r="C25" s="42">
        <v>507</v>
      </c>
      <c r="D25" s="42">
        <v>32</v>
      </c>
      <c r="E25" s="11">
        <v>0.46282619212962967</v>
      </c>
      <c r="F25">
        <v>13</v>
      </c>
    </row>
    <row r="26" spans="1:6" x14ac:dyDescent="0.3">
      <c r="A26" s="8" t="s">
        <v>59</v>
      </c>
      <c r="B26" s="8">
        <v>21</v>
      </c>
      <c r="C26" s="42">
        <v>527</v>
      </c>
      <c r="D26" s="42">
        <v>42</v>
      </c>
      <c r="E26" s="11"/>
    </row>
    <row r="27" spans="1:6" x14ac:dyDescent="0.3">
      <c r="A27" s="8" t="s">
        <v>60</v>
      </c>
      <c r="B27" s="8">
        <v>21</v>
      </c>
      <c r="C27" s="42">
        <v>409</v>
      </c>
      <c r="D27" s="42">
        <v>38</v>
      </c>
      <c r="E27" s="11" t="s">
        <v>277</v>
      </c>
    </row>
    <row r="28" spans="1:6" ht="15" thickBot="1" x14ac:dyDescent="0.35">
      <c r="A28" s="12" t="s">
        <v>61</v>
      </c>
      <c r="B28" s="12">
        <v>2</v>
      </c>
      <c r="C28" s="44">
        <v>564</v>
      </c>
      <c r="D28" s="44">
        <v>9</v>
      </c>
      <c r="E2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84B4-8262-454D-9717-8955D76113E8}">
  <dimension ref="A1:K28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5" width="14.33203125" bestFit="1" customWidth="1"/>
    <col min="6" max="6" width="7.21875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7" t="s">
        <v>33</v>
      </c>
      <c r="D1" s="40" t="s">
        <v>62</v>
      </c>
      <c r="E1" s="62" t="s">
        <v>34</v>
      </c>
      <c r="H1" s="1" t="s">
        <v>10</v>
      </c>
      <c r="I1" s="64">
        <v>1.6228703703703717E-2</v>
      </c>
    </row>
    <row r="2" spans="1:11" ht="15" thickBot="1" x14ac:dyDescent="0.35">
      <c r="A2" t="s">
        <v>63</v>
      </c>
      <c r="B2">
        <v>477</v>
      </c>
      <c r="C2">
        <v>1</v>
      </c>
      <c r="D2">
        <v>204</v>
      </c>
      <c r="E2" s="9"/>
      <c r="H2" s="48" t="s">
        <v>5</v>
      </c>
      <c r="I2" s="65">
        <v>1.2483618233618244E-3</v>
      </c>
    </row>
    <row r="3" spans="1:11" x14ac:dyDescent="0.3">
      <c r="A3" t="s">
        <v>64</v>
      </c>
      <c r="B3">
        <v>601</v>
      </c>
      <c r="C3">
        <v>2</v>
      </c>
      <c r="D3">
        <v>4</v>
      </c>
      <c r="E3" s="11"/>
      <c r="H3" s="9" t="s">
        <v>11</v>
      </c>
      <c r="I3" s="42">
        <v>1402</v>
      </c>
    </row>
    <row r="4" spans="1:11" ht="15" thickBot="1" x14ac:dyDescent="0.35">
      <c r="A4" t="s">
        <v>65</v>
      </c>
      <c r="B4">
        <v>576</v>
      </c>
      <c r="C4">
        <v>27</v>
      </c>
      <c r="D4">
        <v>101</v>
      </c>
      <c r="E4" s="11">
        <v>0.47403766203703701</v>
      </c>
      <c r="F4">
        <v>1</v>
      </c>
      <c r="H4" s="48" t="s">
        <v>12</v>
      </c>
      <c r="I4" s="44">
        <v>108</v>
      </c>
    </row>
    <row r="5" spans="1:11" x14ac:dyDescent="0.3">
      <c r="A5" t="s">
        <v>66</v>
      </c>
      <c r="B5">
        <v>560</v>
      </c>
      <c r="C5">
        <v>35</v>
      </c>
      <c r="D5">
        <v>54</v>
      </c>
      <c r="E5" s="11"/>
    </row>
    <row r="6" spans="1:11" ht="15" thickBot="1" x14ac:dyDescent="0.35">
      <c r="A6" t="s">
        <v>67</v>
      </c>
      <c r="B6">
        <v>267</v>
      </c>
      <c r="C6">
        <v>60</v>
      </c>
      <c r="D6">
        <v>75</v>
      </c>
      <c r="E6" s="11">
        <v>0.47558533564814814</v>
      </c>
      <c r="F6">
        <v>2</v>
      </c>
    </row>
    <row r="7" spans="1:11" ht="15" thickBot="1" x14ac:dyDescent="0.35">
      <c r="A7" t="s">
        <v>68</v>
      </c>
      <c r="B7">
        <v>540</v>
      </c>
      <c r="C7">
        <v>63</v>
      </c>
      <c r="D7">
        <v>54</v>
      </c>
      <c r="E7" s="11"/>
      <c r="I7" s="59" t="s">
        <v>278</v>
      </c>
      <c r="J7" s="2" t="s">
        <v>279</v>
      </c>
      <c r="K7" s="60" t="s">
        <v>280</v>
      </c>
    </row>
    <row r="8" spans="1:11" x14ac:dyDescent="0.3">
      <c r="A8" t="s">
        <v>69</v>
      </c>
      <c r="B8">
        <v>260</v>
      </c>
      <c r="C8">
        <v>99</v>
      </c>
      <c r="D8">
        <v>58</v>
      </c>
      <c r="E8" s="11">
        <v>0.47676618055555559</v>
      </c>
      <c r="F8">
        <v>3</v>
      </c>
      <c r="H8" s="59" t="s">
        <v>281</v>
      </c>
      <c r="I8" s="59">
        <f>SUM(B4:B27)</f>
        <v>6333</v>
      </c>
      <c r="J8" s="2">
        <f t="shared" ref="J8:K8" si="0">SUM(C4:C27)</f>
        <v>6485</v>
      </c>
      <c r="K8" s="60">
        <f t="shared" si="0"/>
        <v>1136</v>
      </c>
    </row>
    <row r="9" spans="1:11" x14ac:dyDescent="0.3">
      <c r="A9" t="s">
        <v>70</v>
      </c>
      <c r="B9">
        <v>260</v>
      </c>
      <c r="C9">
        <v>109</v>
      </c>
      <c r="D9">
        <v>42</v>
      </c>
      <c r="E9" s="11">
        <v>0.47801177083333335</v>
      </c>
      <c r="F9">
        <v>4</v>
      </c>
      <c r="H9" s="8" t="s">
        <v>283</v>
      </c>
      <c r="I9" s="8">
        <f>I8/13</f>
        <v>487.15384615384613</v>
      </c>
      <c r="J9" s="41">
        <f t="shared" ref="J9:K9" si="1">J8/13</f>
        <v>498.84615384615387</v>
      </c>
      <c r="K9" s="42">
        <f t="shared" si="1"/>
        <v>87.384615384615387</v>
      </c>
    </row>
    <row r="10" spans="1:11" ht="15" thickBot="1" x14ac:dyDescent="0.35">
      <c r="A10" t="s">
        <v>71</v>
      </c>
      <c r="B10">
        <v>437</v>
      </c>
      <c r="C10">
        <v>109</v>
      </c>
      <c r="D10">
        <v>49</v>
      </c>
      <c r="E10" s="11"/>
      <c r="H10" s="12" t="s">
        <v>282</v>
      </c>
      <c r="I10" s="12">
        <f>I8/$I$3</f>
        <v>4.5171184022824535</v>
      </c>
      <c r="J10" s="43">
        <f t="shared" ref="J10:K10" si="2">J8/$I$3</f>
        <v>4.6255349500713265</v>
      </c>
      <c r="K10" s="44">
        <f t="shared" si="2"/>
        <v>0.81027104136947214</v>
      </c>
    </row>
    <row r="11" spans="1:11" ht="15" thickBot="1" x14ac:dyDescent="0.35">
      <c r="A11" t="s">
        <v>72</v>
      </c>
      <c r="B11">
        <v>437</v>
      </c>
      <c r="C11">
        <v>149</v>
      </c>
      <c r="D11">
        <v>53</v>
      </c>
      <c r="E11" s="11">
        <v>0.47914562499999996</v>
      </c>
      <c r="F11">
        <v>5</v>
      </c>
    </row>
    <row r="12" spans="1:11" x14ac:dyDescent="0.3">
      <c r="A12" t="s">
        <v>73</v>
      </c>
      <c r="B12">
        <v>471</v>
      </c>
      <c r="C12">
        <v>110</v>
      </c>
      <c r="D12">
        <v>35</v>
      </c>
      <c r="E12" s="11"/>
      <c r="H12" s="1" t="s">
        <v>284</v>
      </c>
      <c r="I12" s="60">
        <f>I8+J8</f>
        <v>12818</v>
      </c>
    </row>
    <row r="13" spans="1:11" x14ac:dyDescent="0.3">
      <c r="A13" t="s">
        <v>74</v>
      </c>
      <c r="B13">
        <v>234</v>
      </c>
      <c r="C13">
        <v>275</v>
      </c>
      <c r="D13">
        <v>69</v>
      </c>
      <c r="E13" s="11">
        <v>0.4804336111111111</v>
      </c>
      <c r="F13">
        <v>6</v>
      </c>
      <c r="H13" s="9" t="s">
        <v>283</v>
      </c>
      <c r="I13" s="42">
        <f>I12/13</f>
        <v>986</v>
      </c>
    </row>
    <row r="14" spans="1:11" ht="15" thickBot="1" x14ac:dyDescent="0.35">
      <c r="A14" t="s">
        <v>75</v>
      </c>
      <c r="B14">
        <v>391</v>
      </c>
      <c r="C14">
        <v>186</v>
      </c>
      <c r="D14">
        <v>36</v>
      </c>
      <c r="E14" s="11"/>
      <c r="H14" s="48" t="s">
        <v>282</v>
      </c>
      <c r="I14" s="44">
        <f>I12/I3</f>
        <v>9.142653352353781</v>
      </c>
    </row>
    <row r="15" spans="1:11" x14ac:dyDescent="0.3">
      <c r="A15" t="s">
        <v>76</v>
      </c>
      <c r="B15">
        <v>253</v>
      </c>
      <c r="C15">
        <v>385</v>
      </c>
      <c r="D15">
        <v>42</v>
      </c>
      <c r="E15" s="11">
        <v>0.4815936921296296</v>
      </c>
      <c r="F15">
        <v>7</v>
      </c>
    </row>
    <row r="16" spans="1:11" x14ac:dyDescent="0.3">
      <c r="A16" t="s">
        <v>77</v>
      </c>
      <c r="B16">
        <v>253</v>
      </c>
      <c r="C16">
        <v>331</v>
      </c>
      <c r="D16">
        <v>33</v>
      </c>
      <c r="E16" s="11">
        <v>0.48274993055555554</v>
      </c>
      <c r="F16">
        <v>8</v>
      </c>
    </row>
    <row r="17" spans="1:6" x14ac:dyDescent="0.3">
      <c r="A17" t="s">
        <v>78</v>
      </c>
      <c r="B17">
        <v>273</v>
      </c>
      <c r="C17">
        <v>331</v>
      </c>
      <c r="D17">
        <v>47</v>
      </c>
      <c r="E17" s="11"/>
    </row>
    <row r="18" spans="1:6" x14ac:dyDescent="0.3">
      <c r="A18" t="s">
        <v>79</v>
      </c>
      <c r="B18">
        <v>273</v>
      </c>
      <c r="C18">
        <v>466</v>
      </c>
      <c r="D18">
        <v>35</v>
      </c>
      <c r="E18" s="11">
        <v>0.48401909722222225</v>
      </c>
      <c r="F18">
        <v>9</v>
      </c>
    </row>
    <row r="19" spans="1:6" x14ac:dyDescent="0.3">
      <c r="A19" t="s">
        <v>80</v>
      </c>
      <c r="B19">
        <v>203</v>
      </c>
      <c r="C19">
        <v>144</v>
      </c>
      <c r="D19">
        <v>67</v>
      </c>
      <c r="E19" s="11"/>
    </row>
    <row r="20" spans="1:6" x14ac:dyDescent="0.3">
      <c r="A20" t="s">
        <v>81</v>
      </c>
      <c r="B20">
        <v>102</v>
      </c>
      <c r="C20">
        <v>419</v>
      </c>
      <c r="D20">
        <v>45</v>
      </c>
      <c r="E20" s="11">
        <v>0.48517193287037036</v>
      </c>
      <c r="F20">
        <v>10</v>
      </c>
    </row>
    <row r="21" spans="1:6" x14ac:dyDescent="0.3">
      <c r="A21" t="s">
        <v>82</v>
      </c>
      <c r="B21">
        <v>176</v>
      </c>
      <c r="C21">
        <v>283</v>
      </c>
      <c r="D21">
        <v>31</v>
      </c>
      <c r="E21" s="11">
        <v>0.48644787037037035</v>
      </c>
      <c r="F21">
        <v>11</v>
      </c>
    </row>
    <row r="22" spans="1:6" x14ac:dyDescent="0.3">
      <c r="A22" t="s">
        <v>83</v>
      </c>
      <c r="B22">
        <v>93</v>
      </c>
      <c r="C22">
        <v>471</v>
      </c>
      <c r="D22">
        <v>41</v>
      </c>
      <c r="E22" s="11"/>
    </row>
    <row r="23" spans="1:6" x14ac:dyDescent="0.3">
      <c r="A23" t="s">
        <v>84</v>
      </c>
      <c r="B23">
        <v>92</v>
      </c>
      <c r="C23">
        <v>422</v>
      </c>
      <c r="D23">
        <v>33</v>
      </c>
      <c r="E23" s="11">
        <v>0.48772087962962968</v>
      </c>
      <c r="F23">
        <v>12</v>
      </c>
    </row>
    <row r="24" spans="1:6" x14ac:dyDescent="0.3">
      <c r="A24" t="s">
        <v>85</v>
      </c>
      <c r="B24">
        <v>69</v>
      </c>
      <c r="C24">
        <v>422</v>
      </c>
      <c r="D24">
        <v>34</v>
      </c>
      <c r="E24" s="11"/>
    </row>
    <row r="25" spans="1:6" x14ac:dyDescent="0.3">
      <c r="A25" t="s">
        <v>86</v>
      </c>
      <c r="B25">
        <v>83</v>
      </c>
      <c r="C25">
        <v>527</v>
      </c>
      <c r="D25">
        <v>30</v>
      </c>
      <c r="E25" s="11">
        <v>0.48908472222222227</v>
      </c>
      <c r="F25">
        <v>13</v>
      </c>
    </row>
    <row r="26" spans="1:6" x14ac:dyDescent="0.3">
      <c r="A26" t="s">
        <v>87</v>
      </c>
      <c r="B26">
        <v>15</v>
      </c>
      <c r="C26">
        <v>527</v>
      </c>
      <c r="D26">
        <v>37</v>
      </c>
      <c r="E26" s="11"/>
    </row>
    <row r="27" spans="1:6" x14ac:dyDescent="0.3">
      <c r="A27" t="s">
        <v>88</v>
      </c>
      <c r="B27">
        <v>15</v>
      </c>
      <c r="C27">
        <v>535</v>
      </c>
      <c r="D27">
        <v>35</v>
      </c>
      <c r="E27" s="11" t="s">
        <v>277</v>
      </c>
    </row>
    <row r="28" spans="1:6" ht="15" thickBot="1" x14ac:dyDescent="0.35">
      <c r="A28" t="s">
        <v>89</v>
      </c>
      <c r="B28">
        <v>1</v>
      </c>
      <c r="C28">
        <v>600</v>
      </c>
      <c r="D28">
        <v>5</v>
      </c>
      <c r="E28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1202-D452-4D6E-8E51-5790C27BA6B6}">
  <dimension ref="A1:K28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4.33203125" bestFit="1" customWidth="1"/>
    <col min="6" max="6" width="17.218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5" t="s">
        <v>32</v>
      </c>
      <c r="C1" s="47" t="s">
        <v>33</v>
      </c>
      <c r="D1" s="40" t="s">
        <v>62</v>
      </c>
      <c r="E1" s="62" t="s">
        <v>34</v>
      </c>
      <c r="H1" s="1" t="s">
        <v>10</v>
      </c>
      <c r="I1" s="64">
        <v>1.6304236111111092E-2</v>
      </c>
    </row>
    <row r="2" spans="1:11" ht="15" thickBot="1" x14ac:dyDescent="0.35">
      <c r="A2" t="s">
        <v>90</v>
      </c>
      <c r="B2">
        <v>569</v>
      </c>
      <c r="C2">
        <v>2</v>
      </c>
      <c r="D2">
        <v>102</v>
      </c>
      <c r="E2" s="9"/>
      <c r="H2" s="48" t="s">
        <v>5</v>
      </c>
      <c r="I2" s="65">
        <v>1.2541720085470071E-3</v>
      </c>
    </row>
    <row r="3" spans="1:11" x14ac:dyDescent="0.3">
      <c r="A3" t="s">
        <v>91</v>
      </c>
      <c r="B3">
        <v>632</v>
      </c>
      <c r="C3">
        <v>2</v>
      </c>
      <c r="D3">
        <v>5</v>
      </c>
      <c r="E3" s="11"/>
      <c r="H3" s="9" t="s">
        <v>11</v>
      </c>
      <c r="I3" s="42">
        <v>1409</v>
      </c>
    </row>
    <row r="4" spans="1:11" ht="15" thickBot="1" x14ac:dyDescent="0.35">
      <c r="A4" t="s">
        <v>92</v>
      </c>
      <c r="B4">
        <v>544</v>
      </c>
      <c r="C4">
        <v>33</v>
      </c>
      <c r="D4">
        <v>96</v>
      </c>
      <c r="E4" s="11">
        <v>0.50034655092592595</v>
      </c>
      <c r="F4">
        <v>1</v>
      </c>
      <c r="H4" s="48" t="s">
        <v>12</v>
      </c>
      <c r="I4" s="44">
        <v>108</v>
      </c>
    </row>
    <row r="5" spans="1:11" x14ac:dyDescent="0.3">
      <c r="A5" t="s">
        <v>93</v>
      </c>
      <c r="B5">
        <v>598</v>
      </c>
      <c r="C5">
        <v>36</v>
      </c>
      <c r="D5">
        <v>49</v>
      </c>
      <c r="E5" s="11">
        <v>0.50172694444444443</v>
      </c>
      <c r="F5">
        <v>2</v>
      </c>
    </row>
    <row r="6" spans="1:11" ht="15" thickBot="1" x14ac:dyDescent="0.35">
      <c r="A6" t="s">
        <v>94</v>
      </c>
      <c r="B6">
        <v>352</v>
      </c>
      <c r="C6">
        <v>62</v>
      </c>
      <c r="D6">
        <v>82</v>
      </c>
      <c r="E6" s="11"/>
    </row>
    <row r="7" spans="1:11" ht="15" thickBot="1" x14ac:dyDescent="0.35">
      <c r="A7" t="s">
        <v>95</v>
      </c>
      <c r="B7">
        <v>553</v>
      </c>
      <c r="C7">
        <v>63</v>
      </c>
      <c r="D7">
        <v>47</v>
      </c>
      <c r="E7" s="11">
        <v>0.50302723379629632</v>
      </c>
      <c r="F7">
        <v>3</v>
      </c>
      <c r="I7" s="59" t="s">
        <v>278</v>
      </c>
      <c r="J7" s="2" t="s">
        <v>279</v>
      </c>
      <c r="K7" s="60" t="s">
        <v>280</v>
      </c>
    </row>
    <row r="8" spans="1:11" x14ac:dyDescent="0.3">
      <c r="A8" t="s">
        <v>96</v>
      </c>
      <c r="B8">
        <v>448</v>
      </c>
      <c r="C8">
        <v>63</v>
      </c>
      <c r="D8">
        <v>64</v>
      </c>
      <c r="E8" s="11"/>
      <c r="H8" s="59" t="s">
        <v>281</v>
      </c>
      <c r="I8" s="59">
        <f>SUM(B4:B27)</f>
        <v>7139</v>
      </c>
      <c r="J8" s="2">
        <f t="shared" ref="J8:K8" si="0">SUM(C4:C27)</f>
        <v>7270</v>
      </c>
      <c r="K8" s="60">
        <f t="shared" si="0"/>
        <v>1161</v>
      </c>
    </row>
    <row r="9" spans="1:11" x14ac:dyDescent="0.3">
      <c r="A9" t="s">
        <v>97</v>
      </c>
      <c r="B9">
        <v>448</v>
      </c>
      <c r="C9">
        <v>126</v>
      </c>
      <c r="D9">
        <v>40</v>
      </c>
      <c r="E9" s="11">
        <v>0.50429496527777784</v>
      </c>
      <c r="F9">
        <v>4</v>
      </c>
      <c r="H9" s="8" t="s">
        <v>283</v>
      </c>
      <c r="I9" s="8">
        <f>I8/13</f>
        <v>549.15384615384619</v>
      </c>
      <c r="J9" s="41">
        <f t="shared" ref="J9:K9" si="1">J8/13</f>
        <v>559.23076923076928</v>
      </c>
      <c r="K9" s="42">
        <f t="shared" si="1"/>
        <v>89.307692307692307</v>
      </c>
    </row>
    <row r="10" spans="1:11" ht="15" thickBot="1" x14ac:dyDescent="0.35">
      <c r="A10" t="s">
        <v>98</v>
      </c>
      <c r="B10">
        <v>469</v>
      </c>
      <c r="C10">
        <v>123</v>
      </c>
      <c r="D10">
        <v>60</v>
      </c>
      <c r="E10" s="11"/>
      <c r="H10" s="12" t="s">
        <v>282</v>
      </c>
      <c r="I10" s="12">
        <f>I8/$I$3</f>
        <v>5.0667139815471964</v>
      </c>
      <c r="J10" s="43">
        <f t="shared" ref="J10:K10" si="2">J8/$I$3</f>
        <v>5.1596877217885027</v>
      </c>
      <c r="K10" s="44">
        <f t="shared" si="2"/>
        <v>0.82398864442867281</v>
      </c>
    </row>
    <row r="11" spans="1:11" ht="15" thickBot="1" x14ac:dyDescent="0.35">
      <c r="A11" t="s">
        <v>99</v>
      </c>
      <c r="B11">
        <v>469</v>
      </c>
      <c r="C11">
        <v>176</v>
      </c>
      <c r="D11">
        <v>40</v>
      </c>
      <c r="E11" s="11">
        <v>0.50566873842592586</v>
      </c>
      <c r="F11">
        <v>5</v>
      </c>
    </row>
    <row r="12" spans="1:11" x14ac:dyDescent="0.3">
      <c r="A12" t="s">
        <v>100</v>
      </c>
      <c r="B12">
        <v>501</v>
      </c>
      <c r="C12">
        <v>176</v>
      </c>
      <c r="D12">
        <v>55</v>
      </c>
      <c r="E12" s="11"/>
      <c r="H12" s="1" t="s">
        <v>284</v>
      </c>
      <c r="I12" s="60">
        <f>I8+J8</f>
        <v>14409</v>
      </c>
    </row>
    <row r="13" spans="1:11" x14ac:dyDescent="0.3">
      <c r="A13" t="s">
        <v>101</v>
      </c>
      <c r="B13">
        <v>501</v>
      </c>
      <c r="C13">
        <v>282</v>
      </c>
      <c r="D13">
        <v>62</v>
      </c>
      <c r="E13" s="11">
        <v>0.50683473379629629</v>
      </c>
      <c r="F13">
        <v>6</v>
      </c>
      <c r="H13" s="9" t="s">
        <v>283</v>
      </c>
      <c r="I13" s="42">
        <f>I12/13</f>
        <v>1108.3846153846155</v>
      </c>
    </row>
    <row r="14" spans="1:11" ht="15" thickBot="1" x14ac:dyDescent="0.35">
      <c r="A14" t="s">
        <v>102</v>
      </c>
      <c r="B14">
        <v>400</v>
      </c>
      <c r="C14">
        <v>168</v>
      </c>
      <c r="D14">
        <v>40</v>
      </c>
      <c r="E14" s="11">
        <v>0.50797035879629626</v>
      </c>
      <c r="F14">
        <v>7</v>
      </c>
      <c r="H14" s="48" t="s">
        <v>282</v>
      </c>
      <c r="I14" s="44">
        <f>I12/I3</f>
        <v>10.226401703335698</v>
      </c>
    </row>
    <row r="15" spans="1:11" x14ac:dyDescent="0.3">
      <c r="A15" t="s">
        <v>103</v>
      </c>
      <c r="B15">
        <v>259</v>
      </c>
      <c r="C15">
        <v>379</v>
      </c>
      <c r="D15">
        <v>51</v>
      </c>
      <c r="E15" s="11"/>
    </row>
    <row r="16" spans="1:11" x14ac:dyDescent="0.3">
      <c r="A16" t="s">
        <v>104</v>
      </c>
      <c r="B16">
        <v>259</v>
      </c>
      <c r="C16">
        <v>343</v>
      </c>
      <c r="D16">
        <v>36</v>
      </c>
      <c r="E16" s="11">
        <v>0.50925561342592596</v>
      </c>
      <c r="F16">
        <v>8</v>
      </c>
    </row>
    <row r="17" spans="1:6" x14ac:dyDescent="0.3">
      <c r="A17" t="s">
        <v>105</v>
      </c>
      <c r="B17">
        <v>270</v>
      </c>
      <c r="C17">
        <v>343</v>
      </c>
      <c r="D17">
        <v>48</v>
      </c>
      <c r="E17" s="11"/>
    </row>
    <row r="18" spans="1:6" x14ac:dyDescent="0.3">
      <c r="A18" t="s">
        <v>106</v>
      </c>
      <c r="B18">
        <v>270</v>
      </c>
      <c r="C18">
        <v>490</v>
      </c>
      <c r="D18">
        <v>47</v>
      </c>
      <c r="E18" s="11">
        <v>0.51041177083333333</v>
      </c>
      <c r="F18">
        <v>9</v>
      </c>
    </row>
    <row r="19" spans="1:6" x14ac:dyDescent="0.3">
      <c r="A19" t="s">
        <v>107</v>
      </c>
      <c r="B19">
        <v>198</v>
      </c>
      <c r="C19">
        <v>188</v>
      </c>
      <c r="D19">
        <v>52</v>
      </c>
      <c r="E19" s="11"/>
    </row>
    <row r="20" spans="1:6" x14ac:dyDescent="0.3">
      <c r="A20" t="s">
        <v>108</v>
      </c>
      <c r="B20">
        <v>99</v>
      </c>
      <c r="C20">
        <v>502</v>
      </c>
      <c r="D20">
        <v>40</v>
      </c>
      <c r="E20" s="11">
        <v>0.51154898148148142</v>
      </c>
      <c r="F20">
        <v>10</v>
      </c>
    </row>
    <row r="21" spans="1:6" x14ac:dyDescent="0.3">
      <c r="A21" t="s">
        <v>109</v>
      </c>
      <c r="B21">
        <v>168</v>
      </c>
      <c r="C21">
        <v>351</v>
      </c>
      <c r="D21">
        <v>32</v>
      </c>
      <c r="E21" s="11">
        <v>0.5128393171296296</v>
      </c>
      <c r="F21">
        <v>11</v>
      </c>
    </row>
    <row r="22" spans="1:6" x14ac:dyDescent="0.3">
      <c r="A22" t="s">
        <v>110</v>
      </c>
      <c r="B22">
        <v>80</v>
      </c>
      <c r="C22">
        <v>615</v>
      </c>
      <c r="D22">
        <v>45</v>
      </c>
      <c r="E22" s="11"/>
    </row>
    <row r="23" spans="1:6" x14ac:dyDescent="0.3">
      <c r="A23" t="s">
        <v>111</v>
      </c>
      <c r="B23">
        <v>80</v>
      </c>
      <c r="C23">
        <v>444</v>
      </c>
      <c r="D23">
        <v>36</v>
      </c>
      <c r="E23" s="11">
        <v>0.51411082175925926</v>
      </c>
      <c r="F23">
        <v>12</v>
      </c>
    </row>
    <row r="24" spans="1:6" x14ac:dyDescent="0.3">
      <c r="A24" t="s">
        <v>112</v>
      </c>
      <c r="B24">
        <v>68</v>
      </c>
      <c r="C24">
        <v>444</v>
      </c>
      <c r="D24">
        <v>34</v>
      </c>
      <c r="E24" s="11"/>
    </row>
    <row r="25" spans="1:6" x14ac:dyDescent="0.3">
      <c r="A25" t="s">
        <v>113</v>
      </c>
      <c r="B25">
        <v>81</v>
      </c>
      <c r="C25">
        <v>630</v>
      </c>
      <c r="D25">
        <v>31</v>
      </c>
      <c r="E25" s="11">
        <v>0.51547636574074074</v>
      </c>
      <c r="F25">
        <v>13</v>
      </c>
    </row>
    <row r="26" spans="1:6" x14ac:dyDescent="0.3">
      <c r="A26" t="s">
        <v>114</v>
      </c>
      <c r="B26">
        <v>12</v>
      </c>
      <c r="C26">
        <v>630</v>
      </c>
      <c r="D26">
        <v>36</v>
      </c>
      <c r="E26" s="11"/>
    </row>
    <row r="27" spans="1:6" x14ac:dyDescent="0.3">
      <c r="A27" t="s">
        <v>115</v>
      </c>
      <c r="B27">
        <v>12</v>
      </c>
      <c r="C27">
        <v>603</v>
      </c>
      <c r="D27">
        <v>38</v>
      </c>
      <c r="E27" s="11" t="s">
        <v>277</v>
      </c>
    </row>
    <row r="28" spans="1:6" ht="15" thickBot="1" x14ac:dyDescent="0.35">
      <c r="A28" t="s">
        <v>116</v>
      </c>
      <c r="B28">
        <v>2</v>
      </c>
      <c r="C28">
        <v>605</v>
      </c>
      <c r="D28">
        <v>8</v>
      </c>
      <c r="E28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0043-64E0-40F5-BCE2-14D128F7E14D}">
  <dimension ref="A1:K28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4.33203125" bestFit="1" customWidth="1"/>
    <col min="6" max="6" width="17.218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1.668200231481487E-2</v>
      </c>
    </row>
    <row r="2" spans="1:11" ht="15" thickBot="1" x14ac:dyDescent="0.35">
      <c r="A2" s="1" t="s">
        <v>117</v>
      </c>
      <c r="B2" s="59">
        <v>606</v>
      </c>
      <c r="C2" s="60">
        <v>2</v>
      </c>
      <c r="D2" s="1">
        <v>117</v>
      </c>
      <c r="E2" s="9"/>
      <c r="H2" s="48" t="s">
        <v>5</v>
      </c>
      <c r="I2" s="65">
        <v>1.2832309472934516E-3</v>
      </c>
    </row>
    <row r="3" spans="1:11" x14ac:dyDescent="0.3">
      <c r="A3" s="9" t="s">
        <v>118</v>
      </c>
      <c r="B3" s="8">
        <v>612</v>
      </c>
      <c r="C3" s="42">
        <v>2</v>
      </c>
      <c r="D3" s="9">
        <v>4</v>
      </c>
      <c r="E3" s="11">
        <v>0.55309033564814813</v>
      </c>
      <c r="F3">
        <v>1</v>
      </c>
      <c r="H3" s="9" t="s">
        <v>11</v>
      </c>
      <c r="I3" s="42">
        <v>1441</v>
      </c>
    </row>
    <row r="4" spans="1:11" ht="15" thickBot="1" x14ac:dyDescent="0.35">
      <c r="A4" s="9" t="s">
        <v>119</v>
      </c>
      <c r="B4" s="8">
        <v>573</v>
      </c>
      <c r="C4" s="42">
        <v>34</v>
      </c>
      <c r="D4" s="9">
        <v>94</v>
      </c>
      <c r="E4" s="11"/>
      <c r="H4" s="48" t="s">
        <v>12</v>
      </c>
      <c r="I4" s="44">
        <v>111</v>
      </c>
    </row>
    <row r="5" spans="1:11" x14ac:dyDescent="0.3">
      <c r="A5" s="9" t="s">
        <v>120</v>
      </c>
      <c r="B5" s="8">
        <v>612</v>
      </c>
      <c r="C5" s="42">
        <v>35</v>
      </c>
      <c r="D5" s="9">
        <v>49</v>
      </c>
      <c r="E5" s="11"/>
    </row>
    <row r="6" spans="1:11" ht="15" thickBot="1" x14ac:dyDescent="0.35">
      <c r="A6" s="9" t="s">
        <v>121</v>
      </c>
      <c r="B6" s="8">
        <v>353</v>
      </c>
      <c r="C6" s="42">
        <v>60</v>
      </c>
      <c r="D6" s="9">
        <v>87</v>
      </c>
      <c r="E6" s="11">
        <v>0.55452229166666667</v>
      </c>
      <c r="F6">
        <v>2</v>
      </c>
    </row>
    <row r="7" spans="1:11" ht="15" thickBot="1" x14ac:dyDescent="0.35">
      <c r="A7" s="9" t="s">
        <v>122</v>
      </c>
      <c r="B7" s="8">
        <v>557</v>
      </c>
      <c r="C7" s="42">
        <v>54</v>
      </c>
      <c r="D7" s="9">
        <v>55</v>
      </c>
      <c r="E7" s="11"/>
      <c r="I7" s="59" t="s">
        <v>278</v>
      </c>
      <c r="J7" s="2" t="s">
        <v>279</v>
      </c>
      <c r="K7" s="60" t="s">
        <v>280</v>
      </c>
    </row>
    <row r="8" spans="1:11" x14ac:dyDescent="0.3">
      <c r="A8" s="9" t="s">
        <v>123</v>
      </c>
      <c r="B8" s="8">
        <v>324</v>
      </c>
      <c r="C8" s="42">
        <v>112</v>
      </c>
      <c r="D8" s="9">
        <v>66</v>
      </c>
      <c r="E8" s="11">
        <v>0.55590862268518515</v>
      </c>
      <c r="F8">
        <v>3</v>
      </c>
      <c r="H8" s="59" t="s">
        <v>281</v>
      </c>
      <c r="I8" s="59">
        <f>SUM(B3:B27)</f>
        <v>7482</v>
      </c>
      <c r="J8" s="2">
        <f t="shared" ref="J8" si="0">SUM(C3:C27)</f>
        <v>6694</v>
      </c>
      <c r="K8" s="60">
        <f>SUM(D3:D27)</f>
        <v>1189</v>
      </c>
    </row>
    <row r="9" spans="1:11" x14ac:dyDescent="0.3">
      <c r="A9" s="9" t="s">
        <v>124</v>
      </c>
      <c r="B9" s="8">
        <v>324</v>
      </c>
      <c r="C9" s="42">
        <v>102</v>
      </c>
      <c r="D9" s="9">
        <v>38</v>
      </c>
      <c r="E9" s="11">
        <v>0.55709331018518515</v>
      </c>
      <c r="F9">
        <v>4</v>
      </c>
      <c r="H9" s="8" t="s">
        <v>283</v>
      </c>
      <c r="I9" s="8">
        <f>I8/13</f>
        <v>575.53846153846155</v>
      </c>
      <c r="J9" s="41">
        <f t="shared" ref="J9:K9" si="1">J8/13</f>
        <v>514.92307692307691</v>
      </c>
      <c r="K9" s="42">
        <f t="shared" si="1"/>
        <v>91.461538461538467</v>
      </c>
    </row>
    <row r="10" spans="1:11" ht="15" thickBot="1" x14ac:dyDescent="0.35">
      <c r="A10" s="9" t="s">
        <v>125</v>
      </c>
      <c r="B10" s="8">
        <v>519</v>
      </c>
      <c r="C10" s="42">
        <v>102</v>
      </c>
      <c r="D10" s="9">
        <v>54</v>
      </c>
      <c r="E10" s="11"/>
      <c r="H10" s="12" t="s">
        <v>282</v>
      </c>
      <c r="I10" s="12">
        <f>I8/$I$3</f>
        <v>5.192227619708536</v>
      </c>
      <c r="J10" s="43">
        <f t="shared" ref="J10:K10" si="2">J8/$I$3</f>
        <v>4.6453851492019433</v>
      </c>
      <c r="K10" s="44">
        <f t="shared" si="2"/>
        <v>0.82512144344205418</v>
      </c>
    </row>
    <row r="11" spans="1:11" ht="15" thickBot="1" x14ac:dyDescent="0.35">
      <c r="A11" s="9" t="s">
        <v>126</v>
      </c>
      <c r="B11" s="8">
        <v>519</v>
      </c>
      <c r="C11" s="42">
        <v>177</v>
      </c>
      <c r="D11" s="9">
        <v>66</v>
      </c>
      <c r="E11" s="11">
        <v>0.55833333333333335</v>
      </c>
      <c r="F11">
        <v>5</v>
      </c>
    </row>
    <row r="12" spans="1:11" x14ac:dyDescent="0.3">
      <c r="A12" s="9" t="s">
        <v>127</v>
      </c>
      <c r="B12" s="8">
        <v>501</v>
      </c>
      <c r="C12" s="42">
        <v>134</v>
      </c>
      <c r="D12" s="9">
        <v>50</v>
      </c>
      <c r="E12" s="11"/>
      <c r="H12" s="1" t="s">
        <v>284</v>
      </c>
      <c r="I12" s="60">
        <f>I8+J8</f>
        <v>14176</v>
      </c>
    </row>
    <row r="13" spans="1:11" x14ac:dyDescent="0.3">
      <c r="A13" s="9" t="s">
        <v>128</v>
      </c>
      <c r="B13" s="8">
        <v>202</v>
      </c>
      <c r="C13" s="42">
        <v>260</v>
      </c>
      <c r="D13" s="9">
        <v>64</v>
      </c>
      <c r="E13" s="11">
        <v>0.55960156250000004</v>
      </c>
      <c r="F13">
        <v>6</v>
      </c>
      <c r="H13" s="9" t="s">
        <v>283</v>
      </c>
      <c r="I13" s="42">
        <f>I12/13</f>
        <v>1090.4615384615386</v>
      </c>
    </row>
    <row r="14" spans="1:11" ht="15" thickBot="1" x14ac:dyDescent="0.35">
      <c r="A14" s="9" t="s">
        <v>129</v>
      </c>
      <c r="B14" s="8">
        <v>395</v>
      </c>
      <c r="C14" s="42">
        <v>199</v>
      </c>
      <c r="D14" s="9">
        <v>40</v>
      </c>
      <c r="E14" s="11"/>
      <c r="H14" s="48" t="s">
        <v>282</v>
      </c>
      <c r="I14" s="44">
        <f>I12/I3</f>
        <v>9.8376127689104784</v>
      </c>
    </row>
    <row r="15" spans="1:11" x14ac:dyDescent="0.3">
      <c r="A15" s="9" t="s">
        <v>130</v>
      </c>
      <c r="B15" s="8">
        <v>253</v>
      </c>
      <c r="C15" s="42">
        <v>397</v>
      </c>
      <c r="D15" s="9">
        <v>45</v>
      </c>
      <c r="E15" s="11">
        <v>0.56087526620370365</v>
      </c>
      <c r="F15">
        <v>7</v>
      </c>
    </row>
    <row r="16" spans="1:11" x14ac:dyDescent="0.3">
      <c r="A16" s="9" t="s">
        <v>131</v>
      </c>
      <c r="B16" s="8">
        <v>401</v>
      </c>
      <c r="C16" s="42">
        <v>262</v>
      </c>
      <c r="D16" s="9">
        <v>36</v>
      </c>
      <c r="E16" s="11">
        <v>0.56203576388888887</v>
      </c>
      <c r="F16">
        <v>8</v>
      </c>
    </row>
    <row r="17" spans="1:6" x14ac:dyDescent="0.3">
      <c r="A17" s="9" t="s">
        <v>132</v>
      </c>
      <c r="B17" s="8">
        <v>203</v>
      </c>
      <c r="C17" s="42">
        <v>262</v>
      </c>
      <c r="D17" s="9">
        <v>48</v>
      </c>
      <c r="E17" s="11"/>
    </row>
    <row r="18" spans="1:6" x14ac:dyDescent="0.3">
      <c r="A18" s="9" t="s">
        <v>133</v>
      </c>
      <c r="B18" s="8">
        <v>203</v>
      </c>
      <c r="C18" s="42">
        <v>459</v>
      </c>
      <c r="D18" s="9">
        <v>37</v>
      </c>
      <c r="E18" s="11">
        <v>0.56330364583333337</v>
      </c>
      <c r="F18">
        <v>9</v>
      </c>
    </row>
    <row r="19" spans="1:6" x14ac:dyDescent="0.3">
      <c r="A19" s="9" t="s">
        <v>134</v>
      </c>
      <c r="B19" s="8">
        <v>208</v>
      </c>
      <c r="C19" s="42">
        <v>459</v>
      </c>
      <c r="D19" s="9">
        <v>65</v>
      </c>
      <c r="E19" s="11"/>
    </row>
    <row r="20" spans="1:6" x14ac:dyDescent="0.3">
      <c r="A20" s="9" t="s">
        <v>135</v>
      </c>
      <c r="B20" s="8">
        <v>208</v>
      </c>
      <c r="C20" s="42">
        <v>578</v>
      </c>
      <c r="D20" s="9">
        <v>33</v>
      </c>
      <c r="E20" s="11">
        <v>0.56457016203703703</v>
      </c>
      <c r="F20">
        <v>10</v>
      </c>
    </row>
    <row r="21" spans="1:6" x14ac:dyDescent="0.3">
      <c r="A21" s="9" t="s">
        <v>136</v>
      </c>
      <c r="B21" s="8">
        <v>180</v>
      </c>
      <c r="C21" s="42">
        <v>210</v>
      </c>
      <c r="D21" s="9">
        <v>43</v>
      </c>
      <c r="E21" s="11"/>
    </row>
    <row r="22" spans="1:6" x14ac:dyDescent="0.3">
      <c r="A22" s="9" t="s">
        <v>137</v>
      </c>
      <c r="B22" s="8">
        <v>89</v>
      </c>
      <c r="C22" s="42">
        <v>585</v>
      </c>
      <c r="D22" s="9">
        <v>45</v>
      </c>
      <c r="E22" s="11">
        <v>0.56584775462962966</v>
      </c>
      <c r="F22">
        <v>11</v>
      </c>
    </row>
    <row r="23" spans="1:6" x14ac:dyDescent="0.3">
      <c r="A23" s="9" t="s">
        <v>138</v>
      </c>
      <c r="B23" s="8">
        <v>92</v>
      </c>
      <c r="C23" s="42">
        <v>265</v>
      </c>
      <c r="D23" s="9">
        <v>31</v>
      </c>
      <c r="E23" s="11"/>
    </row>
    <row r="24" spans="1:6" x14ac:dyDescent="0.3">
      <c r="A24" s="9" t="s">
        <v>139</v>
      </c>
      <c r="B24" s="8">
        <v>51</v>
      </c>
      <c r="C24" s="42">
        <v>548</v>
      </c>
      <c r="D24" s="9">
        <v>34</v>
      </c>
      <c r="E24" s="11">
        <v>0.56710920138888887</v>
      </c>
      <c r="F24">
        <v>12</v>
      </c>
    </row>
    <row r="25" spans="1:6" x14ac:dyDescent="0.3">
      <c r="A25" s="9" t="s">
        <v>140</v>
      </c>
      <c r="B25" s="8">
        <v>84</v>
      </c>
      <c r="C25" s="42">
        <v>409</v>
      </c>
      <c r="D25" s="9">
        <v>33</v>
      </c>
      <c r="E25" s="11"/>
    </row>
    <row r="26" spans="1:6" x14ac:dyDescent="0.3">
      <c r="A26" s="9" t="s">
        <v>141</v>
      </c>
      <c r="B26" s="8">
        <v>16</v>
      </c>
      <c r="C26" s="42">
        <v>555</v>
      </c>
      <c r="D26" s="9">
        <v>40</v>
      </c>
      <c r="E26" s="11">
        <v>0.56848185185185185</v>
      </c>
      <c r="F26">
        <v>13</v>
      </c>
    </row>
    <row r="27" spans="1:6" x14ac:dyDescent="0.3">
      <c r="A27" s="9" t="s">
        <v>142</v>
      </c>
      <c r="B27" s="8">
        <v>3</v>
      </c>
      <c r="C27" s="42">
        <v>434</v>
      </c>
      <c r="D27" s="9">
        <v>32</v>
      </c>
      <c r="E27" s="11" t="s">
        <v>277</v>
      </c>
    </row>
    <row r="28" spans="1:6" ht="15" thickBot="1" x14ac:dyDescent="0.35">
      <c r="A28" s="48" t="s">
        <v>143</v>
      </c>
      <c r="B28" s="12">
        <v>3</v>
      </c>
      <c r="C28" s="44">
        <v>576</v>
      </c>
      <c r="D28" s="48">
        <v>21</v>
      </c>
      <c r="E28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E0E-9567-43EA-9343-94853172EF63}">
  <dimension ref="A1:K26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4.33203125" bestFit="1" customWidth="1"/>
    <col min="6" max="6" width="17.218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1.6230532407407461E-2</v>
      </c>
    </row>
    <row r="2" spans="1:11" ht="15" thickBot="1" x14ac:dyDescent="0.35">
      <c r="A2" s="1" t="s">
        <v>144</v>
      </c>
      <c r="B2" s="59">
        <v>597</v>
      </c>
      <c r="C2" s="60">
        <v>2</v>
      </c>
      <c r="D2" s="41">
        <v>3</v>
      </c>
      <c r="E2" s="11">
        <v>0.57935304398148146</v>
      </c>
      <c r="F2">
        <v>1</v>
      </c>
      <c r="H2" s="48" t="s">
        <v>5</v>
      </c>
      <c r="I2" s="65">
        <v>1.2485024928774969E-3</v>
      </c>
    </row>
    <row r="3" spans="1:11" x14ac:dyDescent="0.3">
      <c r="A3" s="9" t="s">
        <v>145</v>
      </c>
      <c r="B3" s="8">
        <v>589</v>
      </c>
      <c r="C3" s="42">
        <v>59</v>
      </c>
      <c r="D3" s="41">
        <v>123</v>
      </c>
      <c r="E3" s="11"/>
      <c r="H3" s="9" t="s">
        <v>11</v>
      </c>
      <c r="I3" s="42">
        <v>1402</v>
      </c>
    </row>
    <row r="4" spans="1:11" ht="15" thickBot="1" x14ac:dyDescent="0.35">
      <c r="A4" s="9" t="s">
        <v>146</v>
      </c>
      <c r="B4" s="8">
        <v>589</v>
      </c>
      <c r="C4" s="42">
        <v>38</v>
      </c>
      <c r="D4" s="41">
        <v>56</v>
      </c>
      <c r="E4" s="11">
        <v>0.58070884259259259</v>
      </c>
      <c r="F4">
        <v>2</v>
      </c>
      <c r="H4" s="48" t="s">
        <v>12</v>
      </c>
      <c r="I4" s="44">
        <v>108</v>
      </c>
    </row>
    <row r="5" spans="1:11" x14ac:dyDescent="0.3">
      <c r="A5" s="9" t="s">
        <v>147</v>
      </c>
      <c r="B5" s="8">
        <v>506</v>
      </c>
      <c r="C5" s="42">
        <v>38</v>
      </c>
      <c r="D5" s="41">
        <v>82</v>
      </c>
      <c r="E5" s="11"/>
    </row>
    <row r="6" spans="1:11" ht="15" thickBot="1" x14ac:dyDescent="0.35">
      <c r="A6" s="9" t="s">
        <v>148</v>
      </c>
      <c r="B6" s="8">
        <v>506</v>
      </c>
      <c r="C6" s="42">
        <v>81</v>
      </c>
      <c r="D6" s="41">
        <v>47</v>
      </c>
      <c r="E6" s="11">
        <v>0.5819150115740741</v>
      </c>
      <c r="F6">
        <v>3</v>
      </c>
    </row>
    <row r="7" spans="1:11" ht="15" thickBot="1" x14ac:dyDescent="0.35">
      <c r="A7" s="9" t="s">
        <v>149</v>
      </c>
      <c r="B7" s="8">
        <v>543</v>
      </c>
      <c r="C7" s="42">
        <v>101</v>
      </c>
      <c r="D7" s="41">
        <v>63</v>
      </c>
      <c r="E7" s="11"/>
      <c r="I7" s="59" t="s">
        <v>278</v>
      </c>
      <c r="J7" s="2" t="s">
        <v>279</v>
      </c>
      <c r="K7" s="60" t="s">
        <v>280</v>
      </c>
    </row>
    <row r="8" spans="1:11" x14ac:dyDescent="0.3">
      <c r="A8" s="9" t="s">
        <v>150</v>
      </c>
      <c r="B8" s="8">
        <v>220</v>
      </c>
      <c r="C8" s="42">
        <v>151</v>
      </c>
      <c r="D8" s="41">
        <v>61</v>
      </c>
      <c r="E8" s="11">
        <v>0.58322739583333327</v>
      </c>
      <c r="F8">
        <v>4</v>
      </c>
      <c r="H8" s="59" t="s">
        <v>281</v>
      </c>
      <c r="I8" s="59">
        <f>SUM(B2:B26)</f>
        <v>7567</v>
      </c>
      <c r="J8" s="2">
        <f t="shared" ref="J8:K8" si="0">SUM(C2:C26)</f>
        <v>7016</v>
      </c>
      <c r="K8" s="60">
        <f t="shared" si="0"/>
        <v>1184</v>
      </c>
    </row>
    <row r="9" spans="1:11" x14ac:dyDescent="0.3">
      <c r="A9" s="9" t="s">
        <v>151</v>
      </c>
      <c r="B9" s="8">
        <v>569</v>
      </c>
      <c r="C9" s="42">
        <v>112</v>
      </c>
      <c r="D9" s="41">
        <v>37</v>
      </c>
      <c r="E9" s="11"/>
      <c r="H9" s="8" t="s">
        <v>283</v>
      </c>
      <c r="I9" s="8">
        <f>I8/13</f>
        <v>582.07692307692309</v>
      </c>
      <c r="J9" s="41">
        <f t="shared" ref="J9:K9" si="1">J8/13</f>
        <v>539.69230769230774</v>
      </c>
      <c r="K9" s="42">
        <f t="shared" si="1"/>
        <v>91.07692307692308</v>
      </c>
    </row>
    <row r="10" spans="1:11" ht="15" thickBot="1" x14ac:dyDescent="0.35">
      <c r="A10" s="9" t="s">
        <v>152</v>
      </c>
      <c r="B10" s="8">
        <v>287</v>
      </c>
      <c r="C10" s="42">
        <v>188</v>
      </c>
      <c r="D10" s="41">
        <v>80</v>
      </c>
      <c r="E10" s="11">
        <v>0.58448048611111114</v>
      </c>
      <c r="F10">
        <v>5</v>
      </c>
      <c r="H10" s="12" t="s">
        <v>282</v>
      </c>
      <c r="I10" s="12">
        <f>I8/$I$3</f>
        <v>5.3972895863052779</v>
      </c>
      <c r="J10" s="43">
        <f t="shared" ref="J10:K10" si="2">J8/$I$3</f>
        <v>5.0042796005706132</v>
      </c>
      <c r="K10" s="44">
        <f t="shared" si="2"/>
        <v>0.84450784593437944</v>
      </c>
    </row>
    <row r="11" spans="1:11" ht="15" thickBot="1" x14ac:dyDescent="0.35">
      <c r="A11" s="9" t="s">
        <v>153</v>
      </c>
      <c r="B11" s="8">
        <v>511</v>
      </c>
      <c r="C11" s="42">
        <v>197</v>
      </c>
      <c r="D11" s="41">
        <v>37</v>
      </c>
      <c r="E11" s="11"/>
    </row>
    <row r="12" spans="1:11" x14ac:dyDescent="0.3">
      <c r="A12" s="9" t="s">
        <v>154</v>
      </c>
      <c r="B12" s="8">
        <v>323</v>
      </c>
      <c r="C12" s="42">
        <v>308</v>
      </c>
      <c r="D12" s="41">
        <v>62</v>
      </c>
      <c r="E12" s="11">
        <v>0.5857686689814815</v>
      </c>
      <c r="F12">
        <v>6</v>
      </c>
      <c r="H12" s="1" t="s">
        <v>284</v>
      </c>
      <c r="I12" s="60">
        <f>I8+J8</f>
        <v>14583</v>
      </c>
    </row>
    <row r="13" spans="1:11" x14ac:dyDescent="0.3">
      <c r="A13" s="9" t="s">
        <v>155</v>
      </c>
      <c r="B13" s="8">
        <v>323</v>
      </c>
      <c r="C13" s="42">
        <v>310</v>
      </c>
      <c r="D13" s="41">
        <v>33</v>
      </c>
      <c r="E13" s="11">
        <v>0.58693069444444446</v>
      </c>
      <c r="F13">
        <v>7</v>
      </c>
      <c r="H13" s="9" t="s">
        <v>283</v>
      </c>
      <c r="I13" s="42">
        <f>I12/13</f>
        <v>1121.7692307692307</v>
      </c>
    </row>
    <row r="14" spans="1:11" ht="15" thickBot="1" x14ac:dyDescent="0.35">
      <c r="A14" s="9" t="s">
        <v>156</v>
      </c>
      <c r="B14" s="8">
        <v>377</v>
      </c>
      <c r="C14" s="42">
        <v>310</v>
      </c>
      <c r="D14" s="41">
        <v>45</v>
      </c>
      <c r="E14" s="11"/>
      <c r="H14" s="48" t="s">
        <v>282</v>
      </c>
      <c r="I14" s="44">
        <f>I12/I3</f>
        <v>10.401569186875891</v>
      </c>
    </row>
    <row r="15" spans="1:11" x14ac:dyDescent="0.3">
      <c r="A15" s="9" t="s">
        <v>157</v>
      </c>
      <c r="B15" s="8">
        <v>377</v>
      </c>
      <c r="C15" s="42">
        <v>403</v>
      </c>
      <c r="D15" s="41">
        <v>34</v>
      </c>
      <c r="E15" s="11">
        <v>0.58818778935185179</v>
      </c>
      <c r="F15">
        <v>8</v>
      </c>
    </row>
    <row r="16" spans="1:11" x14ac:dyDescent="0.3">
      <c r="A16" s="9" t="s">
        <v>158</v>
      </c>
      <c r="B16" s="8">
        <v>303</v>
      </c>
      <c r="C16" s="42">
        <v>159</v>
      </c>
      <c r="D16" s="41">
        <v>47</v>
      </c>
      <c r="E16" s="11"/>
    </row>
    <row r="17" spans="1:6" x14ac:dyDescent="0.3">
      <c r="A17" s="9" t="s">
        <v>159</v>
      </c>
      <c r="B17" s="8">
        <v>121</v>
      </c>
      <c r="C17" s="42">
        <v>470</v>
      </c>
      <c r="D17" s="41">
        <v>63</v>
      </c>
      <c r="E17" s="11">
        <v>0.58934396990740734</v>
      </c>
      <c r="F17">
        <v>9</v>
      </c>
    </row>
    <row r="18" spans="1:6" x14ac:dyDescent="0.3">
      <c r="A18" s="9" t="s">
        <v>160</v>
      </c>
      <c r="B18" s="8">
        <v>198</v>
      </c>
      <c r="C18" s="42">
        <v>297</v>
      </c>
      <c r="D18" s="41">
        <v>34</v>
      </c>
      <c r="E18" s="11">
        <v>0.59061302083333334</v>
      </c>
      <c r="F18">
        <v>10</v>
      </c>
    </row>
    <row r="19" spans="1:6" x14ac:dyDescent="0.3">
      <c r="A19" s="9" t="s">
        <v>161</v>
      </c>
      <c r="B19" s="8">
        <v>126</v>
      </c>
      <c r="C19" s="42">
        <v>457</v>
      </c>
      <c r="D19" s="41">
        <v>41</v>
      </c>
      <c r="E19" s="11"/>
    </row>
    <row r="20" spans="1:6" x14ac:dyDescent="0.3">
      <c r="A20" s="9" t="s">
        <v>162</v>
      </c>
      <c r="B20" s="8">
        <v>126</v>
      </c>
      <c r="C20" s="42">
        <v>554</v>
      </c>
      <c r="D20" s="41">
        <v>34</v>
      </c>
      <c r="E20" s="11">
        <v>0.59175229166666665</v>
      </c>
      <c r="F20">
        <v>11</v>
      </c>
    </row>
    <row r="21" spans="1:6" x14ac:dyDescent="0.3">
      <c r="A21" s="9" t="s">
        <v>163</v>
      </c>
      <c r="B21" s="8">
        <v>103</v>
      </c>
      <c r="C21" s="42">
        <v>554</v>
      </c>
      <c r="D21" s="41">
        <v>39</v>
      </c>
      <c r="E21" s="11"/>
    </row>
    <row r="22" spans="1:6" x14ac:dyDescent="0.3">
      <c r="A22" s="9" t="s">
        <v>164</v>
      </c>
      <c r="B22" s="8">
        <v>103</v>
      </c>
      <c r="C22" s="42">
        <v>557</v>
      </c>
      <c r="D22" s="41">
        <v>36</v>
      </c>
      <c r="E22" s="11">
        <v>0.59304667824074075</v>
      </c>
      <c r="F22">
        <v>12</v>
      </c>
    </row>
    <row r="23" spans="1:6" x14ac:dyDescent="0.3">
      <c r="A23" s="9" t="s">
        <v>165</v>
      </c>
      <c r="B23" s="8">
        <v>81</v>
      </c>
      <c r="C23" s="42">
        <v>235</v>
      </c>
      <c r="D23" s="41">
        <v>32</v>
      </c>
      <c r="E23" s="11"/>
    </row>
    <row r="24" spans="1:6" x14ac:dyDescent="0.3">
      <c r="A24" s="9" t="s">
        <v>166</v>
      </c>
      <c r="B24" s="8">
        <v>49</v>
      </c>
      <c r="C24" s="42">
        <v>566</v>
      </c>
      <c r="D24" s="41">
        <v>34</v>
      </c>
      <c r="E24" s="11">
        <v>0.59443103009259257</v>
      </c>
      <c r="F24">
        <v>13</v>
      </c>
    </row>
    <row r="25" spans="1:6" x14ac:dyDescent="0.3">
      <c r="A25" s="9" t="s">
        <v>167</v>
      </c>
      <c r="B25" s="8">
        <v>11</v>
      </c>
      <c r="C25" s="42">
        <v>252</v>
      </c>
      <c r="D25" s="41">
        <v>34</v>
      </c>
      <c r="E25" s="11"/>
    </row>
    <row r="26" spans="1:6" ht="15" thickBot="1" x14ac:dyDescent="0.35">
      <c r="A26" s="48" t="s">
        <v>168</v>
      </c>
      <c r="B26" s="12">
        <v>29</v>
      </c>
      <c r="C26" s="44">
        <v>617</v>
      </c>
      <c r="D26" s="43">
        <v>27</v>
      </c>
      <c r="E26" s="63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FB42-E6B6-4C36-8A73-A95F55BDA22B}">
  <dimension ref="A1:K28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2.777343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1.656140046296295E-2</v>
      </c>
    </row>
    <row r="2" spans="1:11" ht="15" thickBot="1" x14ac:dyDescent="0.35">
      <c r="A2" s="59" t="s">
        <v>169</v>
      </c>
      <c r="B2" s="59">
        <v>611</v>
      </c>
      <c r="C2" s="60">
        <v>2</v>
      </c>
      <c r="D2" s="60">
        <v>5</v>
      </c>
      <c r="E2" s="9"/>
      <c r="H2" s="48" t="s">
        <v>5</v>
      </c>
      <c r="I2" s="65">
        <v>1.2739538817663808E-3</v>
      </c>
    </row>
    <row r="3" spans="1:11" x14ac:dyDescent="0.3">
      <c r="A3" s="8" t="s">
        <v>170</v>
      </c>
      <c r="B3" s="8">
        <v>619</v>
      </c>
      <c r="C3" s="42">
        <v>2</v>
      </c>
      <c r="D3" s="42">
        <v>3</v>
      </c>
      <c r="E3" s="11">
        <v>0.60576253472222219</v>
      </c>
      <c r="F3" s="61">
        <v>1</v>
      </c>
      <c r="H3" s="9" t="s">
        <v>11</v>
      </c>
      <c r="I3" s="42">
        <v>1431</v>
      </c>
    </row>
    <row r="4" spans="1:11" ht="15" thickBot="1" x14ac:dyDescent="0.35">
      <c r="A4" s="8" t="s">
        <v>171</v>
      </c>
      <c r="B4" s="8">
        <v>583</v>
      </c>
      <c r="C4" s="42">
        <v>58</v>
      </c>
      <c r="D4" s="42">
        <v>110</v>
      </c>
      <c r="E4" s="11"/>
      <c r="H4" s="48" t="s">
        <v>12</v>
      </c>
      <c r="I4" s="44">
        <v>110</v>
      </c>
    </row>
    <row r="5" spans="1:11" x14ac:dyDescent="0.3">
      <c r="A5" s="8" t="s">
        <v>172</v>
      </c>
      <c r="B5" s="8">
        <v>567</v>
      </c>
      <c r="C5" s="42">
        <v>41</v>
      </c>
      <c r="D5" s="42">
        <v>54</v>
      </c>
      <c r="E5" s="11"/>
    </row>
    <row r="6" spans="1:11" ht="15" thickBot="1" x14ac:dyDescent="0.35">
      <c r="A6" s="8" t="s">
        <v>173</v>
      </c>
      <c r="B6" s="8">
        <v>453</v>
      </c>
      <c r="C6" s="42">
        <v>61</v>
      </c>
      <c r="D6" s="42">
        <v>84</v>
      </c>
      <c r="E6" s="11">
        <v>0.60729962962962969</v>
      </c>
      <c r="F6" s="61">
        <v>2</v>
      </c>
    </row>
    <row r="7" spans="1:11" ht="15" thickBot="1" x14ac:dyDescent="0.35">
      <c r="A7" s="8" t="s">
        <v>174</v>
      </c>
      <c r="B7" s="8">
        <v>539</v>
      </c>
      <c r="C7" s="42">
        <v>58</v>
      </c>
      <c r="D7" s="42">
        <v>42</v>
      </c>
      <c r="E7" s="11">
        <v>0.60850543981481475</v>
      </c>
      <c r="F7" s="61">
        <v>3</v>
      </c>
      <c r="I7" s="59" t="s">
        <v>278</v>
      </c>
      <c r="J7" s="2" t="s">
        <v>279</v>
      </c>
      <c r="K7" s="60" t="s">
        <v>280</v>
      </c>
    </row>
    <row r="8" spans="1:11" x14ac:dyDescent="0.3">
      <c r="A8" s="8" t="s">
        <v>175</v>
      </c>
      <c r="B8" s="8">
        <v>392</v>
      </c>
      <c r="C8" s="42">
        <v>58</v>
      </c>
      <c r="D8" s="42">
        <v>62</v>
      </c>
      <c r="E8" s="11"/>
      <c r="H8" s="59" t="s">
        <v>281</v>
      </c>
      <c r="I8" s="59">
        <f>SUM(B3:B27)</f>
        <v>7573</v>
      </c>
      <c r="J8" s="2">
        <f t="shared" ref="J8" si="0">SUM(C3:C27)</f>
        <v>6667</v>
      </c>
      <c r="K8" s="60">
        <f>SUM(D3:D27)</f>
        <v>1150</v>
      </c>
    </row>
    <row r="9" spans="1:11" x14ac:dyDescent="0.3">
      <c r="A9" s="8" t="s">
        <v>176</v>
      </c>
      <c r="B9" s="8">
        <v>392</v>
      </c>
      <c r="C9" s="42">
        <v>158</v>
      </c>
      <c r="D9" s="42">
        <v>53</v>
      </c>
      <c r="E9" s="11">
        <v>0.60972622685185185</v>
      </c>
      <c r="F9" s="61">
        <v>4</v>
      </c>
      <c r="H9" s="8" t="s">
        <v>283</v>
      </c>
      <c r="I9" s="8">
        <f>I8/13</f>
        <v>582.53846153846155</v>
      </c>
      <c r="J9" s="41">
        <f t="shared" ref="J9:K9" si="1">J8/13</f>
        <v>512.84615384615381</v>
      </c>
      <c r="K9" s="42">
        <f t="shared" si="1"/>
        <v>88.461538461538467</v>
      </c>
    </row>
    <row r="10" spans="1:11" ht="15" thickBot="1" x14ac:dyDescent="0.35">
      <c r="A10" s="8" t="s">
        <v>177</v>
      </c>
      <c r="B10" s="8">
        <v>460</v>
      </c>
      <c r="C10" s="42">
        <v>101</v>
      </c>
      <c r="D10" s="42">
        <v>38</v>
      </c>
      <c r="E10" s="11"/>
      <c r="H10" s="12" t="s">
        <v>282</v>
      </c>
      <c r="I10" s="12">
        <f>I8/$I$3</f>
        <v>5.2921034241788956</v>
      </c>
      <c r="J10" s="43">
        <f t="shared" ref="J10:K10" si="2">J8/$I$3</f>
        <v>4.6589797344514325</v>
      </c>
      <c r="K10" s="44">
        <f t="shared" si="2"/>
        <v>0.80363382250174697</v>
      </c>
    </row>
    <row r="11" spans="1:11" ht="15" thickBot="1" x14ac:dyDescent="0.35">
      <c r="A11" s="8" t="s">
        <v>178</v>
      </c>
      <c r="B11" s="8">
        <v>460</v>
      </c>
      <c r="C11" s="42">
        <v>187</v>
      </c>
      <c r="D11" s="42">
        <v>49</v>
      </c>
      <c r="E11" s="11">
        <v>0.61111712962962961</v>
      </c>
      <c r="F11" s="61">
        <v>5</v>
      </c>
    </row>
    <row r="12" spans="1:11" x14ac:dyDescent="0.3">
      <c r="A12" s="8" t="s">
        <v>179</v>
      </c>
      <c r="B12" s="8">
        <v>457</v>
      </c>
      <c r="C12" s="42">
        <v>134</v>
      </c>
      <c r="D12" s="42">
        <v>66</v>
      </c>
      <c r="E12" s="11"/>
      <c r="H12" s="1" t="s">
        <v>284</v>
      </c>
      <c r="I12" s="60">
        <f>I8+J8</f>
        <v>14240</v>
      </c>
    </row>
    <row r="13" spans="1:11" x14ac:dyDescent="0.3">
      <c r="A13" s="8" t="s">
        <v>180</v>
      </c>
      <c r="B13" s="8">
        <v>198</v>
      </c>
      <c r="C13" s="42">
        <v>274</v>
      </c>
      <c r="D13" s="42">
        <v>43</v>
      </c>
      <c r="E13" s="11">
        <v>0.61237922453703708</v>
      </c>
      <c r="F13" s="61">
        <v>6</v>
      </c>
      <c r="H13" s="9" t="s">
        <v>283</v>
      </c>
      <c r="I13" s="42">
        <f>I12/13</f>
        <v>1095.3846153846155</v>
      </c>
    </row>
    <row r="14" spans="1:11" ht="15" thickBot="1" x14ac:dyDescent="0.35">
      <c r="A14" s="8" t="s">
        <v>181</v>
      </c>
      <c r="B14" s="8">
        <v>395</v>
      </c>
      <c r="C14" s="42">
        <v>193</v>
      </c>
      <c r="D14" s="42">
        <v>37</v>
      </c>
      <c r="E14" s="11"/>
      <c r="H14" s="48" t="s">
        <v>282</v>
      </c>
      <c r="I14" s="44">
        <f>I12/I3</f>
        <v>9.951083158630329</v>
      </c>
    </row>
    <row r="15" spans="1:11" x14ac:dyDescent="0.3">
      <c r="A15" s="8" t="s">
        <v>182</v>
      </c>
      <c r="B15" s="8">
        <v>182</v>
      </c>
      <c r="C15" s="42">
        <v>361</v>
      </c>
      <c r="D15" s="42">
        <v>42</v>
      </c>
      <c r="E15" s="11">
        <v>0.61365810185185188</v>
      </c>
      <c r="F15" s="61">
        <v>7</v>
      </c>
    </row>
    <row r="16" spans="1:11" x14ac:dyDescent="0.3">
      <c r="A16" s="8" t="s">
        <v>183</v>
      </c>
      <c r="B16" s="8">
        <v>389</v>
      </c>
      <c r="C16" s="42">
        <v>270</v>
      </c>
      <c r="D16" s="42">
        <v>34</v>
      </c>
      <c r="E16" s="11"/>
    </row>
    <row r="17" spans="1:6" x14ac:dyDescent="0.3">
      <c r="A17" s="8" t="s">
        <v>184</v>
      </c>
      <c r="B17" s="8">
        <v>293</v>
      </c>
      <c r="C17" s="42">
        <v>417</v>
      </c>
      <c r="D17" s="42">
        <v>48</v>
      </c>
      <c r="E17" s="11">
        <v>0.61493055555555554</v>
      </c>
      <c r="F17" s="61">
        <v>8</v>
      </c>
    </row>
    <row r="18" spans="1:6" x14ac:dyDescent="0.3">
      <c r="A18" s="8" t="s">
        <v>185</v>
      </c>
      <c r="B18" s="8">
        <v>293</v>
      </c>
      <c r="C18" s="42">
        <v>385</v>
      </c>
      <c r="D18" s="42">
        <v>39</v>
      </c>
      <c r="E18" s="11">
        <v>0.61608033564814813</v>
      </c>
      <c r="F18" s="61">
        <v>9</v>
      </c>
    </row>
    <row r="19" spans="1:6" x14ac:dyDescent="0.3">
      <c r="A19" s="8" t="s">
        <v>186</v>
      </c>
      <c r="B19" s="8">
        <v>183</v>
      </c>
      <c r="C19" s="42">
        <v>385</v>
      </c>
      <c r="D19" s="42">
        <v>66</v>
      </c>
      <c r="E19" s="11"/>
    </row>
    <row r="20" spans="1:6" x14ac:dyDescent="0.3">
      <c r="A20" s="8" t="s">
        <v>187</v>
      </c>
      <c r="B20" s="8">
        <v>183</v>
      </c>
      <c r="C20" s="42">
        <v>490</v>
      </c>
      <c r="D20" s="42">
        <v>30</v>
      </c>
      <c r="E20" s="11">
        <v>0.61723393518518521</v>
      </c>
      <c r="F20" s="61">
        <v>10</v>
      </c>
    </row>
    <row r="21" spans="1:6" x14ac:dyDescent="0.3">
      <c r="A21" s="8" t="s">
        <v>188</v>
      </c>
      <c r="B21" s="8">
        <v>197</v>
      </c>
      <c r="C21" s="42">
        <v>230</v>
      </c>
      <c r="D21" s="42">
        <v>39</v>
      </c>
      <c r="E21" s="11"/>
    </row>
    <row r="22" spans="1:6" x14ac:dyDescent="0.3">
      <c r="A22" s="8" t="s">
        <v>189</v>
      </c>
      <c r="B22" s="8">
        <v>66</v>
      </c>
      <c r="C22" s="42">
        <v>477</v>
      </c>
      <c r="D22" s="42">
        <v>39</v>
      </c>
      <c r="E22" s="11">
        <v>0.61850954861111107</v>
      </c>
      <c r="F22" s="61">
        <v>11</v>
      </c>
    </row>
    <row r="23" spans="1:6" x14ac:dyDescent="0.3">
      <c r="A23" s="8" t="s">
        <v>190</v>
      </c>
      <c r="B23" s="8">
        <v>93</v>
      </c>
      <c r="C23" s="42">
        <v>360</v>
      </c>
      <c r="D23" s="42">
        <v>30</v>
      </c>
      <c r="E23" s="11">
        <v>0.61966886574074076</v>
      </c>
      <c r="F23" s="61">
        <v>12</v>
      </c>
    </row>
    <row r="24" spans="1:6" x14ac:dyDescent="0.3">
      <c r="A24" s="8" t="s">
        <v>191</v>
      </c>
      <c r="B24" s="8">
        <v>66</v>
      </c>
      <c r="C24" s="42">
        <v>360</v>
      </c>
      <c r="D24" s="42">
        <v>32</v>
      </c>
      <c r="E24" s="11"/>
    </row>
    <row r="25" spans="1:6" x14ac:dyDescent="0.3">
      <c r="A25" s="8" t="s">
        <v>192</v>
      </c>
      <c r="B25" s="8">
        <v>81</v>
      </c>
      <c r="C25" s="42">
        <v>507</v>
      </c>
      <c r="D25" s="42">
        <v>32</v>
      </c>
      <c r="E25" s="11">
        <v>0.62104606481481484</v>
      </c>
      <c r="F25" s="61">
        <v>13</v>
      </c>
    </row>
    <row r="26" spans="1:6" x14ac:dyDescent="0.3">
      <c r="A26" s="8" t="s">
        <v>193</v>
      </c>
      <c r="B26" s="8">
        <v>16</v>
      </c>
      <c r="C26" s="42">
        <v>507</v>
      </c>
      <c r="D26" s="42">
        <v>40</v>
      </c>
      <c r="E26" s="11"/>
    </row>
    <row r="27" spans="1:6" x14ac:dyDescent="0.3">
      <c r="A27" s="8" t="s">
        <v>194</v>
      </c>
      <c r="B27" s="8">
        <v>16</v>
      </c>
      <c r="C27" s="42">
        <v>593</v>
      </c>
      <c r="D27" s="42">
        <v>38</v>
      </c>
      <c r="E27" s="11" t="s">
        <v>277</v>
      </c>
    </row>
    <row r="28" spans="1:6" ht="15" thickBot="1" x14ac:dyDescent="0.35">
      <c r="A28" s="12" t="s">
        <v>195</v>
      </c>
      <c r="B28" s="12">
        <v>2</v>
      </c>
      <c r="C28" s="44">
        <v>574</v>
      </c>
      <c r="D28" s="44">
        <v>9</v>
      </c>
      <c r="E28" s="6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56BD-0EDA-4427-ABBC-DB16EAC315C5}">
  <dimension ref="A1:K28"/>
  <sheetViews>
    <sheetView workbookViewId="0">
      <selection activeCell="I12" sqref="I12:I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4.33203125" bestFit="1" customWidth="1"/>
    <col min="6" max="6" width="17.218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1.6891944444444418E-2</v>
      </c>
    </row>
    <row r="2" spans="1:11" ht="15" thickBot="1" x14ac:dyDescent="0.35">
      <c r="A2" s="59" t="s">
        <v>196</v>
      </c>
      <c r="B2" s="59">
        <v>581</v>
      </c>
      <c r="C2" s="60">
        <v>1</v>
      </c>
      <c r="D2" s="60">
        <v>4</v>
      </c>
      <c r="E2" s="9"/>
      <c r="H2" s="48" t="s">
        <v>5</v>
      </c>
      <c r="I2" s="65">
        <v>1.2993803418803397E-3</v>
      </c>
    </row>
    <row r="3" spans="1:11" x14ac:dyDescent="0.3">
      <c r="A3" s="8" t="s">
        <v>197</v>
      </c>
      <c r="B3" s="8">
        <v>614</v>
      </c>
      <c r="C3" s="42">
        <v>1</v>
      </c>
      <c r="D3" s="42">
        <v>4</v>
      </c>
      <c r="E3" s="11">
        <v>0.63204771990740738</v>
      </c>
      <c r="F3" s="61">
        <v>1</v>
      </c>
      <c r="H3" s="9" t="s">
        <v>11</v>
      </c>
      <c r="I3" s="42">
        <v>1459</v>
      </c>
    </row>
    <row r="4" spans="1:11" ht="15" thickBot="1" x14ac:dyDescent="0.35">
      <c r="A4" s="8" t="s">
        <v>198</v>
      </c>
      <c r="B4" s="8">
        <v>555</v>
      </c>
      <c r="C4" s="42">
        <v>71</v>
      </c>
      <c r="D4" s="42">
        <v>128</v>
      </c>
      <c r="E4" s="11"/>
      <c r="H4" s="48" t="s">
        <v>12</v>
      </c>
      <c r="I4" s="44">
        <v>112</v>
      </c>
    </row>
    <row r="5" spans="1:11" x14ac:dyDescent="0.3">
      <c r="A5" s="8" t="s">
        <v>199</v>
      </c>
      <c r="B5" s="8">
        <v>555</v>
      </c>
      <c r="C5" s="42">
        <v>44</v>
      </c>
      <c r="D5" s="42">
        <v>50</v>
      </c>
      <c r="E5" s="11">
        <v>0.63357739583333339</v>
      </c>
      <c r="F5" s="61">
        <v>2</v>
      </c>
    </row>
    <row r="6" spans="1:11" ht="15" thickBot="1" x14ac:dyDescent="0.35">
      <c r="A6" s="8" t="s">
        <v>200</v>
      </c>
      <c r="B6" s="8">
        <v>550</v>
      </c>
      <c r="C6" s="42">
        <v>61</v>
      </c>
      <c r="D6" s="42">
        <v>91</v>
      </c>
      <c r="E6" s="11"/>
    </row>
    <row r="7" spans="1:11" ht="15" thickBot="1" x14ac:dyDescent="0.35">
      <c r="A7" s="8" t="s">
        <v>201</v>
      </c>
      <c r="B7" s="8">
        <v>550</v>
      </c>
      <c r="C7" s="42">
        <v>71</v>
      </c>
      <c r="D7" s="42">
        <v>41</v>
      </c>
      <c r="E7" s="11">
        <v>0.63485465277777775</v>
      </c>
      <c r="F7" s="61">
        <v>3</v>
      </c>
      <c r="I7" s="59" t="s">
        <v>278</v>
      </c>
      <c r="J7" s="2" t="s">
        <v>279</v>
      </c>
      <c r="K7" s="60" t="s">
        <v>280</v>
      </c>
    </row>
    <row r="8" spans="1:11" x14ac:dyDescent="0.3">
      <c r="A8" s="8" t="s">
        <v>202</v>
      </c>
      <c r="B8" s="8">
        <v>520</v>
      </c>
      <c r="C8" s="42">
        <v>71</v>
      </c>
      <c r="D8" s="42">
        <v>60</v>
      </c>
      <c r="E8" s="11"/>
      <c r="H8" s="59" t="s">
        <v>281</v>
      </c>
      <c r="I8" s="59">
        <f>SUM(B3:B27)</f>
        <v>8095</v>
      </c>
      <c r="J8" s="2">
        <f t="shared" ref="J8" si="0">SUM(C3:C27)</f>
        <v>6493</v>
      </c>
      <c r="K8" s="60">
        <f>SUM(D3:D27)</f>
        <v>1166</v>
      </c>
    </row>
    <row r="9" spans="1:11" x14ac:dyDescent="0.3">
      <c r="A9" s="8" t="s">
        <v>203</v>
      </c>
      <c r="B9" s="8">
        <v>520</v>
      </c>
      <c r="C9" s="42">
        <v>147</v>
      </c>
      <c r="D9" s="42">
        <v>38</v>
      </c>
      <c r="E9" s="11">
        <v>0.63622618055555558</v>
      </c>
      <c r="F9" s="61">
        <v>4</v>
      </c>
      <c r="H9" s="8" t="s">
        <v>283</v>
      </c>
      <c r="I9" s="8">
        <f>I8/13</f>
        <v>622.69230769230774</v>
      </c>
      <c r="J9" s="41">
        <f t="shared" ref="J9:K9" si="1">J8/13</f>
        <v>499.46153846153845</v>
      </c>
      <c r="K9" s="42">
        <f t="shared" si="1"/>
        <v>89.692307692307693</v>
      </c>
    </row>
    <row r="10" spans="1:11" ht="15" thickBot="1" x14ac:dyDescent="0.35">
      <c r="A10" s="8" t="s">
        <v>204</v>
      </c>
      <c r="B10" s="8">
        <v>531</v>
      </c>
      <c r="C10" s="42">
        <v>147</v>
      </c>
      <c r="D10" s="42">
        <v>53</v>
      </c>
      <c r="E10" s="11"/>
      <c r="H10" s="12" t="s">
        <v>282</v>
      </c>
      <c r="I10" s="12">
        <f>I8/$I$3</f>
        <v>5.5483207676490744</v>
      </c>
      <c r="J10" s="43">
        <f t="shared" ref="J10:K10" si="2">J8/$I$3</f>
        <v>4.4503084304318028</v>
      </c>
      <c r="K10" s="44">
        <f t="shared" si="2"/>
        <v>0.79917751884852639</v>
      </c>
    </row>
    <row r="11" spans="1:11" ht="15" thickBot="1" x14ac:dyDescent="0.35">
      <c r="A11" s="8" t="s">
        <v>205</v>
      </c>
      <c r="B11" s="8">
        <v>173</v>
      </c>
      <c r="C11" s="42">
        <v>164</v>
      </c>
      <c r="D11" s="42">
        <v>35</v>
      </c>
      <c r="E11" s="11">
        <v>0.63750934027777773</v>
      </c>
      <c r="F11" s="61">
        <v>5</v>
      </c>
    </row>
    <row r="12" spans="1:11" x14ac:dyDescent="0.3">
      <c r="A12" s="8" t="s">
        <v>206</v>
      </c>
      <c r="B12" s="8">
        <v>494</v>
      </c>
      <c r="C12" s="42">
        <v>164</v>
      </c>
      <c r="D12" s="42">
        <v>65</v>
      </c>
      <c r="E12" s="11"/>
      <c r="H12" s="1" t="s">
        <v>284</v>
      </c>
      <c r="I12" s="60">
        <f>I8+J8</f>
        <v>14588</v>
      </c>
    </row>
    <row r="13" spans="1:11" x14ac:dyDescent="0.3">
      <c r="A13" s="8" t="s">
        <v>207</v>
      </c>
      <c r="B13" s="8">
        <v>494</v>
      </c>
      <c r="C13" s="42">
        <v>265</v>
      </c>
      <c r="D13" s="42">
        <v>40</v>
      </c>
      <c r="E13" s="11">
        <v>0.63900913194444442</v>
      </c>
      <c r="F13" s="61">
        <v>6</v>
      </c>
      <c r="H13" s="9" t="s">
        <v>283</v>
      </c>
      <c r="I13" s="42">
        <f>I12/13</f>
        <v>1122.1538461538462</v>
      </c>
    </row>
    <row r="14" spans="1:11" ht="15" thickBot="1" x14ac:dyDescent="0.35">
      <c r="A14" s="8" t="s">
        <v>208</v>
      </c>
      <c r="B14" s="8">
        <v>365</v>
      </c>
      <c r="C14" s="42">
        <v>265</v>
      </c>
      <c r="D14" s="42">
        <v>51</v>
      </c>
      <c r="E14" s="11"/>
      <c r="H14" s="48" t="s">
        <v>282</v>
      </c>
      <c r="I14" s="44">
        <f>I12/I3</f>
        <v>9.9986291980808772</v>
      </c>
    </row>
    <row r="15" spans="1:11" x14ac:dyDescent="0.3">
      <c r="A15" s="8" t="s">
        <v>209</v>
      </c>
      <c r="B15" s="8">
        <v>365</v>
      </c>
      <c r="C15" s="42">
        <v>369</v>
      </c>
      <c r="D15" s="42">
        <v>48</v>
      </c>
      <c r="E15" s="11">
        <v>0.64027136574074073</v>
      </c>
      <c r="F15" s="61">
        <v>7</v>
      </c>
    </row>
    <row r="16" spans="1:11" x14ac:dyDescent="0.3">
      <c r="A16" s="8" t="s">
        <v>210</v>
      </c>
      <c r="B16" s="8">
        <v>393</v>
      </c>
      <c r="C16" s="42">
        <v>170</v>
      </c>
      <c r="D16" s="42">
        <v>30</v>
      </c>
      <c r="E16" s="11"/>
    </row>
    <row r="17" spans="1:6" x14ac:dyDescent="0.3">
      <c r="A17" s="8" t="s">
        <v>211</v>
      </c>
      <c r="B17" s="8">
        <v>194</v>
      </c>
      <c r="C17" s="42">
        <v>403</v>
      </c>
      <c r="D17" s="42">
        <v>49</v>
      </c>
      <c r="E17" s="11">
        <v>0.64143230324074074</v>
      </c>
      <c r="F17" s="61">
        <v>8</v>
      </c>
    </row>
    <row r="18" spans="1:6" x14ac:dyDescent="0.3">
      <c r="A18" s="8" t="s">
        <v>212</v>
      </c>
      <c r="B18" s="8">
        <v>283</v>
      </c>
      <c r="C18" s="42">
        <v>291</v>
      </c>
      <c r="D18" s="42">
        <v>38</v>
      </c>
      <c r="E18" s="11">
        <v>0.64254444444444447</v>
      </c>
      <c r="F18" s="61">
        <v>9</v>
      </c>
    </row>
    <row r="19" spans="1:6" x14ac:dyDescent="0.3">
      <c r="A19" s="8" t="s">
        <v>213</v>
      </c>
      <c r="B19" s="8">
        <v>156</v>
      </c>
      <c r="C19" s="42">
        <v>291</v>
      </c>
      <c r="D19" s="42">
        <v>59</v>
      </c>
      <c r="E19" s="11"/>
    </row>
    <row r="20" spans="1:6" x14ac:dyDescent="0.3">
      <c r="A20" s="8" t="s">
        <v>214</v>
      </c>
      <c r="B20" s="8">
        <v>156</v>
      </c>
      <c r="C20" s="42">
        <v>481</v>
      </c>
      <c r="D20" s="42">
        <v>33</v>
      </c>
      <c r="E20" s="11">
        <v>0.64386004629629634</v>
      </c>
      <c r="F20" s="61">
        <v>10</v>
      </c>
    </row>
    <row r="21" spans="1:6" x14ac:dyDescent="0.3">
      <c r="A21" s="8" t="s">
        <v>215</v>
      </c>
      <c r="B21" s="8">
        <v>177</v>
      </c>
      <c r="C21" s="42">
        <v>481</v>
      </c>
      <c r="D21" s="42">
        <v>45</v>
      </c>
      <c r="E21" s="11"/>
    </row>
    <row r="22" spans="1:6" x14ac:dyDescent="0.3">
      <c r="A22" s="8" t="s">
        <v>216</v>
      </c>
      <c r="B22" s="8">
        <v>177</v>
      </c>
      <c r="C22" s="42">
        <v>597</v>
      </c>
      <c r="D22" s="42">
        <v>39</v>
      </c>
      <c r="E22" s="11">
        <v>0.64512275462962965</v>
      </c>
      <c r="F22" s="61">
        <v>11</v>
      </c>
    </row>
    <row r="23" spans="1:6" x14ac:dyDescent="0.3">
      <c r="A23" s="8" t="s">
        <v>217</v>
      </c>
      <c r="B23" s="8">
        <v>100</v>
      </c>
      <c r="C23" s="42">
        <v>236</v>
      </c>
      <c r="D23" s="42">
        <v>31</v>
      </c>
      <c r="E23" s="11"/>
    </row>
    <row r="24" spans="1:6" x14ac:dyDescent="0.3">
      <c r="A24" s="8" t="s">
        <v>218</v>
      </c>
      <c r="B24" s="8">
        <v>63</v>
      </c>
      <c r="C24" s="42">
        <v>597</v>
      </c>
      <c r="D24" s="42">
        <v>32</v>
      </c>
      <c r="E24" s="11">
        <v>0.64635613425925931</v>
      </c>
      <c r="F24" s="61">
        <v>12</v>
      </c>
    </row>
    <row r="25" spans="1:6" x14ac:dyDescent="0.3">
      <c r="A25" s="8" t="s">
        <v>219</v>
      </c>
      <c r="B25" s="8">
        <v>78</v>
      </c>
      <c r="C25" s="42">
        <v>276</v>
      </c>
      <c r="D25" s="42">
        <v>32</v>
      </c>
      <c r="E25" s="11"/>
    </row>
    <row r="26" spans="1:6" x14ac:dyDescent="0.3">
      <c r="A26" s="8" t="s">
        <v>220</v>
      </c>
      <c r="B26" s="8">
        <v>29</v>
      </c>
      <c r="C26" s="42">
        <v>521</v>
      </c>
      <c r="D26" s="42">
        <v>39</v>
      </c>
      <c r="E26" s="11">
        <v>0.64773988425925932</v>
      </c>
      <c r="F26" s="61">
        <v>13</v>
      </c>
    </row>
    <row r="27" spans="1:6" x14ac:dyDescent="0.3">
      <c r="A27" s="8" t="s">
        <v>221</v>
      </c>
      <c r="B27" s="8">
        <v>3</v>
      </c>
      <c r="C27" s="42">
        <v>309</v>
      </c>
      <c r="D27" s="42">
        <v>35</v>
      </c>
      <c r="E27" s="11" t="s">
        <v>277</v>
      </c>
    </row>
    <row r="28" spans="1:6" ht="15" thickBot="1" x14ac:dyDescent="0.35">
      <c r="A28" s="12" t="s">
        <v>222</v>
      </c>
      <c r="B28" s="12">
        <v>4</v>
      </c>
      <c r="C28" s="44">
        <v>600</v>
      </c>
      <c r="D28" s="44">
        <v>19</v>
      </c>
      <c r="E28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2053-5FE2-4284-A6C6-3A79D23DD7B3}">
  <dimension ref="A1:K28"/>
  <sheetViews>
    <sheetView workbookViewId="0">
      <selection activeCell="J18" sqref="J18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26.21875" bestFit="1" customWidth="1"/>
    <col min="5" max="5" width="14.33203125" bestFit="1" customWidth="1"/>
    <col min="6" max="6" width="17.21875" bestFit="1" customWidth="1"/>
    <col min="8" max="8" width="13.44140625" bestFit="1" customWidth="1"/>
  </cols>
  <sheetData>
    <row r="1" spans="1:11" ht="15" thickBot="1" x14ac:dyDescent="0.35">
      <c r="A1" s="40" t="s">
        <v>31</v>
      </c>
      <c r="B1" s="46" t="s">
        <v>32</v>
      </c>
      <c r="C1" s="46" t="s">
        <v>33</v>
      </c>
      <c r="D1" s="40" t="s">
        <v>62</v>
      </c>
      <c r="E1" s="62" t="s">
        <v>34</v>
      </c>
      <c r="H1" s="1" t="s">
        <v>10</v>
      </c>
      <c r="I1" s="64">
        <v>1.6743368055555541E-2</v>
      </c>
    </row>
    <row r="2" spans="1:11" ht="15" thickBot="1" x14ac:dyDescent="0.35">
      <c r="A2" s="59" t="s">
        <v>223</v>
      </c>
      <c r="B2" s="59">
        <v>617</v>
      </c>
      <c r="C2" s="60">
        <v>2</v>
      </c>
      <c r="D2" s="60">
        <v>23</v>
      </c>
      <c r="E2" s="9"/>
      <c r="H2" s="48" t="s">
        <v>5</v>
      </c>
      <c r="I2" s="65">
        <v>1.2879513888888877E-3</v>
      </c>
    </row>
    <row r="3" spans="1:11" x14ac:dyDescent="0.3">
      <c r="A3" s="8" t="s">
        <v>224</v>
      </c>
      <c r="B3" s="8">
        <v>609</v>
      </c>
      <c r="C3" s="42">
        <v>2</v>
      </c>
      <c r="D3" s="42">
        <v>4</v>
      </c>
      <c r="E3" s="11">
        <v>0.65842474537037032</v>
      </c>
      <c r="F3" s="61">
        <v>1</v>
      </c>
      <c r="H3" s="9" t="s">
        <v>11</v>
      </c>
      <c r="I3" s="42">
        <v>1447</v>
      </c>
    </row>
    <row r="4" spans="1:11" ht="15" thickBot="1" x14ac:dyDescent="0.35">
      <c r="A4" s="8" t="s">
        <v>225</v>
      </c>
      <c r="B4" s="8">
        <v>582</v>
      </c>
      <c r="C4" s="42">
        <v>78</v>
      </c>
      <c r="D4" s="42">
        <v>133</v>
      </c>
      <c r="E4" s="11"/>
      <c r="H4" s="48" t="s">
        <v>12</v>
      </c>
      <c r="I4" s="44">
        <v>111</v>
      </c>
    </row>
    <row r="5" spans="1:11" x14ac:dyDescent="0.3">
      <c r="A5" s="8" t="s">
        <v>226</v>
      </c>
      <c r="B5" s="8">
        <v>582</v>
      </c>
      <c r="C5" s="42">
        <v>47</v>
      </c>
      <c r="D5" s="42">
        <v>51</v>
      </c>
      <c r="E5" s="11">
        <v>0.65985711805555558</v>
      </c>
      <c r="F5" s="61">
        <v>2</v>
      </c>
    </row>
    <row r="6" spans="1:11" ht="15" thickBot="1" x14ac:dyDescent="0.35">
      <c r="A6" s="8" t="s">
        <v>227</v>
      </c>
      <c r="B6" s="8">
        <v>508</v>
      </c>
      <c r="C6" s="42">
        <v>47</v>
      </c>
      <c r="D6" s="42">
        <v>86</v>
      </c>
      <c r="E6" s="11"/>
    </row>
    <row r="7" spans="1:11" ht="15" thickBot="1" x14ac:dyDescent="0.35">
      <c r="A7" s="8" t="s">
        <v>228</v>
      </c>
      <c r="B7" s="8">
        <v>508</v>
      </c>
      <c r="C7" s="42">
        <v>83</v>
      </c>
      <c r="D7" s="42">
        <v>45</v>
      </c>
      <c r="E7" s="11">
        <v>0.66123244212962962</v>
      </c>
      <c r="F7" s="61">
        <v>3</v>
      </c>
      <c r="I7" s="59" t="s">
        <v>278</v>
      </c>
      <c r="J7" s="2" t="s">
        <v>279</v>
      </c>
      <c r="K7" s="60" t="s">
        <v>280</v>
      </c>
    </row>
    <row r="8" spans="1:11" x14ac:dyDescent="0.3">
      <c r="A8" s="8" t="s">
        <v>229</v>
      </c>
      <c r="B8" s="8">
        <v>515</v>
      </c>
      <c r="C8" s="42">
        <v>83</v>
      </c>
      <c r="D8" s="42">
        <v>66</v>
      </c>
      <c r="E8" s="11"/>
      <c r="H8" s="59" t="s">
        <v>281</v>
      </c>
      <c r="I8" s="59">
        <f>SUM(B3:B27)</f>
        <v>8091</v>
      </c>
      <c r="J8" s="2">
        <f t="shared" ref="J8" si="0">SUM(C3:C27)</f>
        <v>6682</v>
      </c>
      <c r="K8" s="60">
        <f>SUM(D3:D27)</f>
        <v>1174</v>
      </c>
    </row>
    <row r="9" spans="1:11" x14ac:dyDescent="0.3">
      <c r="A9" s="8" t="s">
        <v>230</v>
      </c>
      <c r="B9" s="8">
        <v>515</v>
      </c>
      <c r="C9" s="42">
        <v>143</v>
      </c>
      <c r="D9" s="42">
        <v>44</v>
      </c>
      <c r="E9" s="11">
        <v>0.66262185185185185</v>
      </c>
      <c r="F9" s="61">
        <v>4</v>
      </c>
      <c r="H9" s="8" t="s">
        <v>283</v>
      </c>
      <c r="I9" s="8">
        <f>I8/13</f>
        <v>622.38461538461536</v>
      </c>
      <c r="J9" s="41">
        <f t="shared" ref="J9:K9" si="1">J8/13</f>
        <v>514</v>
      </c>
      <c r="K9" s="42">
        <f t="shared" si="1"/>
        <v>90.307692307692307</v>
      </c>
    </row>
    <row r="10" spans="1:11" ht="15" thickBot="1" x14ac:dyDescent="0.35">
      <c r="A10" s="8" t="s">
        <v>231</v>
      </c>
      <c r="B10" s="8">
        <v>487</v>
      </c>
      <c r="C10" s="42">
        <v>143</v>
      </c>
      <c r="D10" s="42">
        <v>53</v>
      </c>
      <c r="E10" s="11"/>
      <c r="H10" s="12" t="s">
        <v>282</v>
      </c>
      <c r="I10" s="12">
        <f>I8/$I$3</f>
        <v>5.5915687629578441</v>
      </c>
      <c r="J10" s="43">
        <f t="shared" ref="J10:K10" si="2">J8/$I$3</f>
        <v>4.61782999308915</v>
      </c>
      <c r="K10" s="44">
        <f t="shared" si="2"/>
        <v>0.81133379405666894</v>
      </c>
    </row>
    <row r="11" spans="1:11" ht="15" thickBot="1" x14ac:dyDescent="0.35">
      <c r="A11" s="8" t="s">
        <v>232</v>
      </c>
      <c r="B11" s="8">
        <v>487</v>
      </c>
      <c r="C11" s="42">
        <v>195</v>
      </c>
      <c r="D11" s="42">
        <v>37</v>
      </c>
      <c r="E11" s="11">
        <v>0.66401283564814817</v>
      </c>
      <c r="F11" s="61">
        <v>5</v>
      </c>
    </row>
    <row r="12" spans="1:11" x14ac:dyDescent="0.3">
      <c r="A12" s="8" t="s">
        <v>233</v>
      </c>
      <c r="B12" s="8">
        <v>435</v>
      </c>
      <c r="C12" s="42">
        <v>195</v>
      </c>
      <c r="D12" s="42">
        <v>63</v>
      </c>
      <c r="E12" s="11"/>
      <c r="H12" s="1" t="s">
        <v>284</v>
      </c>
      <c r="I12" s="60">
        <f>I8+J8</f>
        <v>14773</v>
      </c>
    </row>
    <row r="13" spans="1:11" x14ac:dyDescent="0.3">
      <c r="A13" s="8" t="s">
        <v>234</v>
      </c>
      <c r="B13" s="8">
        <v>435</v>
      </c>
      <c r="C13" s="42">
        <v>277</v>
      </c>
      <c r="D13" s="42">
        <v>36</v>
      </c>
      <c r="E13" s="11">
        <v>0.66539107638888895</v>
      </c>
      <c r="F13" s="61">
        <v>6</v>
      </c>
      <c r="H13" s="9" t="s">
        <v>283</v>
      </c>
      <c r="I13" s="42">
        <f>I12/13</f>
        <v>1136.3846153846155</v>
      </c>
    </row>
    <row r="14" spans="1:11" ht="15" thickBot="1" x14ac:dyDescent="0.35">
      <c r="A14" s="8" t="s">
        <v>235</v>
      </c>
      <c r="B14" s="8">
        <v>437</v>
      </c>
      <c r="C14" s="42">
        <v>277</v>
      </c>
      <c r="D14" s="42">
        <v>49</v>
      </c>
      <c r="E14" s="11"/>
      <c r="H14" s="48" t="s">
        <v>282</v>
      </c>
      <c r="I14" s="44">
        <f>I12/I3</f>
        <v>10.209398756046994</v>
      </c>
    </row>
    <row r="15" spans="1:11" x14ac:dyDescent="0.3">
      <c r="A15" s="8" t="s">
        <v>236</v>
      </c>
      <c r="B15" s="8">
        <v>186</v>
      </c>
      <c r="C15" s="42">
        <v>370</v>
      </c>
      <c r="D15" s="42">
        <v>46</v>
      </c>
      <c r="E15" s="11">
        <v>0.66655083333333331</v>
      </c>
      <c r="F15" s="61">
        <v>7</v>
      </c>
    </row>
    <row r="16" spans="1:11" x14ac:dyDescent="0.3">
      <c r="A16" s="8" t="s">
        <v>237</v>
      </c>
      <c r="B16" s="8">
        <v>383</v>
      </c>
      <c r="C16" s="42">
        <v>160</v>
      </c>
      <c r="D16" s="42">
        <v>35</v>
      </c>
      <c r="E16" s="11"/>
    </row>
    <row r="17" spans="1:6" x14ac:dyDescent="0.3">
      <c r="A17" s="8" t="s">
        <v>238</v>
      </c>
      <c r="B17" s="8">
        <v>228</v>
      </c>
      <c r="C17" s="42">
        <v>382</v>
      </c>
      <c r="D17" s="42">
        <v>46</v>
      </c>
      <c r="E17" s="11">
        <v>0.66782407407407407</v>
      </c>
      <c r="F17" s="61">
        <v>8</v>
      </c>
    </row>
    <row r="18" spans="1:6" x14ac:dyDescent="0.3">
      <c r="A18" s="8" t="s">
        <v>239</v>
      </c>
      <c r="B18" s="8">
        <v>295</v>
      </c>
      <c r="C18" s="42">
        <v>283</v>
      </c>
      <c r="D18" s="42">
        <v>37</v>
      </c>
      <c r="E18" s="11">
        <v>0.66897660879629628</v>
      </c>
      <c r="F18" s="61">
        <v>9</v>
      </c>
    </row>
    <row r="19" spans="1:6" x14ac:dyDescent="0.3">
      <c r="A19" s="8" t="s">
        <v>240</v>
      </c>
      <c r="B19" s="8">
        <v>195</v>
      </c>
      <c r="C19" s="42">
        <v>283</v>
      </c>
      <c r="D19" s="42">
        <v>58</v>
      </c>
      <c r="E19" s="11"/>
    </row>
    <row r="20" spans="1:6" x14ac:dyDescent="0.3">
      <c r="A20" s="8" t="s">
        <v>241</v>
      </c>
      <c r="B20" s="8">
        <v>195</v>
      </c>
      <c r="C20" s="42">
        <v>512</v>
      </c>
      <c r="D20" s="42">
        <v>33</v>
      </c>
      <c r="E20" s="11">
        <v>0.67024513888888892</v>
      </c>
      <c r="F20" s="61">
        <v>10</v>
      </c>
    </row>
    <row r="21" spans="1:6" x14ac:dyDescent="0.3">
      <c r="A21" s="8" t="s">
        <v>242</v>
      </c>
      <c r="B21" s="8">
        <v>172</v>
      </c>
      <c r="C21" s="42">
        <v>512</v>
      </c>
      <c r="D21" s="42">
        <v>38</v>
      </c>
      <c r="E21" s="11"/>
    </row>
    <row r="22" spans="1:6" x14ac:dyDescent="0.3">
      <c r="A22" s="8" t="s">
        <v>243</v>
      </c>
      <c r="B22" s="8">
        <v>72</v>
      </c>
      <c r="C22" s="42">
        <v>453</v>
      </c>
      <c r="D22" s="42">
        <v>40</v>
      </c>
      <c r="E22" s="11">
        <v>0.67138623842592582</v>
      </c>
      <c r="F22" s="61">
        <v>11</v>
      </c>
    </row>
    <row r="23" spans="1:6" x14ac:dyDescent="0.3">
      <c r="A23" s="8" t="s">
        <v>244</v>
      </c>
      <c r="B23" s="8">
        <v>98</v>
      </c>
      <c r="C23" s="42">
        <v>254</v>
      </c>
      <c r="D23" s="42">
        <v>30</v>
      </c>
      <c r="E23" s="11"/>
    </row>
    <row r="24" spans="1:6" x14ac:dyDescent="0.3">
      <c r="A24" s="8" t="s">
        <v>245</v>
      </c>
      <c r="B24" s="8">
        <v>65</v>
      </c>
      <c r="C24" s="42">
        <v>545</v>
      </c>
      <c r="D24" s="42">
        <v>34</v>
      </c>
      <c r="E24" s="11">
        <v>0.67263553240740748</v>
      </c>
      <c r="F24" s="61">
        <v>12</v>
      </c>
    </row>
    <row r="25" spans="1:6" x14ac:dyDescent="0.3">
      <c r="A25" s="8" t="s">
        <v>246</v>
      </c>
      <c r="B25" s="8">
        <v>84</v>
      </c>
      <c r="C25" s="42">
        <v>371</v>
      </c>
      <c r="D25" s="42">
        <v>34</v>
      </c>
      <c r="E25" s="11"/>
    </row>
    <row r="26" spans="1:6" x14ac:dyDescent="0.3">
      <c r="A26" s="8" t="s">
        <v>247</v>
      </c>
      <c r="B26" s="8">
        <v>14</v>
      </c>
      <c r="C26" s="42">
        <v>547</v>
      </c>
      <c r="D26" s="42">
        <v>39</v>
      </c>
      <c r="E26" s="11">
        <v>0.67406290509259259</v>
      </c>
      <c r="F26" s="61">
        <v>13</v>
      </c>
    </row>
    <row r="27" spans="1:6" x14ac:dyDescent="0.3">
      <c r="A27" s="8" t="s">
        <v>248</v>
      </c>
      <c r="B27" s="8">
        <v>4</v>
      </c>
      <c r="C27" s="42">
        <v>440</v>
      </c>
      <c r="D27" s="42">
        <v>37</v>
      </c>
      <c r="E27" s="11" t="s">
        <v>277</v>
      </c>
    </row>
    <row r="28" spans="1:6" ht="15" thickBot="1" x14ac:dyDescent="0.35">
      <c r="A28" s="12" t="s">
        <v>249</v>
      </c>
      <c r="B28" s="12">
        <v>2</v>
      </c>
      <c r="C28" s="44">
        <v>618</v>
      </c>
      <c r="D28" s="44">
        <v>17</v>
      </c>
      <c r="E28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UpgradeTimes</vt:lpstr>
      <vt:lpstr>run-1</vt:lpstr>
      <vt:lpstr>run-2</vt:lpstr>
      <vt:lpstr>run-3</vt:lpstr>
      <vt:lpstr>run-5</vt:lpstr>
      <vt:lpstr>run-6</vt:lpstr>
      <vt:lpstr>run-7</vt:lpstr>
      <vt:lpstr>run-8</vt:lpstr>
      <vt:lpstr>run-9</vt:lpstr>
      <vt:lpstr>run-10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2020-05-26T18:24:07Z</dcterms:modified>
</cp:coreProperties>
</file>