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9DD78A79-125D-412E-957D-5B9EAD3E0C55}" xr6:coauthVersionLast="47" xr6:coauthVersionMax="47" xr10:uidLastSave="{00000000-0000-0000-0000-000000000000}"/>
  <bookViews>
    <workbookView xWindow="-120" yWindow="-16320" windowWidth="29040" windowHeight="15720" activeTab="8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  <sheet name="DiBa" sheetId="10" r:id="rId9"/>
  </sheets>
  <definedNames>
    <definedName name="_xlnm._FilterDatabase" localSheetId="5" hidden="1">Database!$A$2:$T$29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<sst xmlns="http://schemas.openxmlformats.org/spreadsheetml/2006/main" count="421" uniqueCount="174">
  <si>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</si>
  <si>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</si>
  <si>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</si>
  <si>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</si>
  <si>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</si>
  <si>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</si>
  <si>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</si>
  <si>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</si>
  <si>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</si>
  <si>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</si>
  <si>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</si>
  <si>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</si>
  <si>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</si>
  <si>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</si>
  <si>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</si>
  <si>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</si>
  <si>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</si>
  <si>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</si>
  <si>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</si>
  <si>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</si>
  <si>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</si>
  <si>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</si>
  <si>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</si>
  <si>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</si>
  <si>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</si>
  <si>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</si>
  <si>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</si>
  <si>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</si>
  <si>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</si>
  <si>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</si>
  <si>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</si>
  <si>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</si>
  <si>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</si>
  <si>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</si>
  <si>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</si>
  <si>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</si>
  <si>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</si>
  <si>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</si>
  <si>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</si>
  <si>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</si>
  <si>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</si>
  <si>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</si>
  <si>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</si>
  <si>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</si>
  <si>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</si>
  <si>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</si>
  <si>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</si>
  <si>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</si>
  <si>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</si>
  <si>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</si>
  <si>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</si>
  <si>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</si>
  <si>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</si>
  <si>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</si>
  <si>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</si>
  <si>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</si>
  <si>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</si>
  <si>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</si>
  <si>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</si>
  <si>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</si>
  <si>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</si>
  <si>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</si>
  <si>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</si>
  <si>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</si>
  <si>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</si>
  <si>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</si>
  <si>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</si>
  <si>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</si>
  <si>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</si>
  <si>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</si>
  <si>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</si>
  <si>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</si>
  <si>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</si>
  <si>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</si>
  <si>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</si>
  <si>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</si>
  <si>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</si>
  <si>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</si>
  <si>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</si>
  <si>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</si>
  <si>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</si>
  <si>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</si>
  <si>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</si>
  <si>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</si>
  <si>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</si>
  <si>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</si>
  <si>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</si>
  <si>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</si>
  <si>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</si>
  <si>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</si>
  <si>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</si>
  <si>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</si>
  <si>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</si>
  <si>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</si>
  <si>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</si>
  <si>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</si>
  <si>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</si>
  <si>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</si>
  <si>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</si>
  <si>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</si>
  <si>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</si>
  <si>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</si>
  <si>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</si>
  <si>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</si>
  <si>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</si>
  <si>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</si>
  <si>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</si>
  <si>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</si>
  <si>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</si>
  <si>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</si>
  <si>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</si>
  <si>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</si>
  <si>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</si>
  <si>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</si>
  <si>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</si>
  <si>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</si>
  <si>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</si>
  <si>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</si>
  <si>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</si>
  <si>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</si>
  <si>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</si>
  <si>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</si>
  <si>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</si>
  <si>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</si>
  <si>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</si>
  <si>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</si>
  <si>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</si>
  <si>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</si>
  <si>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</si>
  <si>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</si>
  <si>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</si>
  <si>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</si>
  <si>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</si>
  <si>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</si>
  <si>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</si>
  <si>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</si>
  <si>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</si>
  <si>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</si>
  <si>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</si>
  <si>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</si>
  <si>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</si>
  <si>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</si>
  <si>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</si>
  <si>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</si>
  <si>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</si>
  <si>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</si>
  <si>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</si>
  <si>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</si>
  <si>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</si>
  <si>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</si>
  <si>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</si>
  <si>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</si>
  <si>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</si>
  <si>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</si>
  <si>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</si>
  <si>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</si>
  <si>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</si>
  <si>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</si>
  <si>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</si>
  <si>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</si>
  <si>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</si>
  <si>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</si>
  <si>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</si>
  <si>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Cd_ARGruppo1</t>
  </si>
  <si>
    <t>NAS</t>
  </si>
  <si>
    <t>Cd_ARGruppo2</t>
  </si>
  <si>
    <t>Cd_ARGruppo3</t>
  </si>
  <si>
    <t>LarghezzaMKS</t>
  </si>
  <si>
    <t>Descrizione</t>
  </si>
  <si>
    <t>Trattamento</t>
  </si>
  <si>
    <t>Situazione attuale</t>
  </si>
  <si>
    <t>Codice</t>
  </si>
  <si>
    <t>Classe</t>
  </si>
  <si>
    <t>Tipo nastro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</si>
</sst>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0" fillId="0" borderId="2" xfId="0" applyBorder="1"/>
    <xf numFmtId="0" fontId="0" fillId="0" borderId="23" xfId="0" applyBorder="1"/>
    <xf numFmtId="0" fontId="0" fillId="0" borderId="1" xfId="0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3" t="s">
        <v>5</v>
      </c>
      <c r="B1" s="94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95" t="s">
        <v>33</v>
      </c>
      <c r="C1" s="97"/>
      <c r="D1" s="97"/>
      <c r="E1" s="97"/>
      <c r="F1" s="96"/>
      <c r="G1" s="95" t="s">
        <v>38</v>
      </c>
      <c r="H1" s="96"/>
      <c r="I1" s="98" t="s">
        <v>40</v>
      </c>
      <c r="J1" s="98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99"/>
      <c r="J2" s="99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E3" sqref="E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80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36000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14825</v>
      </c>
      <c r="C11" s="1">
        <f>IF(ISEVEN(A11),$B$5*PI()*0.75,$B$6*PI()/2)</f>
        <v>549.77871437821375</v>
      </c>
      <c r="D11" s="1">
        <v>0</v>
      </c>
      <c r="E11" s="1">
        <f>MAX(D11:D23)</f>
        <v>1050</v>
      </c>
      <c r="F11" s="1">
        <f>SUM(B11:B32) + SUM(C11:C32)</f>
        <v>88721.482010778898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14620</v>
      </c>
      <c r="C12" s="1">
        <f>IF(ISEVEN(A12),$B$5*PI()*0.75,$B$6*PI()/2)</f>
        <v>589.0486225480862</v>
      </c>
      <c r="D12" s="1">
        <f t="shared" ref="D12:D16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14320</v>
      </c>
      <c r="C13" s="1">
        <f t="shared" ref="C13:C16" si="1">IF(ISEVEN(A13),$B$5*PI()*0.75,$B$6*PI()/2)</f>
        <v>549.77871437821375</v>
      </c>
      <c r="D13" s="1">
        <f t="shared" si="0"/>
        <v>410</v>
      </c>
    </row>
    <row r="14" spans="1:14" x14ac:dyDescent="0.25">
      <c r="A14" s="1">
        <v>4</v>
      </c>
      <c r="B14" s="1">
        <f t="shared" ref="B14:B16" si="2">IF(ISEVEN(A14),B13-$B$5*0.5-$B$3,B13-$B$5*0.5-$B$6*0.5)</f>
        <v>14115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13815</v>
      </c>
      <c r="C15" s="1">
        <f t="shared" si="1"/>
        <v>549.77871437821375</v>
      </c>
      <c r="D15" s="1">
        <f t="shared" si="0"/>
        <v>490</v>
      </c>
    </row>
    <row r="16" spans="1:14" x14ac:dyDescent="0.25">
      <c r="A16" s="1">
        <v>6</v>
      </c>
      <c r="B16" s="1">
        <f t="shared" si="2"/>
        <v>13610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1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2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2"/>
      <c r="G18" s="1">
        <v>302</v>
      </c>
    </row>
    <row r="19" spans="1:7" x14ac:dyDescent="0.25">
      <c r="A19" s="1">
        <v>9</v>
      </c>
      <c r="B19" s="1"/>
      <c r="C19" s="1"/>
      <c r="D19" s="1"/>
      <c r="F19" s="102"/>
      <c r="G19" s="1">
        <v>302</v>
      </c>
    </row>
    <row r="20" spans="1:7" x14ac:dyDescent="0.25">
      <c r="A20" s="1">
        <v>10</v>
      </c>
      <c r="B20" s="1"/>
      <c r="C20" s="1"/>
      <c r="D20" s="1"/>
      <c r="F20" s="102"/>
      <c r="G20" s="1">
        <v>302</v>
      </c>
    </row>
    <row r="21" spans="1:7" x14ac:dyDescent="0.25">
      <c r="A21" s="1">
        <v>11</v>
      </c>
      <c r="B21" s="1"/>
      <c r="C21" s="1"/>
      <c r="D21" s="1"/>
      <c r="F21" s="102"/>
      <c r="G21" s="1">
        <v>302</v>
      </c>
    </row>
    <row r="22" spans="1:7" x14ac:dyDescent="0.25">
      <c r="A22" s="1">
        <v>12</v>
      </c>
      <c r="B22" s="1"/>
      <c r="C22" s="1"/>
      <c r="D22" s="1"/>
      <c r="F22" s="102"/>
      <c r="G22" s="1">
        <v>302</v>
      </c>
    </row>
    <row r="23" spans="1:7" x14ac:dyDescent="0.25">
      <c r="A23" s="1">
        <v>13</v>
      </c>
      <c r="B23" s="1"/>
      <c r="C23" s="1"/>
      <c r="D23" s="1"/>
      <c r="F23" s="103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77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zoomScale="90" zoomScaleNormal="90" workbookViewId="0">
      <selection activeCell="U28" sqref="U28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7" t="s">
        <v>101</v>
      </c>
      <c r="B1" s="108"/>
      <c r="C1" s="108"/>
      <c r="D1" s="108"/>
      <c r="E1" s="108"/>
      <c r="F1" s="108"/>
      <c r="G1" s="109"/>
      <c r="H1" s="104" t="s">
        <v>96</v>
      </c>
      <c r="I1" s="105"/>
      <c r="J1" s="105"/>
      <c r="K1" s="105"/>
      <c r="L1" s="105"/>
      <c r="M1" s="106"/>
      <c r="N1" s="104" t="s">
        <v>97</v>
      </c>
      <c r="O1" s="105"/>
      <c r="P1" s="105"/>
      <c r="Q1" s="105"/>
      <c r="R1" s="105"/>
      <c r="S1" s="106"/>
      <c r="T1" s="110" t="s">
        <v>107</v>
      </c>
      <c r="U1" s="110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11"/>
      <c r="U2" s="112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>
        <v>20220122</v>
      </c>
      <c r="B30" s="69">
        <v>44711</v>
      </c>
      <c r="C30" s="52">
        <v>65000</v>
      </c>
      <c r="D30" s="52">
        <v>650</v>
      </c>
      <c r="E30" s="62">
        <v>120</v>
      </c>
      <c r="F30" s="68" t="s">
        <v>105</v>
      </c>
      <c r="G30" s="63" t="s">
        <v>100</v>
      </c>
      <c r="H30" s="60">
        <v>6600</v>
      </c>
      <c r="I30" s="62">
        <v>790</v>
      </c>
      <c r="J30" s="62">
        <v>2240</v>
      </c>
      <c r="K30" s="62">
        <v>1</v>
      </c>
      <c r="L30" s="62" t="s">
        <v>106</v>
      </c>
      <c r="M30" s="63">
        <v>1</v>
      </c>
      <c r="N30" s="60">
        <v>6600</v>
      </c>
      <c r="O30" s="62">
        <v>800</v>
      </c>
      <c r="P30" s="62">
        <v>1900</v>
      </c>
      <c r="Q30" s="62">
        <v>1</v>
      </c>
      <c r="R30" s="62" t="s">
        <v>106</v>
      </c>
      <c r="S30" s="68">
        <v>1</v>
      </c>
      <c r="T30" s="73" t="s">
        <v>23</v>
      </c>
      <c r="U30" s="76"/>
    </row>
    <row r="31" spans="1:21" x14ac:dyDescent="0.25">
      <c r="A31" s="64"/>
      <c r="B31" s="52"/>
      <c r="C31" s="52"/>
      <c r="D31" s="52"/>
      <c r="E31" s="62"/>
      <c r="F31" s="68"/>
      <c r="G31" s="63"/>
      <c r="H31" s="60"/>
      <c r="I31" s="62"/>
      <c r="J31" s="62"/>
      <c r="K31" s="62"/>
      <c r="L31" s="62"/>
      <c r="M31" s="63"/>
      <c r="N31" s="60"/>
      <c r="O31" s="62"/>
      <c r="P31" s="62"/>
      <c r="Q31" s="62"/>
      <c r="R31" s="62"/>
      <c r="S31" s="68"/>
      <c r="T31" s="73"/>
      <c r="U31" s="76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3"/>
      <c r="U32" s="76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3"/>
      <c r="U33" s="76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29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H20"/>
  <sheetViews>
    <sheetView tabSelected="1" workbookViewId="0">
      <selection activeCell="E6" sqref="E6"/>
    </sheetView>
  </sheetViews>
  <sheetFormatPr defaultRowHeight="15" x14ac:dyDescent="0.25"/>
  <cols>
    <col min="1" max="1" width="22.28515625" bestFit="1" customWidth="1"/>
    <col min="2" max="4" width="14.42578125" bestFit="1" customWidth="1"/>
    <col min="5" max="5" width="13.5703125" bestFit="1" customWidth="1"/>
    <col min="6" max="6" width="12" bestFit="1" customWidth="1"/>
    <col min="8" max="8" width="10.85546875" bestFit="1" customWidth="1"/>
  </cols>
  <sheetData>
    <row r="1" spans="1:8" x14ac:dyDescent="0.25">
      <c r="B1" s="116" t="s">
        <v>170</v>
      </c>
      <c r="C1" s="116"/>
      <c r="D1" s="116"/>
      <c r="E1" s="116"/>
      <c r="F1" s="116"/>
      <c r="G1" s="116"/>
      <c r="H1" s="116"/>
    </row>
    <row r="2" spans="1:8" x14ac:dyDescent="0.25">
      <c r="A2" s="113" t="s">
        <v>145</v>
      </c>
      <c r="B2" s="52" t="s">
        <v>163</v>
      </c>
      <c r="C2" s="52" t="s">
        <v>165</v>
      </c>
      <c r="D2" s="52" t="s">
        <v>166</v>
      </c>
      <c r="E2" s="52" t="s">
        <v>167</v>
      </c>
      <c r="F2" s="52" t="s">
        <v>168</v>
      </c>
      <c r="G2" s="52" t="s">
        <v>171</v>
      </c>
      <c r="H2" s="53" t="s">
        <v>171</v>
      </c>
    </row>
    <row r="3" spans="1:8" x14ac:dyDescent="0.25">
      <c r="A3" s="114" t="s">
        <v>146</v>
      </c>
      <c r="B3" s="52" t="s">
        <v>164</v>
      </c>
      <c r="C3" s="52" t="s">
        <v>164</v>
      </c>
      <c r="D3" s="52" t="s">
        <v>164</v>
      </c>
      <c r="E3" s="52">
        <v>1000</v>
      </c>
      <c r="F3" s="52" t="s">
        <v>169</v>
      </c>
      <c r="G3" s="52" t="s">
        <v>172</v>
      </c>
      <c r="H3" s="53" t="s">
        <v>173</v>
      </c>
    </row>
    <row r="4" spans="1:8" x14ac:dyDescent="0.25">
      <c r="A4" s="1" t="s">
        <v>147</v>
      </c>
      <c r="B4" s="115"/>
      <c r="C4" s="115"/>
      <c r="D4" s="115"/>
      <c r="E4" s="115"/>
      <c r="F4" s="115"/>
      <c r="G4" s="115"/>
      <c r="H4" s="1"/>
    </row>
    <row r="5" spans="1:8" x14ac:dyDescent="0.25">
      <c r="A5" s="1" t="s">
        <v>148</v>
      </c>
      <c r="B5" s="1"/>
      <c r="C5" s="1"/>
      <c r="D5" s="1"/>
      <c r="E5" s="1"/>
      <c r="F5" s="1"/>
      <c r="G5" s="1"/>
      <c r="H5" s="1"/>
    </row>
    <row r="6" spans="1:8" x14ac:dyDescent="0.25">
      <c r="A6" s="1" t="s">
        <v>149</v>
      </c>
      <c r="B6" s="1"/>
      <c r="C6" s="1"/>
      <c r="D6" s="1"/>
      <c r="E6" s="1"/>
      <c r="F6" s="1"/>
      <c r="G6" s="1"/>
      <c r="H6" s="1"/>
    </row>
    <row r="7" spans="1:8" x14ac:dyDescent="0.25">
      <c r="A7" s="1" t="s">
        <v>150</v>
      </c>
      <c r="B7" s="1"/>
      <c r="C7" s="1"/>
      <c r="D7" s="1"/>
      <c r="E7" s="1"/>
      <c r="F7" s="1"/>
      <c r="G7" s="1"/>
      <c r="H7" s="1"/>
    </row>
    <row r="8" spans="1:8" x14ac:dyDescent="0.25">
      <c r="A8" s="1" t="s">
        <v>151</v>
      </c>
      <c r="B8" s="1"/>
      <c r="C8" s="1"/>
      <c r="D8" s="1"/>
      <c r="E8" s="1"/>
      <c r="F8" s="1"/>
      <c r="G8" s="1"/>
      <c r="H8" s="1"/>
    </row>
    <row r="9" spans="1:8" x14ac:dyDescent="0.25">
      <c r="A9" s="1" t="s">
        <v>152</v>
      </c>
      <c r="B9" s="1"/>
      <c r="C9" s="1"/>
      <c r="D9" s="1"/>
      <c r="E9" s="1"/>
      <c r="F9" s="1"/>
      <c r="G9" s="1"/>
      <c r="H9" s="1"/>
    </row>
    <row r="10" spans="1:8" x14ac:dyDescent="0.25">
      <c r="A10" s="1" t="s">
        <v>153</v>
      </c>
      <c r="B10" s="1"/>
      <c r="C10" s="1"/>
      <c r="D10" s="1"/>
      <c r="E10" s="1"/>
      <c r="F10" s="1"/>
      <c r="G10" s="1"/>
      <c r="H10" s="1"/>
    </row>
    <row r="11" spans="1:8" x14ac:dyDescent="0.25">
      <c r="A11" s="1" t="s">
        <v>154</v>
      </c>
      <c r="B11" s="1"/>
      <c r="C11" s="1"/>
      <c r="D11" s="1"/>
      <c r="E11" s="1"/>
      <c r="F11" s="1"/>
      <c r="G11" s="1"/>
      <c r="H11" s="1"/>
    </row>
    <row r="12" spans="1:8" x14ac:dyDescent="0.25">
      <c r="A12" s="1" t="s">
        <v>155</v>
      </c>
      <c r="B12" s="1"/>
      <c r="C12" s="1"/>
      <c r="D12" s="1"/>
      <c r="E12" s="1"/>
      <c r="F12" s="1"/>
      <c r="G12" s="1"/>
      <c r="H12" s="1"/>
    </row>
    <row r="13" spans="1:8" x14ac:dyDescent="0.25">
      <c r="A13" s="1" t="s">
        <v>156</v>
      </c>
      <c r="B13" s="1"/>
      <c r="C13" s="1"/>
      <c r="D13" s="1"/>
      <c r="E13" s="1"/>
      <c r="F13" s="1"/>
      <c r="G13" s="1"/>
      <c r="H13" s="1"/>
    </row>
    <row r="14" spans="1:8" x14ac:dyDescent="0.25">
      <c r="A14" s="1" t="s">
        <v>157</v>
      </c>
      <c r="B14" s="1"/>
      <c r="C14" s="1"/>
      <c r="D14" s="1"/>
      <c r="E14" s="1"/>
      <c r="F14" s="1"/>
      <c r="G14" s="1"/>
      <c r="H14" s="1"/>
    </row>
    <row r="15" spans="1:8" x14ac:dyDescent="0.25">
      <c r="A15" s="1" t="s">
        <v>158</v>
      </c>
      <c r="B15" s="1"/>
      <c r="C15" s="1"/>
      <c r="D15" s="1"/>
      <c r="E15" s="1"/>
      <c r="F15" s="1"/>
      <c r="G15" s="1"/>
      <c r="H15" s="1"/>
    </row>
    <row r="16" spans="1:8" x14ac:dyDescent="0.25">
      <c r="A16" s="1" t="s">
        <v>159</v>
      </c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114</v>
      </c>
      <c r="B17" s="1"/>
      <c r="C17" s="1"/>
      <c r="D17" s="1"/>
      <c r="E17" s="1"/>
      <c r="F17" s="1"/>
      <c r="G17" s="1"/>
      <c r="H17" s="1"/>
    </row>
    <row r="18" spans="1:8" x14ac:dyDescent="0.25">
      <c r="A18" s="1" t="s">
        <v>160</v>
      </c>
      <c r="B18" s="1"/>
      <c r="C18" s="1"/>
      <c r="D18" s="1"/>
      <c r="E18" s="1"/>
      <c r="F18" s="1"/>
      <c r="G18" s="1"/>
      <c r="H18" s="1"/>
    </row>
    <row r="19" spans="1:8" x14ac:dyDescent="0.25">
      <c r="A19" s="1" t="s">
        <v>161</v>
      </c>
      <c r="B19" s="1"/>
      <c r="C19" s="1"/>
      <c r="D19" s="1"/>
      <c r="E19" s="1"/>
      <c r="F19" s="1"/>
      <c r="G19" s="1"/>
      <c r="H19" s="1"/>
    </row>
    <row r="20" spans="1:8" x14ac:dyDescent="0.25">
      <c r="A20" s="1" t="s">
        <v>162</v>
      </c>
      <c r="B20" s="1"/>
      <c r="C20" s="1"/>
      <c r="D20" s="1"/>
      <c r="E20" s="1"/>
      <c r="F20" s="1"/>
      <c r="G20" s="1"/>
      <c r="H20" s="1"/>
    </row>
  </sheetData>
  <mergeCells count="1">
    <mergeCell ref="B1:H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  <vt:lpstr>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2022-06-03T09:42:27Z</dcterms:modified>
</cp:coreProperties>
</file>