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10DF1336-3CAB-4F8D-AF49-5C6EDE960695}" xr6:coauthVersionLast="47" xr6:coauthVersionMax="47" xr10:uidLastSave="{00000000-0000-0000-0000-000000000000}"/>
  <bookViews>
    <workbookView xWindow="-60" yWindow="16080" windowWidth="29040" windowHeight="15720" firstSheet="1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  <sheet name="DiBa" sheetId="10" r:id="rId9"/>
    <sheet name="CheckDiBa" sheetId="11" r:id="rId10"/>
  </sheets>
  <definedNames>
    <definedName name="_xlnm._FilterDatabase" localSheetId="5" hidden="1">Database!$A$2:$T$33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3" l="1"/>
  <c r="D17" i="3"/>
  <c r="D18" i="3"/>
  <c r="D19" i="3"/>
  <c r="C17" i="3"/>
  <c r="C18" i="3"/>
  <c r="C19" i="3"/>
  <c r="G25" i="6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B17" i="6" s="1"/>
  <c r="B18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17" i="3" s="1"/>
  <c r="B18" i="3" s="1"/>
  <c r="B19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<sst xmlns="http://schemas.openxmlformats.org/spreadsheetml/2006/main" count="578" uniqueCount="240">
  <si>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</si>
  <si>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</si>
  <si>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</si>
  <si>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</si>
  <si>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</si>
  <si>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</si>
  <si>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</si>
  <si>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</si>
  <si>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</si>
  <si>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</si>
  <si>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</si>
  <si>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</si>
  <si>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</si>
  <si>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</si>
  <si>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</si>
  <si>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</si>
  <si>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</si>
  <si>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</si>
  <si>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</si>
  <si>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</si>
  <si>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</si>
  <si>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</si>
  <si>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</si>
  <si>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</si>
  <si>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</si>
  <si>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</si>
  <si>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</si>
  <si>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</si>
  <si>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</si>
  <si>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</si>
  <si>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</si>
  <si>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</si>
  <si>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</si>
  <si>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</si>
  <si>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</si>
  <si>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</si>
  <si>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</si>
  <si>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</si>
  <si>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</si>
  <si>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</si>
  <si>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</si>
  <si>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</si>
  <si>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</si>
  <si>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</si>
  <si>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</si>
  <si>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</si>
  <si>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</si>
  <si>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</si>
  <si>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</si>
  <si>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</si>
  <si>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</si>
  <si>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</si>
  <si>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</si>
  <si>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</si>
  <si>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</si>
  <si>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</si>
  <si>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</si>
  <si>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</si>
  <si>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</si>
  <si>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</si>
  <si>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</si>
  <si>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</si>
  <si>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</si>
  <si>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</si>
  <si>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</si>
  <si>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</si>
  <si>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</si>
  <si>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</si>
  <si>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</si>
  <si>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</si>
  <si>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</si>
  <si>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</si>
  <si>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</si>
  <si>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</si>
  <si>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</si>
  <si>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</si>
  <si>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</si>
  <si>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</si>
  <si>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</si>
  <si>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</si>
  <si>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</si>
  <si>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</si>
  <si>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</si>
  <si>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</si>
  <si>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</si>
  <si>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</si>
  <si>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</si>
  <si>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</si>
  <si>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</si>
  <si>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</si>
  <si>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</si>
  <si>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</si>
  <si>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</si>
  <si>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</si>
  <si>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</si>
  <si>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</si>
  <si>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</si>
  <si>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</si>
  <si>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</si>
  <si>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</si>
  <si>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</si>
  <si>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</si>
  <si>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</si>
  <si>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</si>
  <si>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</si>
  <si>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</si>
  <si>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</si>
  <si>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</si>
  <si>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</si>
  <si>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</si>
  <si>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</si>
  <si>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</si>
  <si>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</si>
  <si>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</si>
  <si>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</si>
  <si>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</si>
  <si>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</si>
  <si>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</si>
  <si>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</si>
  <si>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</si>
  <si>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</si>
  <si>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</si>
  <si>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</si>
  <si>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</si>
  <si>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</si>
  <si>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</si>
  <si>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</si>
  <si>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</si>
  <si>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</si>
  <si>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</si>
  <si>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</si>
  <si>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</si>
  <si>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</si>
  <si>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</si>
  <si>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</si>
  <si>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</si>
  <si>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</si>
  <si>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</si>
  <si>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</si>
  <si>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</si>
  <si>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</si>
  <si>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</si>
  <si>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</si>
  <si>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</si>
  <si>
    <t>OC 24526</t>
  </si>
  <si>
    <t>Articolo</t>
  </si>
  <si>
    <t>Nastro base</t>
  </si>
  <si>
    <t>Bordo</t>
  </si>
  <si>
    <t>Raspatura bordo</t>
  </si>
  <si>
    <t>Raspatura tazze</t>
  </si>
  <si>
    <t>Attrezzaggio linea</t>
  </si>
  <si>
    <t>Applicazione bordo</t>
  </si>
  <si>
    <t>Applicazione tazze</t>
  </si>
  <si>
    <t>Preparazione nastro</t>
  </si>
  <si>
    <t>Fix</t>
  </si>
  <si>
    <t>Blinkers</t>
  </si>
  <si>
    <t>Applicazione blinkers</t>
  </si>
  <si>
    <t>Giunzione</t>
  </si>
  <si>
    <t>Articolo nastro sidewall</t>
  </si>
  <si>
    <t>Imballo</t>
  </si>
  <si>
    <t>Commissioni</t>
  </si>
  <si>
    <t>Giunzione bordo</t>
  </si>
  <si>
    <t>Movimentazione</t>
  </si>
  <si>
    <t>NAS</t>
  </si>
  <si>
    <t>BOR</t>
  </si>
  <si>
    <t>FIX</t>
  </si>
  <si>
    <t>LarghezzaMKS</t>
  </si>
  <si>
    <t>Descrizione</t>
  </si>
  <si>
    <t>Trattamento</t>
  </si>
  <si>
    <t>Situazione attuale</t>
  </si>
  <si>
    <t>Codice</t>
  </si>
  <si>
    <t>Classe</t>
  </si>
  <si>
    <t>Tipo nastro</t>
  </si>
  <si>
    <t>Tipo imballo</t>
  </si>
  <si>
    <t>Situazione futura</t>
  </si>
  <si>
    <t>Altezza</t>
  </si>
  <si>
    <t>Presenza tele</t>
  </si>
  <si>
    <t>RAB</t>
  </si>
  <si>
    <t>RAT</t>
  </si>
  <si>
    <t>APB</t>
  </si>
  <si>
    <t>APT</t>
  </si>
  <si>
    <t>Fare un articolo per ogni tipo di raspatura?</t>
  </si>
  <si>
    <t>Forma</t>
  </si>
  <si>
    <t>Tazze</t>
  </si>
  <si>
    <t>LIS</t>
  </si>
  <si>
    <t>Forma + Altezza + sigla tele</t>
  </si>
  <si>
    <t>ATR</t>
  </si>
  <si>
    <t>Fare più articoli per bordi 400 e 630</t>
  </si>
  <si>
    <t>Rendere l'articolo applicazione tazze al metro</t>
  </si>
  <si>
    <t>LAV</t>
  </si>
  <si>
    <t>VAR</t>
  </si>
  <si>
    <t>TRASPORTO</t>
  </si>
  <si>
    <t>Fare un articolo per ogni altezza?</t>
  </si>
  <si>
    <t>BLK</t>
  </si>
  <si>
    <t>APK</t>
  </si>
  <si>
    <t>Mettere i limiti nel db o fare un giunzione per ogni altezza di bordo</t>
  </si>
  <si>
    <t>PPN</t>
  </si>
  <si>
    <t>MT</t>
  </si>
  <si>
    <t>mt</t>
  </si>
  <si>
    <t>NR</t>
  </si>
  <si>
    <t>MQ</t>
  </si>
  <si>
    <t>SPESE EXTRA</t>
  </si>
  <si>
    <t>Commissioni  %</t>
  </si>
  <si>
    <t>IMBGF</t>
  </si>
  <si>
    <t>Imballo: Gabbia in ferro mt</t>
  </si>
  <si>
    <t>TEXRIGID500/650</t>
  </si>
  <si>
    <t>Nastro trasportatore in gomma Texrigid 500/3+2 5+3 AY 650</t>
  </si>
  <si>
    <t>BORDO120AW</t>
  </si>
  <si>
    <t>HEF-120 AW Bordo in gomma H 120 antiabrasivo telato</t>
  </si>
  <si>
    <t>RASBORDO120</t>
  </si>
  <si>
    <t>Raspatura e fogliettatura bordo H 120</t>
  </si>
  <si>
    <t>TC110AWHBF</t>
  </si>
  <si>
    <t>HBF-TC110 AW Listello TC 110 antiabrasivo  Telato</t>
  </si>
  <si>
    <t>RASTC110</t>
  </si>
  <si>
    <t>Raspatura e fogliettatura TC 90-110</t>
  </si>
  <si>
    <t>ATTREZ120</t>
  </si>
  <si>
    <t>Attrezzaggio 120</t>
  </si>
  <si>
    <t>APPLB120</t>
  </si>
  <si>
    <t>Applicazione bordo 120</t>
  </si>
  <si>
    <t>APPLTC10X650</t>
  </si>
  <si>
    <t>Applicazione Tazza TC110 x 650</t>
  </si>
  <si>
    <t>NASTROB120</t>
  </si>
  <si>
    <t>Preparazione nastro B 120</t>
  </si>
  <si>
    <t>42.25</t>
  </si>
  <si>
    <t>FIXB80/100/120</t>
  </si>
  <si>
    <t>Fix Bordo 80/100/120/160</t>
  </si>
  <si>
    <t>BLK-AW-70-110-140</t>
  </si>
  <si>
    <t>BLINKERS STD 70-110-140</t>
  </si>
  <si>
    <t>APPLI-BLINKERS</t>
  </si>
  <si>
    <t>SW120</t>
  </si>
  <si>
    <t>Nastro trasportatore tipo Sidewall 120</t>
  </si>
  <si>
    <t>Quantità</t>
  </si>
  <si>
    <t>UM</t>
  </si>
  <si>
    <t>Da rivedere la configurazione</t>
  </si>
  <si>
    <t>Famiglia</t>
  </si>
  <si>
    <t>Gruppo</t>
  </si>
  <si>
    <t>Sottogruppo</t>
  </si>
  <si>
    <t>Categoria</t>
  </si>
  <si>
    <t>Nella tabella ho indicato in giallo i campi che cambierei</t>
  </si>
  <si>
    <t>Bordo basso, da rivedere la configurazione.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</si>
</sst>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37" xfId="0" applyBorder="1"/>
    <xf numFmtId="0" fontId="2" fillId="0" borderId="15" xfId="0" applyFon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6" xfId="0" applyBorder="1"/>
    <xf numFmtId="0" fontId="2" fillId="0" borderId="18" xfId="0" applyFont="1" applyBorder="1"/>
    <xf numFmtId="0" fontId="0" fillId="0" borderId="18" xfId="0" applyBorder="1"/>
    <xf numFmtId="0" fontId="0" fillId="0" borderId="42" xfId="0" applyBorder="1"/>
    <xf numFmtId="0" fontId="0" fillId="0" borderId="19" xfId="0" applyBorder="1"/>
    <xf numFmtId="0" fontId="0" fillId="3" borderId="2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9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13</xdr:row>
      <xdr:rowOff>47625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2524125"/>
          <a:ext cx="600075" cy="2190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110" t="s">
        <v>5</v>
      </c>
      <c r="B1" s="111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6D3E-77D1-4B63-8B9E-33B280502E7D}">
  <dimension ref="A1:G29"/>
  <sheetViews>
    <sheetView workbookViewId="0">
      <selection activeCell="D18" sqref="D18"/>
    </sheetView>
  </sheetViews>
  <sheetFormatPr defaultRowHeight="15" x14ac:dyDescent="0.25"/>
  <cols>
    <col min="2" max="2" width="17" bestFit="1" customWidth="1"/>
    <col min="3" max="3" width="55.140625" bestFit="1" customWidth="1"/>
    <col min="7" max="7" width="4.140625" bestFit="1" customWidth="1"/>
  </cols>
  <sheetData>
    <row r="1" spans="1:7" x14ac:dyDescent="0.25">
      <c r="A1" s="4"/>
      <c r="B1" s="4" t="s">
        <v>170</v>
      </c>
      <c r="C1" s="4" t="s">
        <v>167</v>
      </c>
      <c r="D1" s="4" t="s">
        <v>231</v>
      </c>
      <c r="E1" s="4"/>
      <c r="F1" s="4"/>
      <c r="G1" s="4" t="s">
        <v>232</v>
      </c>
    </row>
    <row r="2" spans="1:7" x14ac:dyDescent="0.25">
      <c r="A2" s="1"/>
      <c r="B2" s="1" t="s">
        <v>205</v>
      </c>
      <c r="C2" s="1" t="s">
        <v>206</v>
      </c>
      <c r="D2" s="1">
        <v>65</v>
      </c>
      <c r="E2" s="1"/>
      <c r="F2" s="1"/>
      <c r="G2" s="1" t="s">
        <v>197</v>
      </c>
    </row>
    <row r="3" spans="1:7" x14ac:dyDescent="0.25">
      <c r="A3" s="1"/>
      <c r="B3" s="1" t="s">
        <v>207</v>
      </c>
      <c r="C3" s="1" t="s">
        <v>208</v>
      </c>
      <c r="D3" s="1">
        <v>130</v>
      </c>
      <c r="E3" s="1"/>
      <c r="F3" s="1"/>
      <c r="G3" s="1" t="s">
        <v>197</v>
      </c>
    </row>
    <row r="4" spans="1:7" x14ac:dyDescent="0.25">
      <c r="A4" s="1"/>
      <c r="B4" s="1" t="s">
        <v>209</v>
      </c>
      <c r="C4" s="1" t="s">
        <v>210</v>
      </c>
      <c r="D4" s="1">
        <v>130</v>
      </c>
      <c r="E4" s="1"/>
      <c r="F4" s="1"/>
      <c r="G4" s="1" t="s">
        <v>198</v>
      </c>
    </row>
    <row r="5" spans="1:7" x14ac:dyDescent="0.25">
      <c r="A5" s="1"/>
      <c r="B5" s="1" t="s">
        <v>211</v>
      </c>
      <c r="C5" s="1" t="s">
        <v>212</v>
      </c>
      <c r="D5" s="1">
        <v>53</v>
      </c>
      <c r="E5" s="1"/>
      <c r="F5" s="1"/>
      <c r="G5" s="1" t="s">
        <v>197</v>
      </c>
    </row>
    <row r="6" spans="1:7" x14ac:dyDescent="0.25">
      <c r="A6" s="1"/>
      <c r="B6" s="1" t="s">
        <v>213</v>
      </c>
      <c r="C6" s="1" t="s">
        <v>214</v>
      </c>
      <c r="D6" s="1">
        <v>53</v>
      </c>
      <c r="E6" s="1"/>
      <c r="F6" s="1"/>
      <c r="G6" s="1" t="s">
        <v>198</v>
      </c>
    </row>
    <row r="7" spans="1:7" x14ac:dyDescent="0.25">
      <c r="A7" s="1"/>
      <c r="B7" s="1" t="s">
        <v>215</v>
      </c>
      <c r="C7" s="1" t="s">
        <v>216</v>
      </c>
      <c r="D7" s="1">
        <v>1</v>
      </c>
      <c r="E7" s="1"/>
      <c r="F7" s="1"/>
      <c r="G7" s="1" t="s">
        <v>199</v>
      </c>
    </row>
    <row r="8" spans="1:7" x14ac:dyDescent="0.25">
      <c r="A8" s="1"/>
      <c r="B8" s="1" t="s">
        <v>217</v>
      </c>
      <c r="C8" s="1" t="s">
        <v>218</v>
      </c>
      <c r="D8" s="1">
        <v>130</v>
      </c>
      <c r="E8" s="1"/>
      <c r="F8" s="1"/>
      <c r="G8" s="1" t="s">
        <v>197</v>
      </c>
    </row>
    <row r="9" spans="1:7" x14ac:dyDescent="0.25">
      <c r="A9" s="1"/>
      <c r="B9" s="1" t="s">
        <v>219</v>
      </c>
      <c r="C9" s="1" t="s">
        <v>220</v>
      </c>
      <c r="D9" s="1">
        <v>100</v>
      </c>
      <c r="E9" s="1"/>
      <c r="F9" s="1"/>
      <c r="G9" s="1" t="s">
        <v>199</v>
      </c>
    </row>
    <row r="10" spans="1:7" x14ac:dyDescent="0.25">
      <c r="A10" s="1"/>
      <c r="B10" s="1" t="s">
        <v>221</v>
      </c>
      <c r="C10" s="1" t="s">
        <v>222</v>
      </c>
      <c r="D10" s="1" t="s">
        <v>223</v>
      </c>
      <c r="E10" s="1"/>
      <c r="F10" s="1"/>
      <c r="G10" s="1" t="s">
        <v>200</v>
      </c>
    </row>
    <row r="11" spans="1:7" x14ac:dyDescent="0.25">
      <c r="A11" s="1"/>
      <c r="B11" s="1" t="s">
        <v>224</v>
      </c>
      <c r="C11" s="1" t="s">
        <v>225</v>
      </c>
      <c r="D11" s="1">
        <v>200</v>
      </c>
      <c r="E11" s="1"/>
      <c r="F11" s="1"/>
      <c r="G11" s="1" t="s">
        <v>199</v>
      </c>
    </row>
    <row r="12" spans="1:7" x14ac:dyDescent="0.25">
      <c r="A12" s="1"/>
      <c r="B12" s="1" t="s">
        <v>226</v>
      </c>
      <c r="C12" s="1" t="s">
        <v>227</v>
      </c>
      <c r="D12" s="1">
        <v>200</v>
      </c>
      <c r="E12" s="1"/>
      <c r="F12" s="1"/>
      <c r="G12" s="1" t="s">
        <v>199</v>
      </c>
    </row>
    <row r="13" spans="1:7" x14ac:dyDescent="0.25">
      <c r="A13" s="1"/>
      <c r="B13" s="1" t="s">
        <v>228</v>
      </c>
      <c r="C13" s="1" t="s">
        <v>156</v>
      </c>
      <c r="D13" s="1">
        <v>200</v>
      </c>
      <c r="E13" s="1"/>
      <c r="F13" s="1"/>
      <c r="G13" s="1" t="s">
        <v>199</v>
      </c>
    </row>
    <row r="14" spans="1:7" x14ac:dyDescent="0.25">
      <c r="A14" s="1"/>
      <c r="B14" s="1" t="s">
        <v>226</v>
      </c>
      <c r="C14" s="1" t="s">
        <v>227</v>
      </c>
      <c r="D14" s="1">
        <v>200</v>
      </c>
      <c r="E14" s="1"/>
      <c r="F14" s="1"/>
      <c r="G14" s="1" t="s">
        <v>199</v>
      </c>
    </row>
    <row r="15" spans="1:7" x14ac:dyDescent="0.25">
      <c r="A15" s="1"/>
      <c r="B15" s="1"/>
      <c r="C15" s="1"/>
      <c r="D15" s="1">
        <v>1</v>
      </c>
      <c r="E15" s="1"/>
      <c r="F15" s="1"/>
      <c r="G15" s="1" t="s">
        <v>199</v>
      </c>
    </row>
    <row r="16" spans="1:7" x14ac:dyDescent="0.25">
      <c r="A16" s="1"/>
      <c r="B16" s="1" t="s">
        <v>201</v>
      </c>
      <c r="C16" s="1" t="s">
        <v>202</v>
      </c>
      <c r="D16" s="1">
        <v>1</v>
      </c>
      <c r="E16" s="1"/>
      <c r="F16" s="1"/>
      <c r="G16" s="1" t="s">
        <v>199</v>
      </c>
    </row>
    <row r="17" spans="1:7" x14ac:dyDescent="0.25">
      <c r="A17" s="1"/>
      <c r="B17" s="1" t="s">
        <v>229</v>
      </c>
      <c r="C17" s="1" t="s">
        <v>230</v>
      </c>
      <c r="D17" s="1">
        <v>1</v>
      </c>
      <c r="E17" s="1"/>
      <c r="F17" s="1"/>
      <c r="G17" s="1" t="s">
        <v>199</v>
      </c>
    </row>
    <row r="18" spans="1:7" x14ac:dyDescent="0.25">
      <c r="A18" s="1"/>
      <c r="B18" s="1" t="s">
        <v>203</v>
      </c>
      <c r="C18" s="1" t="s">
        <v>204</v>
      </c>
      <c r="D18" s="1">
        <v>1</v>
      </c>
      <c r="E18" s="1"/>
      <c r="F18" s="1"/>
      <c r="G18" s="1" t="s">
        <v>199</v>
      </c>
    </row>
    <row r="19" spans="1:7" x14ac:dyDescent="0.25">
      <c r="A19" s="1"/>
      <c r="B19" s="1"/>
      <c r="C19" s="1"/>
      <c r="D19" s="1">
        <v>1</v>
      </c>
      <c r="E19" s="1"/>
      <c r="F19" s="1"/>
      <c r="G19" s="1"/>
    </row>
    <row r="20" spans="1:7" x14ac:dyDescent="0.25">
      <c r="A20" s="1"/>
      <c r="B20" s="1" t="s">
        <v>191</v>
      </c>
      <c r="C20" s="1" t="s">
        <v>114</v>
      </c>
      <c r="D20" s="1">
        <v>1</v>
      </c>
      <c r="E20" s="1"/>
      <c r="F20" s="1"/>
      <c r="G20" s="1" t="s">
        <v>199</v>
      </c>
    </row>
    <row r="21" spans="1:7" x14ac:dyDescent="0.25">
      <c r="A21" s="1"/>
      <c r="B21" s="1" t="s">
        <v>191</v>
      </c>
      <c r="C21" s="1" t="s">
        <v>114</v>
      </c>
      <c r="D21" s="1">
        <v>1</v>
      </c>
      <c r="E21" s="1"/>
      <c r="F21" s="1"/>
      <c r="G21" s="1" t="s">
        <v>199</v>
      </c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112" t="s">
        <v>33</v>
      </c>
      <c r="C1" s="114"/>
      <c r="D1" s="114"/>
      <c r="E1" s="114"/>
      <c r="F1" s="113"/>
      <c r="G1" s="112" t="s">
        <v>38</v>
      </c>
      <c r="H1" s="113"/>
      <c r="I1" s="115" t="s">
        <v>40</v>
      </c>
      <c r="J1" s="115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116"/>
      <c r="J2" s="116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D3" sqref="D3:F3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5800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60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50000</v>
      </c>
      <c r="C4" s="47"/>
      <c r="D4" s="52">
        <v>80</v>
      </c>
      <c r="E4" s="52">
        <v>350</v>
      </c>
      <c r="F4" s="52">
        <v>250</v>
      </c>
    </row>
    <row r="5" spans="1:14" x14ac:dyDescent="0.25">
      <c r="A5" s="4" t="s">
        <v>68</v>
      </c>
      <c r="B5" s="1">
        <v>250</v>
      </c>
      <c r="C5" s="47"/>
      <c r="D5" s="53">
        <v>60</v>
      </c>
      <c r="E5" s="53">
        <v>350</v>
      </c>
      <c r="F5" s="53">
        <v>250</v>
      </c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7" t="s">
        <v>71</v>
      </c>
      <c r="B9" s="117"/>
      <c r="C9" s="117"/>
      <c r="D9" s="117"/>
      <c r="E9" s="117"/>
      <c r="F9" s="117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5625</v>
      </c>
      <c r="C11" s="1">
        <f>IF(ISEVEN(A11),$B$5*PI()*0.75,$B$6*PI()/2)</f>
        <v>549.77871437821375</v>
      </c>
      <c r="D11" s="1">
        <v>0</v>
      </c>
      <c r="E11" s="1">
        <f>MAX(D11:D23)</f>
        <v>1400</v>
      </c>
      <c r="F11" s="1">
        <f>SUM(B11:B32) + SUM(C11:C32)</f>
        <v>47230.088062083414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5440</v>
      </c>
      <c r="C12" s="1">
        <f>IF(ISEVEN(A12),$B$5*PI()*0.75,$B$6*PI()/2)</f>
        <v>589.0486225480862</v>
      </c>
      <c r="D12" s="1">
        <f t="shared" ref="D12:D19" si="0">IF(ISEVEN(A12),A12/2*$B$6,(A12-((A12-1)/2)*$B$7)*$B$3+$B$5)</f>
        <v>350</v>
      </c>
    </row>
    <row r="13" spans="1:14" x14ac:dyDescent="0.25">
      <c r="A13" s="1">
        <v>3</v>
      </c>
      <c r="B13" s="1">
        <f>IF(ISEVEN(A13),B12-$B$5*0.5-$B$3,B12-$B$5*0.5-$B$6*0.5)</f>
        <v>5140</v>
      </c>
      <c r="C13" s="1">
        <f t="shared" ref="C13:C19" si="1">IF(ISEVEN(A13),$B$5*PI()*0.75,$B$6*PI()/2)</f>
        <v>549.77871437821375</v>
      </c>
      <c r="D13" s="1">
        <f t="shared" si="0"/>
        <v>370</v>
      </c>
      <c r="E13">
        <f>6*350</f>
        <v>2100</v>
      </c>
    </row>
    <row r="14" spans="1:14" x14ac:dyDescent="0.25">
      <c r="A14" s="1">
        <v>4</v>
      </c>
      <c r="B14" s="1">
        <f t="shared" ref="B14:B19" si="2">IF(ISEVEN(A14),B13-$B$5*0.5-$B$3,B13-$B$5*0.5-$B$6*0.5)</f>
        <v>4955</v>
      </c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>
        <f t="shared" si="2"/>
        <v>4655</v>
      </c>
      <c r="C15" s="1">
        <f t="shared" si="1"/>
        <v>549.77871437821375</v>
      </c>
      <c r="D15" s="1">
        <f t="shared" si="0"/>
        <v>430</v>
      </c>
    </row>
    <row r="16" spans="1:14" x14ac:dyDescent="0.25">
      <c r="A16" s="1">
        <v>6</v>
      </c>
      <c r="B16" s="1">
        <f t="shared" si="2"/>
        <v>4470</v>
      </c>
      <c r="C16" s="1">
        <f t="shared" si="1"/>
        <v>589.0486225480862</v>
      </c>
      <c r="D16" s="1">
        <f t="shared" si="0"/>
        <v>1050</v>
      </c>
    </row>
    <row r="17" spans="1:9" x14ac:dyDescent="0.25">
      <c r="A17" s="1">
        <v>7</v>
      </c>
      <c r="B17" s="1">
        <f t="shared" si="2"/>
        <v>4170</v>
      </c>
      <c r="C17" s="1">
        <f t="shared" si="1"/>
        <v>549.77871437821375</v>
      </c>
      <c r="D17" s="1">
        <f t="shared" si="0"/>
        <v>490</v>
      </c>
    </row>
    <row r="18" spans="1:9" x14ac:dyDescent="0.25">
      <c r="A18" s="1">
        <v>8</v>
      </c>
      <c r="B18" s="1">
        <f t="shared" si="2"/>
        <v>3985</v>
      </c>
      <c r="C18" s="1">
        <f t="shared" si="1"/>
        <v>589.0486225480862</v>
      </c>
      <c r="D18" s="1">
        <f t="shared" si="0"/>
        <v>1400</v>
      </c>
    </row>
    <row r="19" spans="1:9" x14ac:dyDescent="0.25">
      <c r="A19" s="1">
        <v>9</v>
      </c>
      <c r="B19" s="1">
        <f t="shared" si="2"/>
        <v>3685</v>
      </c>
      <c r="C19" s="1">
        <f t="shared" si="1"/>
        <v>549.77871437821375</v>
      </c>
      <c r="D19" s="1">
        <f t="shared" si="0"/>
        <v>550</v>
      </c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I9" sqref="I9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7" t="s">
        <v>71</v>
      </c>
      <c r="B9" s="117"/>
      <c r="C9" s="117"/>
      <c r="D9" s="117"/>
      <c r="E9" s="117"/>
      <c r="F9" s="117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18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19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19"/>
      <c r="G18" s="1">
        <v>302</v>
      </c>
    </row>
    <row r="19" spans="1:7" x14ac:dyDescent="0.25">
      <c r="A19" s="1">
        <v>9</v>
      </c>
      <c r="B19" s="1"/>
      <c r="C19" s="1"/>
      <c r="D19" s="1"/>
      <c r="F19" s="119"/>
      <c r="G19" s="1">
        <v>302</v>
      </c>
    </row>
    <row r="20" spans="1:7" x14ac:dyDescent="0.25">
      <c r="A20" s="1">
        <v>10</v>
      </c>
      <c r="B20" s="1"/>
      <c r="C20" s="1"/>
      <c r="D20" s="1"/>
      <c r="F20" s="119"/>
      <c r="G20" s="1">
        <v>302</v>
      </c>
    </row>
    <row r="21" spans="1:7" x14ac:dyDescent="0.25">
      <c r="A21" s="1">
        <v>11</v>
      </c>
      <c r="B21" s="1"/>
      <c r="C21" s="1"/>
      <c r="D21" s="1"/>
      <c r="F21" s="119"/>
      <c r="G21" s="1">
        <v>302</v>
      </c>
    </row>
    <row r="22" spans="1:7" x14ac:dyDescent="0.25">
      <c r="A22" s="1">
        <v>12</v>
      </c>
      <c r="B22" s="1"/>
      <c r="C22" s="1"/>
      <c r="D22" s="1"/>
      <c r="F22" s="119"/>
      <c r="G22" s="1">
        <v>302</v>
      </c>
    </row>
    <row r="23" spans="1:7" x14ac:dyDescent="0.25">
      <c r="A23" s="1">
        <v>13</v>
      </c>
      <c r="B23" s="1"/>
      <c r="C23" s="1"/>
      <c r="D23" s="1"/>
      <c r="F23" s="120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7" t="s">
        <v>77</v>
      </c>
      <c r="B9" s="117"/>
      <c r="C9" s="117"/>
      <c r="D9" s="117"/>
      <c r="E9" s="117"/>
      <c r="F9" s="117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tabSelected="1" zoomScale="90" zoomScaleNormal="90" workbookViewId="0">
      <selection activeCell="O30" sqref="O30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24" t="s">
        <v>101</v>
      </c>
      <c r="B1" s="125"/>
      <c r="C1" s="125"/>
      <c r="D1" s="125"/>
      <c r="E1" s="125"/>
      <c r="F1" s="125"/>
      <c r="G1" s="126"/>
      <c r="H1" s="121" t="s">
        <v>96</v>
      </c>
      <c r="I1" s="122"/>
      <c r="J1" s="122"/>
      <c r="K1" s="122"/>
      <c r="L1" s="122"/>
      <c r="M1" s="123"/>
      <c r="N1" s="121" t="s">
        <v>97</v>
      </c>
      <c r="O1" s="122"/>
      <c r="P1" s="122"/>
      <c r="Q1" s="122"/>
      <c r="R1" s="122"/>
      <c r="S1" s="123"/>
      <c r="T1" s="127" t="s">
        <v>107</v>
      </c>
      <c r="U1" s="127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28"/>
      <c r="U2" s="129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2" t="s">
        <v>108</v>
      </c>
      <c r="U3" s="75" t="s">
        <v>135</v>
      </c>
    </row>
    <row r="4" spans="1:33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85">
        <v>2400</v>
      </c>
      <c r="I4" s="86">
        <v>2400</v>
      </c>
      <c r="J4" s="86">
        <v>1400</v>
      </c>
      <c r="K4" s="86" t="s">
        <v>102</v>
      </c>
      <c r="L4" s="86" t="s">
        <v>103</v>
      </c>
      <c r="M4" s="87" t="s">
        <v>102</v>
      </c>
      <c r="N4" s="85">
        <v>3700</v>
      </c>
      <c r="O4" s="86">
        <v>1350</v>
      </c>
      <c r="P4" s="86">
        <v>2200</v>
      </c>
      <c r="Q4" s="62" t="s">
        <v>102</v>
      </c>
      <c r="R4" s="62" t="s">
        <v>106</v>
      </c>
      <c r="S4" s="68">
        <v>1</v>
      </c>
      <c r="T4" s="73" t="s">
        <v>23</v>
      </c>
      <c r="U4" s="76" t="s">
        <v>138</v>
      </c>
    </row>
    <row r="5" spans="1:33" ht="16.5" customHeight="1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85">
        <v>7000</v>
      </c>
      <c r="I5" s="86">
        <v>790</v>
      </c>
      <c r="J5" s="86">
        <v>2240</v>
      </c>
      <c r="K5" s="86">
        <v>7</v>
      </c>
      <c r="L5" s="86" t="s">
        <v>106</v>
      </c>
      <c r="M5" s="87">
        <v>1</v>
      </c>
      <c r="N5" s="85">
        <v>5000</v>
      </c>
      <c r="O5" s="86">
        <v>1600</v>
      </c>
      <c r="P5" s="62">
        <v>2240</v>
      </c>
      <c r="Q5" s="62" t="s">
        <v>102</v>
      </c>
      <c r="R5" s="62" t="s">
        <v>106</v>
      </c>
      <c r="S5" s="71">
        <v>2</v>
      </c>
      <c r="T5" s="73" t="s">
        <v>23</v>
      </c>
      <c r="U5" s="76"/>
    </row>
    <row r="6" spans="1:33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85">
        <v>9500</v>
      </c>
      <c r="I6" s="62">
        <v>2230</v>
      </c>
      <c r="J6" s="62">
        <v>2240</v>
      </c>
      <c r="K6" s="62">
        <v>7</v>
      </c>
      <c r="L6" s="62" t="s">
        <v>106</v>
      </c>
      <c r="M6" s="63">
        <v>2</v>
      </c>
      <c r="N6" s="85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3" t="s">
        <v>23</v>
      </c>
      <c r="U6" s="76" t="s">
        <v>137</v>
      </c>
    </row>
    <row r="7" spans="1:33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85">
        <v>2000</v>
      </c>
      <c r="I7" s="86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3" t="s">
        <v>23</v>
      </c>
      <c r="U7" s="76"/>
    </row>
    <row r="8" spans="1:33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3" t="s">
        <v>23</v>
      </c>
      <c r="U8" s="76"/>
    </row>
    <row r="9" spans="1:33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3" t="s">
        <v>23</v>
      </c>
      <c r="U9" s="76"/>
    </row>
    <row r="10" spans="1:33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3" t="s">
        <v>23</v>
      </c>
      <c r="U10" s="76"/>
    </row>
    <row r="11" spans="1:33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3" t="s">
        <v>23</v>
      </c>
      <c r="U11" s="76"/>
    </row>
    <row r="12" spans="1:33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3" t="s">
        <v>23</v>
      </c>
      <c r="U12" s="76"/>
    </row>
    <row r="13" spans="1:33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3" t="s">
        <v>23</v>
      </c>
      <c r="U13" s="76"/>
    </row>
    <row r="14" spans="1:33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3" t="s">
        <v>23</v>
      </c>
      <c r="U14" s="76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3" t="s">
        <v>23</v>
      </c>
      <c r="U15" s="76"/>
    </row>
    <row r="16" spans="1:33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85">
        <v>3000</v>
      </c>
      <c r="O16" s="86">
        <v>1000</v>
      </c>
      <c r="P16" s="86">
        <v>2240</v>
      </c>
      <c r="Q16" s="86" t="s">
        <v>102</v>
      </c>
      <c r="R16" s="86" t="s">
        <v>106</v>
      </c>
      <c r="S16" s="68">
        <v>1</v>
      </c>
      <c r="T16" s="73" t="s">
        <v>23</v>
      </c>
      <c r="U16" s="76"/>
    </row>
    <row r="17" spans="1:21" s="19" customFormat="1" ht="45" x14ac:dyDescent="0.25">
      <c r="A17" s="22">
        <v>20210468</v>
      </c>
      <c r="B17" s="78">
        <v>44592</v>
      </c>
      <c r="C17" s="17">
        <v>48000</v>
      </c>
      <c r="D17" s="17">
        <v>650</v>
      </c>
      <c r="E17" s="79">
        <v>200</v>
      </c>
      <c r="F17" s="80" t="s">
        <v>105</v>
      </c>
      <c r="G17" s="81" t="s">
        <v>100</v>
      </c>
      <c r="H17" s="88">
        <v>6700</v>
      </c>
      <c r="I17" s="89">
        <v>790</v>
      </c>
      <c r="J17" s="89">
        <v>2240</v>
      </c>
      <c r="K17" s="89">
        <v>7</v>
      </c>
      <c r="L17" s="89" t="s">
        <v>106</v>
      </c>
      <c r="M17" s="90">
        <v>1</v>
      </c>
      <c r="N17" s="88">
        <v>6000</v>
      </c>
      <c r="O17" s="89">
        <v>800</v>
      </c>
      <c r="P17" s="89">
        <v>2450</v>
      </c>
      <c r="Q17" s="79">
        <v>7</v>
      </c>
      <c r="R17" s="79" t="s">
        <v>106</v>
      </c>
      <c r="S17" s="80">
        <v>1</v>
      </c>
      <c r="T17" s="82" t="s">
        <v>23</v>
      </c>
      <c r="U17" s="34" t="s">
        <v>112</v>
      </c>
    </row>
    <row r="18" spans="1:2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3" t="s">
        <v>23</v>
      </c>
      <c r="U18" s="76"/>
    </row>
    <row r="19" spans="1:2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3" t="s">
        <v>108</v>
      </c>
      <c r="U19" s="76" t="s">
        <v>134</v>
      </c>
    </row>
    <row r="20" spans="1:2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3" t="s">
        <v>108</v>
      </c>
      <c r="U20" s="76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3" t="s">
        <v>23</v>
      </c>
      <c r="U21" s="76"/>
    </row>
    <row r="22" spans="1:2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3" t="s">
        <v>23</v>
      </c>
      <c r="U22" s="76"/>
    </row>
    <row r="23" spans="1:21" x14ac:dyDescent="0.25">
      <c r="A23" s="64">
        <v>20200294</v>
      </c>
      <c r="B23" s="69">
        <v>44582</v>
      </c>
      <c r="C23" s="52">
        <v>54500</v>
      </c>
      <c r="D23" s="52">
        <v>1200</v>
      </c>
      <c r="E23" s="62">
        <v>200</v>
      </c>
      <c r="F23" s="68" t="s">
        <v>105</v>
      </c>
      <c r="G23" s="63" t="s">
        <v>100</v>
      </c>
      <c r="H23" s="60">
        <v>7500</v>
      </c>
      <c r="I23" s="62">
        <v>1340</v>
      </c>
      <c r="J23" s="62">
        <v>2240</v>
      </c>
      <c r="K23" s="62">
        <v>7</v>
      </c>
      <c r="L23" s="62" t="s">
        <v>106</v>
      </c>
      <c r="M23" s="63">
        <v>1</v>
      </c>
      <c r="N23" s="60">
        <v>8000</v>
      </c>
      <c r="O23" s="62">
        <v>1350</v>
      </c>
      <c r="P23" s="62">
        <v>2240</v>
      </c>
      <c r="Q23" s="62">
        <v>7</v>
      </c>
      <c r="R23" s="62" t="s">
        <v>106</v>
      </c>
      <c r="S23" s="68">
        <v>1</v>
      </c>
      <c r="T23" s="73" t="s">
        <v>23</v>
      </c>
      <c r="U23" s="76"/>
    </row>
    <row r="24" spans="1:21" x14ac:dyDescent="0.25">
      <c r="A24" s="64">
        <v>211979</v>
      </c>
      <c r="B24" s="69">
        <v>44518</v>
      </c>
      <c r="C24" s="52">
        <v>36000</v>
      </c>
      <c r="D24" s="52">
        <v>1000</v>
      </c>
      <c r="E24" s="62">
        <v>200</v>
      </c>
      <c r="F24" s="68" t="s">
        <v>109</v>
      </c>
      <c r="G24" s="63" t="s">
        <v>100</v>
      </c>
      <c r="H24" s="60">
        <v>5800</v>
      </c>
      <c r="I24" s="62">
        <v>1140</v>
      </c>
      <c r="J24" s="62">
        <v>2240</v>
      </c>
      <c r="K24" s="62">
        <v>7</v>
      </c>
      <c r="L24" s="62" t="s">
        <v>106</v>
      </c>
      <c r="M24" s="63">
        <v>1</v>
      </c>
      <c r="N24" s="60">
        <v>6800</v>
      </c>
      <c r="O24" s="62">
        <v>1200</v>
      </c>
      <c r="P24" s="62">
        <v>2240</v>
      </c>
      <c r="Q24" s="62">
        <v>7</v>
      </c>
      <c r="R24" s="62" t="s">
        <v>106</v>
      </c>
      <c r="S24" s="68">
        <v>1</v>
      </c>
      <c r="T24" s="73" t="s">
        <v>23</v>
      </c>
      <c r="U24" s="76"/>
    </row>
    <row r="25" spans="1:21" x14ac:dyDescent="0.25">
      <c r="A25" s="64">
        <v>20210520</v>
      </c>
      <c r="B25" s="69">
        <v>44621</v>
      </c>
      <c r="C25" s="52">
        <v>61300</v>
      </c>
      <c r="D25" s="52">
        <v>800</v>
      </c>
      <c r="E25" s="62">
        <v>120</v>
      </c>
      <c r="F25" s="68" t="s">
        <v>105</v>
      </c>
      <c r="G25" s="63" t="s">
        <v>100</v>
      </c>
      <c r="H25" s="60">
        <v>6300</v>
      </c>
      <c r="I25" s="62">
        <v>940</v>
      </c>
      <c r="J25" s="62">
        <v>2240</v>
      </c>
      <c r="K25" s="62">
        <v>1</v>
      </c>
      <c r="L25" s="62" t="s">
        <v>106</v>
      </c>
      <c r="M25" s="63">
        <v>1</v>
      </c>
      <c r="N25" s="60">
        <v>6500</v>
      </c>
      <c r="O25" s="62">
        <v>950</v>
      </c>
      <c r="P25" s="62">
        <v>1800</v>
      </c>
      <c r="Q25" s="62">
        <v>7</v>
      </c>
      <c r="R25" s="62" t="s">
        <v>106</v>
      </c>
      <c r="S25" s="68">
        <v>1</v>
      </c>
      <c r="T25" s="73" t="s">
        <v>23</v>
      </c>
      <c r="U25" s="76"/>
    </row>
    <row r="26" spans="1:21" x14ac:dyDescent="0.25">
      <c r="A26" s="64">
        <v>20210210</v>
      </c>
      <c r="B26" s="69">
        <v>44666</v>
      </c>
      <c r="C26" s="52">
        <v>85000</v>
      </c>
      <c r="D26" s="52">
        <v>1600</v>
      </c>
      <c r="E26" s="62">
        <v>300</v>
      </c>
      <c r="F26" s="68" t="s">
        <v>105</v>
      </c>
      <c r="G26" s="63" t="s">
        <v>100</v>
      </c>
      <c r="H26" s="60">
        <v>11800</v>
      </c>
      <c r="I26" s="62">
        <v>1740</v>
      </c>
      <c r="J26" s="62">
        <v>2240</v>
      </c>
      <c r="K26" s="62">
        <v>7</v>
      </c>
      <c r="L26" s="62" t="s">
        <v>106</v>
      </c>
      <c r="M26" s="92">
        <v>1</v>
      </c>
      <c r="N26" s="60">
        <v>11800</v>
      </c>
      <c r="O26" s="62">
        <v>2200</v>
      </c>
      <c r="P26" s="62">
        <v>2030</v>
      </c>
      <c r="Q26" s="62">
        <v>1</v>
      </c>
      <c r="R26" s="62" t="s">
        <v>106</v>
      </c>
      <c r="S26" s="68">
        <v>2</v>
      </c>
      <c r="T26" s="73" t="s">
        <v>108</v>
      </c>
      <c r="U26" s="76" t="s">
        <v>143</v>
      </c>
    </row>
    <row r="27" spans="1:21" x14ac:dyDescent="0.25">
      <c r="A27" s="64">
        <v>2022004</v>
      </c>
      <c r="B27" s="69">
        <v>44666</v>
      </c>
      <c r="C27" s="52">
        <v>46000</v>
      </c>
      <c r="D27" s="52">
        <v>914</v>
      </c>
      <c r="E27" s="62">
        <v>120</v>
      </c>
      <c r="F27" s="68" t="s">
        <v>105</v>
      </c>
      <c r="G27" s="63" t="s">
        <v>100</v>
      </c>
      <c r="H27" s="60">
        <v>5800</v>
      </c>
      <c r="I27" s="62">
        <v>1054</v>
      </c>
      <c r="J27" s="62">
        <v>2240</v>
      </c>
      <c r="K27" s="62">
        <v>1</v>
      </c>
      <c r="L27" s="62" t="s">
        <v>106</v>
      </c>
      <c r="M27" s="63">
        <v>1</v>
      </c>
      <c r="N27" s="60">
        <v>5000</v>
      </c>
      <c r="O27" s="62">
        <v>1060</v>
      </c>
      <c r="P27" s="62">
        <v>2240</v>
      </c>
      <c r="Q27" s="62">
        <v>1</v>
      </c>
      <c r="R27" s="62" t="s">
        <v>106</v>
      </c>
      <c r="S27" s="68">
        <v>1</v>
      </c>
      <c r="T27" s="73" t="s">
        <v>23</v>
      </c>
      <c r="U27" s="76"/>
    </row>
    <row r="28" spans="1:21" x14ac:dyDescent="0.25">
      <c r="A28" s="64">
        <v>20210254</v>
      </c>
      <c r="B28" s="69">
        <v>44617</v>
      </c>
      <c r="C28" s="52">
        <v>71000</v>
      </c>
      <c r="D28" s="52">
        <v>1200</v>
      </c>
      <c r="E28" s="62">
        <v>240</v>
      </c>
      <c r="F28" s="68" t="s">
        <v>105</v>
      </c>
      <c r="G28" s="63" t="s">
        <v>100</v>
      </c>
      <c r="H28" s="60">
        <v>11100</v>
      </c>
      <c r="I28" s="62">
        <v>1340</v>
      </c>
      <c r="J28" s="62">
        <v>2240</v>
      </c>
      <c r="K28" s="62">
        <v>7</v>
      </c>
      <c r="L28" s="62" t="s">
        <v>106</v>
      </c>
      <c r="M28" s="63">
        <v>1</v>
      </c>
      <c r="N28" s="60">
        <v>10500</v>
      </c>
      <c r="O28" s="62">
        <v>1200</v>
      </c>
      <c r="P28" s="62">
        <v>2240</v>
      </c>
      <c r="Q28" s="62">
        <v>1</v>
      </c>
      <c r="R28" s="62" t="s">
        <v>106</v>
      </c>
      <c r="S28" s="68">
        <v>1</v>
      </c>
      <c r="T28" s="73" t="s">
        <v>23</v>
      </c>
      <c r="U28" s="76"/>
    </row>
    <row r="29" spans="1:21" x14ac:dyDescent="0.25">
      <c r="A29" s="64" t="s">
        <v>144</v>
      </c>
      <c r="B29" s="69">
        <v>44582</v>
      </c>
      <c r="C29" s="52">
        <v>75500</v>
      </c>
      <c r="D29" s="52">
        <v>800</v>
      </c>
      <c r="E29" s="62">
        <v>120</v>
      </c>
      <c r="F29" s="68" t="s">
        <v>105</v>
      </c>
      <c r="G29" s="63" t="s">
        <v>100</v>
      </c>
      <c r="H29" s="60">
        <v>7300</v>
      </c>
      <c r="I29" s="62">
        <v>2240</v>
      </c>
      <c r="J29" s="62">
        <v>949</v>
      </c>
      <c r="K29" s="62">
        <v>1</v>
      </c>
      <c r="L29" s="62" t="s">
        <v>106</v>
      </c>
      <c r="M29" s="63">
        <v>1</v>
      </c>
      <c r="N29" s="60">
        <v>7500</v>
      </c>
      <c r="O29" s="62">
        <v>950</v>
      </c>
      <c r="P29" s="62">
        <v>2240</v>
      </c>
      <c r="Q29" s="62">
        <v>1</v>
      </c>
      <c r="R29" s="62" t="s">
        <v>106</v>
      </c>
      <c r="S29" s="68">
        <v>1</v>
      </c>
      <c r="T29" s="73" t="s">
        <v>23</v>
      </c>
      <c r="U29" s="76"/>
    </row>
    <row r="30" spans="1:21" x14ac:dyDescent="0.25">
      <c r="A30" s="64">
        <v>20220122</v>
      </c>
      <c r="B30" s="69">
        <v>44711</v>
      </c>
      <c r="C30" s="52">
        <v>65000</v>
      </c>
      <c r="D30" s="52">
        <v>650</v>
      </c>
      <c r="E30" s="62">
        <v>120</v>
      </c>
      <c r="F30" s="68" t="s">
        <v>105</v>
      </c>
      <c r="G30" s="63" t="s">
        <v>100</v>
      </c>
      <c r="H30" s="60">
        <v>6600</v>
      </c>
      <c r="I30" s="62">
        <v>790</v>
      </c>
      <c r="J30" s="62">
        <v>2240</v>
      </c>
      <c r="K30" s="62">
        <v>1</v>
      </c>
      <c r="L30" s="62" t="s">
        <v>106</v>
      </c>
      <c r="M30" s="63">
        <v>1</v>
      </c>
      <c r="N30" s="60">
        <v>6600</v>
      </c>
      <c r="O30" s="62">
        <v>800</v>
      </c>
      <c r="P30" s="62">
        <v>1900</v>
      </c>
      <c r="Q30" s="62">
        <v>1</v>
      </c>
      <c r="R30" s="62" t="s">
        <v>106</v>
      </c>
      <c r="S30" s="68">
        <v>1</v>
      </c>
      <c r="T30" s="73" t="s">
        <v>23</v>
      </c>
      <c r="U30" s="76"/>
    </row>
    <row r="31" spans="1:21" x14ac:dyDescent="0.25">
      <c r="A31" s="64">
        <v>20210414</v>
      </c>
      <c r="B31" s="69">
        <v>44666</v>
      </c>
      <c r="C31" s="52">
        <v>67000</v>
      </c>
      <c r="D31" s="52">
        <v>1600</v>
      </c>
      <c r="E31" s="62">
        <v>280</v>
      </c>
      <c r="F31" s="68" t="s">
        <v>105</v>
      </c>
      <c r="G31" s="63" t="s">
        <v>100</v>
      </c>
      <c r="H31" s="60">
        <v>13600</v>
      </c>
      <c r="I31" s="62">
        <v>1740</v>
      </c>
      <c r="J31" s="62">
        <v>2240</v>
      </c>
      <c r="K31" s="62">
        <v>1</v>
      </c>
      <c r="L31" s="62" t="s">
        <v>106</v>
      </c>
      <c r="M31" s="63">
        <v>1</v>
      </c>
      <c r="N31" s="60">
        <v>13500</v>
      </c>
      <c r="O31" s="62">
        <v>1800</v>
      </c>
      <c r="P31" s="62">
        <v>2500</v>
      </c>
      <c r="Q31" s="62">
        <v>1</v>
      </c>
      <c r="R31" s="62" t="s">
        <v>106</v>
      </c>
      <c r="S31" s="68">
        <v>1</v>
      </c>
      <c r="T31" s="73" t="s">
        <v>23</v>
      </c>
      <c r="U31" s="76"/>
    </row>
    <row r="32" spans="1:21" x14ac:dyDescent="0.25">
      <c r="A32" s="64">
        <v>5501780338</v>
      </c>
      <c r="B32" s="69">
        <v>44718</v>
      </c>
      <c r="C32" s="52">
        <v>69000</v>
      </c>
      <c r="D32" s="52">
        <v>650</v>
      </c>
      <c r="E32" s="62">
        <v>80</v>
      </c>
      <c r="F32" s="68" t="s">
        <v>105</v>
      </c>
      <c r="G32" s="63" t="s">
        <v>100</v>
      </c>
      <c r="H32" s="85">
        <v>5800</v>
      </c>
      <c r="I32" s="86">
        <v>800</v>
      </c>
      <c r="J32" s="86">
        <v>1720</v>
      </c>
      <c r="K32" s="86">
        <v>7</v>
      </c>
      <c r="L32" s="86" t="s">
        <v>106</v>
      </c>
      <c r="M32" s="87">
        <v>1</v>
      </c>
      <c r="N32" s="85">
        <v>5800</v>
      </c>
      <c r="O32" s="86">
        <v>790</v>
      </c>
      <c r="P32" s="86">
        <v>1780</v>
      </c>
      <c r="Q32" s="86">
        <v>1</v>
      </c>
      <c r="R32" s="86" t="s">
        <v>106</v>
      </c>
      <c r="S32" s="68">
        <v>1</v>
      </c>
      <c r="T32" s="73" t="s">
        <v>23</v>
      </c>
      <c r="U32" s="76" t="s">
        <v>233</v>
      </c>
    </row>
    <row r="33" spans="1:21" x14ac:dyDescent="0.25">
      <c r="A33" s="64">
        <v>20220223</v>
      </c>
      <c r="B33" s="69">
        <v>44754</v>
      </c>
      <c r="C33" s="52">
        <v>40200</v>
      </c>
      <c r="D33" s="52">
        <v>750</v>
      </c>
      <c r="E33" s="62">
        <v>80</v>
      </c>
      <c r="F33" s="68" t="s">
        <v>109</v>
      </c>
      <c r="G33" s="63" t="s">
        <v>100</v>
      </c>
      <c r="H33" s="60">
        <v>3600</v>
      </c>
      <c r="I33" s="62">
        <v>890</v>
      </c>
      <c r="J33" s="62">
        <v>1920</v>
      </c>
      <c r="K33" s="62">
        <v>7</v>
      </c>
      <c r="L33" s="62" t="s">
        <v>106</v>
      </c>
      <c r="M33" s="63">
        <v>1</v>
      </c>
      <c r="N33" s="60">
        <v>4000</v>
      </c>
      <c r="O33" s="62">
        <v>900</v>
      </c>
      <c r="P33" s="62">
        <v>1560</v>
      </c>
      <c r="Q33" s="62">
        <v>7</v>
      </c>
      <c r="R33" s="62" t="s">
        <v>106</v>
      </c>
      <c r="S33" s="68">
        <v>1</v>
      </c>
      <c r="T33" s="73" t="s">
        <v>23</v>
      </c>
      <c r="U33" s="76" t="s">
        <v>239</v>
      </c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3"/>
      <c r="U34" s="76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3"/>
      <c r="U35" s="76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3"/>
      <c r="U36" s="76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3"/>
      <c r="U37" s="76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3"/>
      <c r="U38" s="76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3"/>
      <c r="U39" s="76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3"/>
      <c r="U40" s="76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3"/>
      <c r="U41" s="76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3"/>
      <c r="U42" s="76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3"/>
      <c r="U43" s="76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3"/>
      <c r="U44" s="76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3"/>
      <c r="U45" s="76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3"/>
      <c r="U46" s="76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3"/>
      <c r="U47" s="76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3"/>
      <c r="U48" s="76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3"/>
      <c r="U49" s="76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3"/>
      <c r="U50" s="76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3"/>
      <c r="U51" s="76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3"/>
      <c r="U52" s="76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3"/>
      <c r="U53" s="76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3"/>
      <c r="U54" s="76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3"/>
      <c r="U55" s="76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3"/>
      <c r="U56" s="76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3"/>
      <c r="U57" s="76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3"/>
      <c r="U58" s="76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3"/>
      <c r="U59" s="76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3"/>
      <c r="U60" s="76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3"/>
      <c r="U61" s="76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3"/>
      <c r="U62" s="76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3"/>
      <c r="U63" s="76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3"/>
      <c r="U64" s="76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3"/>
      <c r="U65" s="76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3"/>
      <c r="U66" s="76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3"/>
      <c r="U67" s="76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3"/>
      <c r="U68" s="76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3"/>
      <c r="U69" s="76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3"/>
      <c r="U70" s="76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3"/>
      <c r="U71" s="76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3"/>
      <c r="U72" s="76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3"/>
      <c r="U73" s="76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3"/>
      <c r="U74" s="76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4"/>
      <c r="U75" s="77"/>
    </row>
  </sheetData>
  <autoFilter ref="A2:T33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3" t="s">
        <v>128</v>
      </c>
      <c r="B2" s="84">
        <v>5898</v>
      </c>
      <c r="C2" s="84">
        <v>2240</v>
      </c>
      <c r="D2" s="84">
        <v>2340</v>
      </c>
      <c r="E2" s="84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4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4">
        <v>2340</v>
      </c>
      <c r="E4" s="52" t="s">
        <v>115</v>
      </c>
      <c r="F4" s="52"/>
    </row>
    <row r="5" spans="1:6" x14ac:dyDescent="0.25">
      <c r="A5" s="1" t="s">
        <v>118</v>
      </c>
      <c r="B5" s="52">
        <v>11800</v>
      </c>
      <c r="C5" s="52">
        <v>2700</v>
      </c>
      <c r="D5" s="52">
        <v>2150</v>
      </c>
      <c r="E5" s="52" t="s">
        <v>115</v>
      </c>
      <c r="F5" s="52"/>
    </row>
    <row r="6" spans="1:6" x14ac:dyDescent="0.25">
      <c r="A6" s="1" t="s">
        <v>119</v>
      </c>
      <c r="B6" s="52" t="s">
        <v>140</v>
      </c>
      <c r="C6" s="91">
        <v>3000</v>
      </c>
      <c r="D6" s="52" t="s">
        <v>141</v>
      </c>
      <c r="E6" s="52" t="s">
        <v>117</v>
      </c>
      <c r="F6" s="52" t="s">
        <v>142</v>
      </c>
    </row>
    <row r="7" spans="1:6" x14ac:dyDescent="0.25">
      <c r="A7" s="1" t="s">
        <v>116</v>
      </c>
      <c r="B7" s="52">
        <v>13600</v>
      </c>
      <c r="C7" s="52">
        <v>2700</v>
      </c>
      <c r="D7" s="52">
        <v>2450</v>
      </c>
      <c r="E7" s="52" t="s">
        <v>117</v>
      </c>
      <c r="F7" s="52"/>
    </row>
    <row r="8" spans="1:6" x14ac:dyDescent="0.25">
      <c r="A8" s="1" t="s">
        <v>139</v>
      </c>
      <c r="B8" s="52">
        <v>13600</v>
      </c>
      <c r="C8" s="52">
        <v>3000</v>
      </c>
      <c r="D8" s="52">
        <v>2450</v>
      </c>
      <c r="E8" s="52" t="s">
        <v>117</v>
      </c>
      <c r="F8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C50-D088-43D7-86DC-704533E8A29D}">
  <dimension ref="A1:R23"/>
  <sheetViews>
    <sheetView zoomScale="90" zoomScaleNormal="90" workbookViewId="0">
      <selection activeCell="A12" sqref="A12"/>
    </sheetView>
  </sheetViews>
  <sheetFormatPr defaultRowHeight="15" x14ac:dyDescent="0.25"/>
  <cols>
    <col min="1" max="1" width="22.28515625" bestFit="1" customWidth="1"/>
    <col min="2" max="2" width="61.7109375" bestFit="1" customWidth="1"/>
    <col min="3" max="5" width="14.42578125" bestFit="1" customWidth="1"/>
    <col min="6" max="6" width="13.5703125" bestFit="1" customWidth="1"/>
    <col min="7" max="7" width="12" bestFit="1" customWidth="1"/>
    <col min="8" max="8" width="25.140625" bestFit="1" customWidth="1"/>
    <col min="9" max="9" width="12" bestFit="1" customWidth="1"/>
    <col min="10" max="10" width="10.85546875" customWidth="1"/>
    <col min="11" max="13" width="14.42578125" bestFit="1" customWidth="1"/>
    <col min="14" max="15" width="14.42578125" customWidth="1"/>
    <col min="16" max="16" width="13.5703125" bestFit="1" customWidth="1"/>
    <col min="17" max="18" width="12" bestFit="1" customWidth="1"/>
  </cols>
  <sheetData>
    <row r="1" spans="1:18" x14ac:dyDescent="0.25">
      <c r="A1" s="95"/>
      <c r="B1" s="100"/>
      <c r="C1" s="130" t="s">
        <v>169</v>
      </c>
      <c r="D1" s="131"/>
      <c r="E1" s="131"/>
      <c r="F1" s="131"/>
      <c r="G1" s="131"/>
      <c r="H1" s="131"/>
      <c r="I1" s="131"/>
      <c r="J1" s="132"/>
      <c r="K1" s="130" t="s">
        <v>174</v>
      </c>
      <c r="L1" s="131"/>
      <c r="M1" s="131"/>
      <c r="N1" s="131"/>
      <c r="O1" s="131"/>
      <c r="P1" s="131"/>
      <c r="Q1" s="131"/>
      <c r="R1" s="132"/>
    </row>
    <row r="2" spans="1:18" x14ac:dyDescent="0.25">
      <c r="A2" s="96" t="s">
        <v>145</v>
      </c>
      <c r="B2" s="101" t="s">
        <v>113</v>
      </c>
      <c r="C2" s="107" t="s">
        <v>234</v>
      </c>
      <c r="D2" s="50" t="s">
        <v>235</v>
      </c>
      <c r="E2" s="50" t="s">
        <v>236</v>
      </c>
      <c r="F2" s="50" t="s">
        <v>166</v>
      </c>
      <c r="G2" s="50" t="s">
        <v>167</v>
      </c>
      <c r="H2" s="50" t="s">
        <v>170</v>
      </c>
      <c r="I2" s="51" t="s">
        <v>170</v>
      </c>
      <c r="J2" s="108" t="s">
        <v>175</v>
      </c>
      <c r="K2" s="107" t="s">
        <v>234</v>
      </c>
      <c r="L2" s="50" t="s">
        <v>235</v>
      </c>
      <c r="M2" s="50" t="s">
        <v>236</v>
      </c>
      <c r="N2" s="50" t="s">
        <v>237</v>
      </c>
      <c r="O2" s="50" t="s">
        <v>171</v>
      </c>
      <c r="P2" s="50" t="s">
        <v>166</v>
      </c>
      <c r="Q2" s="50" t="s">
        <v>175</v>
      </c>
      <c r="R2" s="108" t="s">
        <v>170</v>
      </c>
    </row>
    <row r="3" spans="1:18" x14ac:dyDescent="0.25">
      <c r="A3" s="76" t="s">
        <v>146</v>
      </c>
      <c r="B3" s="102"/>
      <c r="C3" s="64" t="s">
        <v>163</v>
      </c>
      <c r="D3" s="52" t="s">
        <v>163</v>
      </c>
      <c r="E3" s="52" t="s">
        <v>163</v>
      </c>
      <c r="F3" s="52">
        <v>1000</v>
      </c>
      <c r="G3" s="99" t="s">
        <v>168</v>
      </c>
      <c r="H3" s="52" t="s">
        <v>171</v>
      </c>
      <c r="I3" s="53" t="s">
        <v>172</v>
      </c>
      <c r="J3" s="94" t="s">
        <v>102</v>
      </c>
      <c r="K3" s="64" t="s">
        <v>163</v>
      </c>
      <c r="L3" s="52"/>
      <c r="M3" s="99" t="s">
        <v>168</v>
      </c>
      <c r="N3" s="52" t="s">
        <v>171</v>
      </c>
      <c r="O3" s="52"/>
      <c r="P3" s="52">
        <v>1000</v>
      </c>
      <c r="Q3" s="52"/>
      <c r="R3" s="93" t="s">
        <v>172</v>
      </c>
    </row>
    <row r="4" spans="1:18" x14ac:dyDescent="0.25">
      <c r="A4" s="76" t="s">
        <v>147</v>
      </c>
      <c r="B4" s="103"/>
      <c r="C4" s="60" t="s">
        <v>164</v>
      </c>
      <c r="D4" s="62" t="s">
        <v>164</v>
      </c>
      <c r="E4" s="62" t="s">
        <v>164</v>
      </c>
      <c r="F4" s="62">
        <v>50</v>
      </c>
      <c r="G4" s="62"/>
      <c r="H4" s="70" t="s">
        <v>176</v>
      </c>
      <c r="I4" s="52" t="s">
        <v>168</v>
      </c>
      <c r="J4" s="97">
        <v>120</v>
      </c>
      <c r="K4" s="64" t="s">
        <v>164</v>
      </c>
      <c r="L4" s="99" t="s">
        <v>176</v>
      </c>
      <c r="M4" s="52" t="s">
        <v>168</v>
      </c>
      <c r="N4" s="52"/>
      <c r="O4" s="52"/>
      <c r="P4" s="52">
        <v>50</v>
      </c>
      <c r="Q4" s="52">
        <v>120</v>
      </c>
      <c r="R4" s="97"/>
    </row>
    <row r="5" spans="1:18" x14ac:dyDescent="0.25">
      <c r="A5" s="76" t="s">
        <v>148</v>
      </c>
      <c r="B5" s="102"/>
      <c r="C5" s="64"/>
      <c r="D5" s="52" t="s">
        <v>177</v>
      </c>
      <c r="E5" s="52" t="s">
        <v>168</v>
      </c>
      <c r="F5" s="52"/>
      <c r="G5" s="99" t="s">
        <v>175</v>
      </c>
      <c r="H5" s="52"/>
      <c r="I5" s="52"/>
      <c r="J5" s="97"/>
      <c r="K5" s="99" t="s">
        <v>177</v>
      </c>
      <c r="M5" s="52" t="s">
        <v>168</v>
      </c>
      <c r="N5" s="52"/>
      <c r="O5" s="52"/>
      <c r="P5" s="52"/>
      <c r="Q5" s="99" t="s">
        <v>175</v>
      </c>
      <c r="R5" s="97"/>
    </row>
    <row r="6" spans="1:18" x14ac:dyDescent="0.25">
      <c r="A6" s="76" t="s">
        <v>183</v>
      </c>
      <c r="B6" s="102"/>
      <c r="C6" s="64" t="s">
        <v>184</v>
      </c>
      <c r="D6" s="52" t="s">
        <v>184</v>
      </c>
      <c r="E6" s="52" t="s">
        <v>184</v>
      </c>
      <c r="F6" s="52"/>
      <c r="G6" s="52"/>
      <c r="H6" s="105" t="s">
        <v>185</v>
      </c>
      <c r="I6" s="52"/>
      <c r="J6" s="97"/>
      <c r="K6" s="64" t="s">
        <v>184</v>
      </c>
      <c r="L6" s="99" t="s">
        <v>176</v>
      </c>
      <c r="M6" s="99" t="s">
        <v>168</v>
      </c>
      <c r="N6" s="52"/>
      <c r="O6" s="52"/>
      <c r="P6" s="52"/>
      <c r="Q6" s="52" t="s">
        <v>175</v>
      </c>
      <c r="R6" s="97"/>
    </row>
    <row r="7" spans="1:18" x14ac:dyDescent="0.25">
      <c r="A7" s="76" t="s">
        <v>149</v>
      </c>
      <c r="B7" s="102" t="s">
        <v>181</v>
      </c>
      <c r="C7" s="64"/>
      <c r="D7" s="52"/>
      <c r="E7" s="52"/>
      <c r="F7" s="52"/>
      <c r="G7" s="52"/>
      <c r="H7" s="52"/>
      <c r="I7" s="52"/>
      <c r="J7" s="97"/>
      <c r="K7" s="99" t="s">
        <v>178</v>
      </c>
      <c r="M7" s="52" t="s">
        <v>168</v>
      </c>
      <c r="N7" s="52"/>
      <c r="O7" s="52" t="s">
        <v>182</v>
      </c>
      <c r="P7" s="52"/>
      <c r="Q7" s="52" t="s">
        <v>175</v>
      </c>
      <c r="R7" s="97"/>
    </row>
    <row r="8" spans="1:18" x14ac:dyDescent="0.25">
      <c r="A8" s="76" t="s">
        <v>150</v>
      </c>
      <c r="B8" s="102" t="s">
        <v>187</v>
      </c>
      <c r="C8" s="64"/>
      <c r="D8" s="52"/>
      <c r="E8" s="52" t="s">
        <v>186</v>
      </c>
      <c r="F8" s="52"/>
      <c r="G8" s="99" t="s">
        <v>175</v>
      </c>
      <c r="H8" s="52"/>
      <c r="I8" s="52"/>
      <c r="J8" s="97"/>
      <c r="K8" s="64"/>
      <c r="L8" s="52"/>
      <c r="M8" s="52"/>
      <c r="N8" s="52"/>
      <c r="O8" s="52"/>
      <c r="P8" s="52"/>
      <c r="Q8" s="99" t="s">
        <v>175</v>
      </c>
      <c r="R8" s="97"/>
    </row>
    <row r="9" spans="1:18" x14ac:dyDescent="0.25">
      <c r="A9" s="76" t="s">
        <v>151</v>
      </c>
      <c r="B9" s="102" t="s">
        <v>187</v>
      </c>
      <c r="C9" s="64"/>
      <c r="D9" s="52" t="s">
        <v>179</v>
      </c>
      <c r="E9" s="1"/>
      <c r="F9" s="52"/>
      <c r="G9" s="99" t="s">
        <v>175</v>
      </c>
      <c r="H9" s="52"/>
      <c r="I9" s="52"/>
      <c r="J9" s="97"/>
      <c r="K9" s="52" t="s">
        <v>179</v>
      </c>
      <c r="L9" s="52"/>
      <c r="M9" s="52"/>
      <c r="N9" s="52"/>
      <c r="O9" s="52"/>
      <c r="P9" s="52"/>
      <c r="Q9" s="99" t="s">
        <v>175</v>
      </c>
      <c r="R9" s="97"/>
    </row>
    <row r="10" spans="1:18" x14ac:dyDescent="0.25">
      <c r="A10" s="76" t="s">
        <v>152</v>
      </c>
      <c r="B10" s="102" t="s">
        <v>188</v>
      </c>
      <c r="C10" s="64"/>
      <c r="D10" s="52" t="s">
        <v>180</v>
      </c>
      <c r="E10" s="1"/>
      <c r="F10" s="52"/>
      <c r="G10" s="52"/>
      <c r="H10" s="52"/>
      <c r="I10" s="52"/>
      <c r="J10" s="97" t="s">
        <v>175</v>
      </c>
      <c r="K10" s="52" t="s">
        <v>180</v>
      </c>
      <c r="L10" s="52"/>
      <c r="M10" s="52" t="s">
        <v>182</v>
      </c>
      <c r="N10" s="52"/>
      <c r="O10" s="52"/>
      <c r="P10" s="52"/>
      <c r="Q10" s="52" t="s">
        <v>175</v>
      </c>
      <c r="R10" s="97"/>
    </row>
    <row r="11" spans="1:18" x14ac:dyDescent="0.25">
      <c r="A11" s="76" t="s">
        <v>153</v>
      </c>
      <c r="B11" s="102" t="s">
        <v>187</v>
      </c>
      <c r="C11" s="64" t="s">
        <v>189</v>
      </c>
      <c r="D11" s="52" t="s">
        <v>190</v>
      </c>
      <c r="E11" s="52" t="s">
        <v>163</v>
      </c>
      <c r="F11" s="52"/>
      <c r="G11" s="99" t="s">
        <v>175</v>
      </c>
      <c r="H11" s="52"/>
      <c r="I11" s="52"/>
      <c r="J11" s="97"/>
      <c r="K11" s="64" t="s">
        <v>196</v>
      </c>
      <c r="L11" s="52"/>
      <c r="M11" s="52"/>
      <c r="N11" s="52"/>
      <c r="O11" s="52"/>
      <c r="P11" s="52"/>
      <c r="Q11" s="99" t="s">
        <v>175</v>
      </c>
      <c r="R11" s="97"/>
    </row>
    <row r="12" spans="1:18" x14ac:dyDescent="0.25">
      <c r="A12" s="76" t="s">
        <v>154</v>
      </c>
      <c r="B12" s="102" t="s">
        <v>192</v>
      </c>
      <c r="C12" s="64"/>
      <c r="D12" s="52" t="s">
        <v>189</v>
      </c>
      <c r="E12" s="52" t="s">
        <v>165</v>
      </c>
      <c r="F12" s="52"/>
      <c r="G12" s="99" t="s">
        <v>175</v>
      </c>
      <c r="H12" s="52"/>
      <c r="I12" s="52"/>
      <c r="J12" s="97"/>
      <c r="K12" s="64" t="s">
        <v>165</v>
      </c>
      <c r="L12" s="52"/>
      <c r="M12" s="52"/>
      <c r="N12" s="52"/>
      <c r="O12" s="52"/>
      <c r="P12" s="52"/>
      <c r="Q12" s="52"/>
      <c r="R12" s="97"/>
    </row>
    <row r="13" spans="1:18" x14ac:dyDescent="0.25">
      <c r="A13" s="76" t="s">
        <v>155</v>
      </c>
      <c r="B13" s="102" t="s">
        <v>192</v>
      </c>
      <c r="C13" s="64"/>
      <c r="D13" s="52"/>
      <c r="E13" s="52"/>
      <c r="F13" s="52"/>
      <c r="G13" s="52"/>
      <c r="H13" s="52"/>
      <c r="I13" s="52"/>
      <c r="J13" s="97"/>
      <c r="K13" s="106" t="s">
        <v>193</v>
      </c>
      <c r="L13" s="52"/>
      <c r="M13" s="99" t="s">
        <v>168</v>
      </c>
      <c r="N13" s="52"/>
      <c r="O13" s="52"/>
      <c r="P13" s="52"/>
      <c r="Q13" s="99" t="s">
        <v>175</v>
      </c>
      <c r="R13" s="97"/>
    </row>
    <row r="14" spans="1:18" x14ac:dyDescent="0.25">
      <c r="A14" s="76" t="s">
        <v>156</v>
      </c>
      <c r="B14" s="102"/>
      <c r="C14" s="64"/>
      <c r="D14" s="52"/>
      <c r="E14" s="52"/>
      <c r="F14" s="52"/>
      <c r="G14" s="52"/>
      <c r="H14" s="52"/>
      <c r="I14" s="52"/>
      <c r="J14" s="97"/>
      <c r="K14" s="64" t="s">
        <v>194</v>
      </c>
      <c r="L14" s="52"/>
      <c r="M14" s="52"/>
      <c r="N14" s="52"/>
      <c r="O14" s="52"/>
      <c r="P14" s="52"/>
      <c r="Q14" s="52"/>
      <c r="R14" s="97"/>
    </row>
    <row r="15" spans="1:18" x14ac:dyDescent="0.25">
      <c r="A15" s="76" t="s">
        <v>157</v>
      </c>
      <c r="B15" s="102" t="s">
        <v>195</v>
      </c>
      <c r="C15" s="64"/>
      <c r="D15" s="52"/>
      <c r="E15" s="52"/>
      <c r="F15" s="52"/>
      <c r="G15" s="52"/>
      <c r="H15" s="52"/>
      <c r="I15" s="52"/>
      <c r="J15" s="97"/>
      <c r="K15" s="64"/>
      <c r="L15" s="52"/>
      <c r="M15" s="52"/>
      <c r="N15" s="52"/>
      <c r="O15" s="52"/>
      <c r="P15" s="52"/>
      <c r="Q15" s="52"/>
      <c r="R15" s="97"/>
    </row>
    <row r="16" spans="1:18" x14ac:dyDescent="0.25">
      <c r="A16" s="76" t="s">
        <v>158</v>
      </c>
      <c r="B16" s="102"/>
      <c r="C16" s="64"/>
      <c r="D16" s="52"/>
      <c r="E16" s="52"/>
      <c r="F16" s="52"/>
      <c r="G16" s="52"/>
      <c r="H16" s="52"/>
      <c r="I16" s="52"/>
      <c r="J16" s="97"/>
      <c r="K16" s="64"/>
      <c r="L16" s="52"/>
      <c r="M16" s="52"/>
      <c r="N16" s="52"/>
      <c r="O16" s="52"/>
      <c r="P16" s="52"/>
      <c r="Q16" s="52"/>
      <c r="R16" s="97"/>
    </row>
    <row r="17" spans="1:18" x14ac:dyDescent="0.25">
      <c r="A17" s="76" t="s">
        <v>159</v>
      </c>
      <c r="B17" s="102"/>
      <c r="C17" s="64"/>
      <c r="D17" s="52"/>
      <c r="E17" s="52"/>
      <c r="F17" s="52"/>
      <c r="G17" s="52" t="s">
        <v>173</v>
      </c>
      <c r="H17" s="52"/>
      <c r="I17" s="52"/>
      <c r="J17" s="97"/>
      <c r="K17" s="64"/>
      <c r="L17" s="52"/>
      <c r="M17" s="52"/>
      <c r="N17" s="52"/>
      <c r="O17" s="52"/>
      <c r="P17" s="52"/>
      <c r="Q17" s="52"/>
      <c r="R17" s="97"/>
    </row>
    <row r="18" spans="1:18" x14ac:dyDescent="0.25">
      <c r="A18" s="76" t="s">
        <v>114</v>
      </c>
      <c r="B18" s="102"/>
      <c r="C18" s="64"/>
      <c r="D18" s="52"/>
      <c r="E18" s="52"/>
      <c r="F18" s="52"/>
      <c r="G18" s="52"/>
      <c r="H18" s="52"/>
      <c r="I18" s="52"/>
      <c r="J18" s="97"/>
      <c r="K18" s="64"/>
      <c r="L18" s="52"/>
      <c r="M18" s="52"/>
      <c r="N18" s="52"/>
      <c r="O18" s="52"/>
      <c r="P18" s="52"/>
      <c r="Q18" s="52"/>
      <c r="R18" s="97"/>
    </row>
    <row r="19" spans="1:18" x14ac:dyDescent="0.25">
      <c r="A19" s="76" t="s">
        <v>160</v>
      </c>
      <c r="B19" s="102"/>
      <c r="C19" s="64"/>
      <c r="D19" s="52"/>
      <c r="E19" s="52"/>
      <c r="F19" s="52"/>
      <c r="G19" s="52"/>
      <c r="H19" s="52"/>
      <c r="I19" s="52"/>
      <c r="J19" s="97"/>
      <c r="K19" s="64"/>
      <c r="L19" s="52"/>
      <c r="M19" s="52"/>
      <c r="N19" s="52"/>
      <c r="O19" s="52"/>
      <c r="P19" s="52"/>
      <c r="Q19" s="52"/>
      <c r="R19" s="97"/>
    </row>
    <row r="20" spans="1:18" x14ac:dyDescent="0.25">
      <c r="A20" s="76" t="s">
        <v>161</v>
      </c>
      <c r="B20" s="102"/>
      <c r="C20" s="64"/>
      <c r="D20" s="52"/>
      <c r="E20" s="52"/>
      <c r="F20" s="52"/>
      <c r="G20" s="52"/>
      <c r="H20" s="52"/>
      <c r="I20" s="52"/>
      <c r="J20" s="97"/>
      <c r="K20" s="64"/>
      <c r="L20" s="52"/>
      <c r="M20" s="52"/>
      <c r="N20" s="52"/>
      <c r="O20" s="52"/>
      <c r="P20" s="52"/>
      <c r="Q20" s="52"/>
      <c r="R20" s="97"/>
    </row>
    <row r="21" spans="1:18" ht="15.75" thickBot="1" x14ac:dyDescent="0.3">
      <c r="A21" s="77" t="s">
        <v>162</v>
      </c>
      <c r="B21" s="104"/>
      <c r="C21" s="65"/>
      <c r="D21" s="66"/>
      <c r="E21" s="66"/>
      <c r="F21" s="66"/>
      <c r="G21" s="66"/>
      <c r="H21" s="66"/>
      <c r="I21" s="66"/>
      <c r="J21" s="98"/>
      <c r="K21" s="65"/>
      <c r="L21" s="66"/>
      <c r="M21" s="66"/>
      <c r="N21" s="66"/>
      <c r="O21" s="66"/>
      <c r="P21" s="66"/>
      <c r="Q21" s="66"/>
      <c r="R21" s="98"/>
    </row>
    <row r="23" spans="1:18" ht="18.75" x14ac:dyDescent="0.3">
      <c r="A23" s="109" t="s">
        <v>113</v>
      </c>
      <c r="B23" s="8" t="s">
        <v>238</v>
      </c>
    </row>
  </sheetData>
  <mergeCells count="2">
    <mergeCell ref="C1:J1"/>
    <mergeCell ref="K1:R1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  <vt:lpstr>DiBa</vt:lpstr>
      <vt:lpstr>CheckDiBa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2022-07-20T19:38:21Z</dcterms:modified>
</cp:coreProperties>
</file>