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" sheetId="1" r:id="rId4"/>
    <sheet state="visible" name="Modelo de Puntos Funcionales 1" sheetId="2" r:id="rId5"/>
    <sheet state="visible" name="Functional Points Analysis 2 " sheetId="3" r:id="rId6"/>
  </sheets>
  <definedNames/>
  <calcPr/>
</workbook>
</file>

<file path=xl/sharedStrings.xml><?xml version="1.0" encoding="utf-8"?>
<sst xmlns="http://schemas.openxmlformats.org/spreadsheetml/2006/main" count="235" uniqueCount="144">
  <si>
    <t>Diagrama de Planeación (GANTT)</t>
  </si>
  <si>
    <t>Fechas</t>
  </si>
  <si>
    <t>Meses</t>
  </si>
  <si>
    <t>Septiembre</t>
  </si>
  <si>
    <t>Octubre</t>
  </si>
  <si>
    <t>Noviembre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</si>
  <si>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</si>
  <si>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</si>
  <si>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</si>
  <si>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</si>
  <si>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</si>
  <si>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</si>
  <si>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</si>
  <si>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Viabilidad del Proyecto</t>
  </si>
  <si>
    <t>3 hrs.</t>
  </si>
  <si>
    <t>Viabilidad Economica</t>
  </si>
  <si>
    <t>1 hr.</t>
  </si>
  <si>
    <t>Viabilidad Tecnica</t>
  </si>
  <si>
    <t>Viabilidad Tiempo</t>
  </si>
  <si>
    <t>Planeación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</si>
  <si>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</si>
  <si>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</si>
  <si>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</si>
  <si>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</si>
  <si>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</si>
  <si>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</si>
  <si>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</si>
  <si>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Toma de Requerimientos Funcionales</t>
  </si>
  <si>
    <t>Visita al Cliente</t>
  </si>
  <si>
    <t>Análisis de Propuestas</t>
  </si>
  <si>
    <t>Toma de Requerimientos No Funcionales</t>
  </si>
  <si>
    <t>Analisis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</si>
  <si>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</si>
  <si>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</si>
  <si>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</si>
  <si>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</si>
  <si>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</si>
  <si>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</si>
  <si>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Diseño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</si>
  <si>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</si>
  <si>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</si>
  <si>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</si>
  <si>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</si>
  <si>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</si>
  <si>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</si>
  <si>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</si>
  <si>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</si>
  <si>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Desarrollo (Codificación)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</si>
  <si>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</si>
  <si>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</si>
  <si>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</si>
  <si>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</si>
  <si>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</si>
  <si>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</si>
  <si>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</si>
  <si>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</si>
  <si>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</si>
  <si>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</si>
  <si>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</si>
  <si>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Pruebas</t>
  </si>
  <si>
    <t>Testeo de la Aplicación</t>
  </si>
  <si>
    <t>Detectar Posibles Errores</t>
  </si>
  <si>
    <t>Validación de Errores</t>
  </si>
  <si>
    <t>Desplegar</t>
  </si>
  <si>
    <t>Obtención de Licencias de las Tiendas</t>
  </si>
  <si>
    <t>Empaquetado de la Aplicación</t>
  </si>
  <si>
    <t>Subir Aplicación</t>
  </si>
  <si>
    <t>Documentación</t>
  </si>
  <si>
    <t>240 hrs.</t>
  </si>
  <si>
    <t>Distribución</t>
  </si>
  <si>
    <t>Dar a Conocer la Aplicación</t>
  </si>
  <si>
    <t>Revisión</t>
  </si>
  <si>
    <t>Platica con el Cliente</t>
  </si>
  <si>
    <t>Recibir Retroalimentación</t>
  </si>
  <si>
    <t>Mantenimiento</t>
  </si>
  <si>
    <t>Revisión de Errores</t>
  </si>
  <si>
    <t>Indefinido</t>
  </si>
  <si>
    <t>Validación de los Recursos</t>
  </si>
  <si>
    <t>Adaptación a Nuevas Versiones</t>
  </si>
  <si>
    <t>hrs.</t>
  </si>
  <si>
    <t>Funcion Transaccional</t>
  </si>
  <si>
    <t>DETs</t>
  </si>
  <si>
    <t>Complejidad</t>
  </si>
  <si>
    <t>Total</t>
  </si>
  <si>
    <t>VFA</t>
  </si>
  <si>
    <t>VAF</t>
  </si>
  <si>
    <t>PFA</t>
  </si>
  <si>
    <t>Entradas Externas (EI)</t>
  </si>
  <si>
    <t>Salidas Externas (EO)</t>
  </si>
  <si>
    <t>Consultas Externas (EQ)</t>
  </si>
  <si>
    <t>Archivo Logico Interno (ILF)</t>
  </si>
  <si>
    <t>Archivo de interfaz externa (EIF)</t>
  </si>
  <si>
    <t>Total de Puntos (PFA) sin Ajustar solo Funciones Transaccionistas</t>
  </si>
  <si>
    <t>Atributos</t>
  </si>
  <si>
    <t>Complejidad del Componente</t>
  </si>
  <si>
    <t>Componente</t>
  </si>
  <si>
    <t>Baja</t>
  </si>
  <si>
    <t>Media</t>
  </si>
  <si>
    <t>Alta</t>
  </si>
  <si>
    <t>ILF y EIF</t>
  </si>
  <si>
    <t>EO y EQ</t>
  </si>
  <si>
    <t>EI</t>
  </si>
  <si>
    <t>Mediciones Funcional Transaccional</t>
  </si>
  <si>
    <t>Entrada Externa (EI)</t>
  </si>
  <si>
    <t>No. De tipos de registro</t>
  </si>
  <si>
    <t>Tipos de Datos Distintos</t>
  </si>
  <si>
    <t>No. De archivos de referencia</t>
  </si>
  <si>
    <t>Salida Externa (EO)</t>
  </si>
  <si>
    <t>Mediciones Funcional de Datos</t>
  </si>
  <si>
    <t>Archivo Lógico Interno (ILF)</t>
  </si>
  <si>
    <t>Archivo de Interfaz Externa (EIF)</t>
  </si>
  <si>
    <t>No. Total de Puntos Funcionales sin Ajustar (PFsA)</t>
  </si>
  <si>
    <t>Caracteristicas Generales del Sistema (GSCs)</t>
  </si>
  <si>
    <t>Calificación</t>
  </si>
  <si>
    <t>Comunicación de datos.</t>
  </si>
  <si>
    <t>Procesamiento de datos distribuido.</t>
  </si>
  <si>
    <t>Sin Influencia</t>
  </si>
  <si>
    <t>Rendimiento.</t>
  </si>
  <si>
    <t>Uso del hardware existente.</t>
  </si>
  <si>
    <t>Incidental</t>
  </si>
  <si>
    <t>Transacciones.</t>
  </si>
  <si>
    <t>Entrada de datos interactiva.</t>
  </si>
  <si>
    <t>Moderado</t>
  </si>
  <si>
    <t>Eficiencia.</t>
  </si>
  <si>
    <t>Actualizaciones on-line.</t>
  </si>
  <si>
    <t>Medio</t>
  </si>
  <si>
    <t>Complejidad del Procesamiento.</t>
  </si>
  <si>
    <t>Reusabilidad.</t>
  </si>
  <si>
    <t>Significativo</t>
  </si>
  <si>
    <t>Facilidad de conversión e instalación.</t>
  </si>
  <si>
    <t>Facilidad de operación.</t>
  </si>
  <si>
    <t>Escencial</t>
  </si>
  <si>
    <t>Múltiples instalaciones.</t>
  </si>
  <si>
    <t>Facilidad de mantenimiento.</t>
  </si>
  <si>
    <t>VAF =</t>
  </si>
  <si>
    <t>Total =</t>
  </si>
  <si>
    <t>Factor de Ajuste (VAF)</t>
  </si>
  <si>
    <t>No. Total de Puntos Funcionales Ajustados (PFA)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</si>
  <si>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</si>
  <si>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</si>
  <si>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</si>
  <si>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</si>
  <si>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Personas / Mes</t>
  </si>
  <si>
    <t>Horas por Persona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</si>
</sst>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sz val="20.0"/>
      <color theme="1"/>
      <name val="Gill Sans"/>
    </font>
    <font/>
    <font>
      <sz val="11.0"/>
      <color theme="0"/>
      <name val="Calibri"/>
    </font>
    <font>
      <sz val="14.0"/>
      <color theme="1"/>
      <name val="Gill Sans"/>
    </font>
    <font>
      <sz val="12.0"/>
      <color theme="1"/>
      <name val="Gill Sans"/>
    </font>
    <font>
      <sz val="11.0"/>
      <color theme="1"/>
      <name val="Calibri"/>
    </font>
    <font>
      <sz val="26.0"/>
      <color theme="1"/>
      <name val="Gill Sans"/>
    </font>
    <font>
      <sz val="11.0"/>
      <color rgb="FF000000"/>
      <name val="Gill Sans"/>
    </font>
    <font>
      <sz val="11.0"/>
      <color theme="1"/>
      <name val="Gill Sans"/>
    </font>
    <font>
      <sz val="11.0"/>
      <color rgb="FFFF99FF"/>
      <name val="Gill Sans"/>
    </font>
    <font>
      <sz val="11.0"/>
      <color rgb="FF000000"/>
      <name val="Calibri"/>
    </font>
    <font>
      <b/>
      <sz val="12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8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4.0"/>
      <color theme="1"/>
      <name val="Verdana"/>
    </font>
    <font>
      <b/>
      <sz val="18.0"/>
      <color theme="1"/>
      <name val="Verdana"/>
    </font>
    <font>
      <b/>
      <sz val="14.0"/>
      <color theme="1"/>
      <name val="Verdana"/>
    </font>
    <font>
      <sz val="15.0"/>
      <color rgb="FF000000"/>
      <name val="Verdana"/>
    </font>
    <font>
      <b/>
      <sz val="14.0"/>
      <color rgb="FF000000"/>
      <name val="Verdana"/>
    </font>
    <font>
      <sz val="20.0"/>
      <color theme="1"/>
      <name val="Verdana"/>
    </font>
    <font>
      <b/>
      <sz val="15.0"/>
      <color rgb="FF000000"/>
      <name val="Verdana"/>
    </font>
    <font>
      <sz val="36.0"/>
      <color theme="1"/>
      <name val="Verdana"/>
    </font>
    <font>
      <b/>
      <sz val="19.0"/>
      <color rgb="FF444444"/>
      <name val="Roboto"/>
    </font>
  </fonts>
  <fills count="2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99FF"/>
        <bgColor rgb="FFFF99FF"/>
      </patternFill>
    </fill>
    <fill>
      <patternFill patternType="solid">
        <fgColor rgb="FFF4B084"/>
        <bgColor rgb="FFF4B084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D9E2F3"/>
        <bgColor rgb="FFD9E2F3"/>
      </patternFill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vertical="center"/>
    </xf>
    <xf borderId="5" fillId="4" fontId="5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5" fontId="5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2" fontId="6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" fillId="6" fontId="5" numFmtId="0" xfId="0" applyAlignment="1" applyBorder="1" applyFill="1" applyFont="1">
      <alignment horizontal="center" vertical="center"/>
    </xf>
    <xf borderId="10" fillId="7" fontId="5" numFmtId="0" xfId="0" applyAlignment="1" applyBorder="1" applyFill="1" applyFont="1">
      <alignment horizontal="center" vertical="center"/>
    </xf>
    <xf borderId="8" fillId="8" fontId="7" numFmtId="0" xfId="0" applyAlignment="1" applyBorder="1" applyFill="1" applyFont="1">
      <alignment horizontal="center" textRotation="90" vertical="center"/>
    </xf>
    <xf borderId="10" fillId="2" fontId="8" numFmtId="0" xfId="0" applyAlignment="1" applyBorder="1" applyFont="1">
      <alignment horizontal="center" vertical="center"/>
    </xf>
    <xf borderId="11" fillId="9" fontId="8" numFmtId="0" xfId="0" applyAlignment="1" applyBorder="1" applyFill="1" applyFont="1">
      <alignment horizontal="center" shrinkToFit="0" vertical="center" wrapText="1"/>
    </xf>
    <xf borderId="10" fillId="4" fontId="9" numFmtId="0" xfId="0" applyAlignment="1" applyBorder="1" applyFont="1">
      <alignment horizontal="center" vertical="center"/>
    </xf>
    <xf borderId="10" fillId="10" fontId="6" numFmtId="0" xfId="0" applyAlignment="1" applyBorder="1" applyFill="1" applyFont="1">
      <alignment horizontal="center"/>
    </xf>
    <xf borderId="10" fillId="10" fontId="9" numFmtId="0" xfId="0" applyAlignment="1" applyBorder="1" applyFont="1">
      <alignment horizontal="center" vertical="center"/>
    </xf>
    <xf borderId="12" fillId="2" fontId="8" numFmtId="0" xfId="0" applyAlignment="1" applyBorder="1" applyFont="1">
      <alignment horizontal="center" vertical="center"/>
    </xf>
    <xf borderId="13" fillId="0" fontId="2" numFmtId="0" xfId="0" applyBorder="1" applyFont="1"/>
    <xf borderId="10" fillId="0" fontId="6" numFmtId="0" xfId="0" applyAlignment="1" applyBorder="1" applyFont="1">
      <alignment horizontal="center"/>
    </xf>
    <xf borderId="10" fillId="0" fontId="9" numFmtId="0" xfId="0" applyAlignment="1" applyBorder="1" applyFont="1">
      <alignment horizontal="center" vertical="center"/>
    </xf>
    <xf borderId="14" fillId="2" fontId="8" numFmtId="0" xfId="0" applyAlignment="1" applyBorder="1" applyFont="1">
      <alignment horizontal="center" vertical="center"/>
    </xf>
    <xf borderId="10" fillId="10" fontId="8" numFmtId="0" xfId="0" applyAlignment="1" applyBorder="1" applyFont="1">
      <alignment horizontal="center" shrinkToFit="0" vertical="center" wrapText="1"/>
    </xf>
    <xf borderId="10" fillId="11" fontId="9" numFmtId="0" xfId="0" applyAlignment="1" applyBorder="1" applyFill="1" applyFont="1">
      <alignment horizontal="center" vertical="center"/>
    </xf>
    <xf borderId="10" fillId="12" fontId="8" numFmtId="0" xfId="0" applyAlignment="1" applyBorder="1" applyFill="1" applyFont="1">
      <alignment horizontal="center" shrinkToFit="0" vertical="center" wrapText="1"/>
    </xf>
    <xf borderId="15" fillId="11" fontId="9" numFmtId="0" xfId="0" applyAlignment="1" applyBorder="1" applyFont="1">
      <alignment horizontal="center" vertical="center"/>
    </xf>
    <xf borderId="10" fillId="6" fontId="9" numFmtId="0" xfId="0" applyAlignment="1" applyBorder="1" applyFont="1">
      <alignment horizontal="center" vertical="center"/>
    </xf>
    <xf borderId="10" fillId="12" fontId="9" numFmtId="0" xfId="0" applyAlignment="1" applyBorder="1" applyFont="1">
      <alignment horizontal="center" vertical="center"/>
    </xf>
    <xf borderId="10" fillId="13" fontId="9" numFmtId="0" xfId="0" applyAlignment="1" applyBorder="1" applyFill="1" applyFont="1">
      <alignment horizontal="center" vertical="center"/>
    </xf>
    <xf borderId="10" fillId="4" fontId="8" numFmtId="0" xfId="0" applyAlignment="1" applyBorder="1" applyFont="1">
      <alignment horizontal="center" shrinkToFit="0" vertical="center" wrapText="1"/>
    </xf>
    <xf borderId="10" fillId="14" fontId="9" numFmtId="0" xfId="0" applyAlignment="1" applyBorder="1" applyFill="1" applyFont="1">
      <alignment horizontal="center" vertical="center"/>
    </xf>
    <xf borderId="10" fillId="14" fontId="10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17" fillId="2" fontId="8" numFmtId="0" xfId="0" applyAlignment="1" applyBorder="1" applyFont="1">
      <alignment horizontal="center" vertical="center"/>
    </xf>
    <xf borderId="15" fillId="2" fontId="6" numFmtId="0" xfId="0" applyAlignment="1" applyBorder="1" applyFont="1">
      <alignment horizontal="center" vertical="center"/>
    </xf>
    <xf borderId="18" fillId="2" fontId="6" numFmtId="0" xfId="0" applyAlignment="1" applyBorder="1" applyFont="1">
      <alignment horizontal="center" vertical="center"/>
    </xf>
    <xf borderId="10" fillId="15" fontId="11" numFmtId="0" xfId="0" applyAlignment="1" applyBorder="1" applyFill="1" applyFont="1">
      <alignment horizontal="center"/>
    </xf>
    <xf borderId="18" fillId="15" fontId="11" numFmtId="0" xfId="0" applyAlignment="1" applyBorder="1" applyFont="1">
      <alignment horizontal="center"/>
    </xf>
    <xf borderId="0" fillId="0" fontId="11" numFmtId="0" xfId="0" applyFont="1"/>
    <xf borderId="19" fillId="15" fontId="11" numFmtId="0" xfId="0" applyAlignment="1" applyBorder="1" applyFont="1">
      <alignment horizontal="center"/>
    </xf>
    <xf borderId="12" fillId="16" fontId="11" numFmtId="0" xfId="0" applyAlignment="1" applyBorder="1" applyFill="1" applyFont="1">
      <alignment horizontal="center"/>
    </xf>
    <xf borderId="20" fillId="0" fontId="11" numFmtId="0" xfId="0" applyAlignment="1" applyBorder="1" applyFont="1">
      <alignment horizontal="center"/>
    </xf>
    <xf borderId="10" fillId="8" fontId="11" numFmtId="0" xfId="0" applyAlignment="1" applyBorder="1" applyFont="1">
      <alignment horizontal="center"/>
    </xf>
    <xf borderId="21" fillId="0" fontId="11" numFmtId="0" xfId="0" applyAlignment="1" applyBorder="1" applyFont="1">
      <alignment horizontal="right"/>
    </xf>
    <xf borderId="12" fillId="8" fontId="11" numFmtId="0" xfId="0" applyAlignment="1" applyBorder="1" applyFont="1">
      <alignment horizontal="center"/>
    </xf>
    <xf borderId="22" fillId="8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right"/>
    </xf>
    <xf borderId="10" fillId="17" fontId="11" numFmtId="0" xfId="0" applyAlignment="1" applyBorder="1" applyFill="1" applyFont="1">
      <alignment horizontal="center"/>
    </xf>
    <xf borderId="14" fillId="17" fontId="11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1" fillId="16" fontId="11" numFmtId="0" xfId="0" applyAlignment="1" applyBorder="1" applyFont="1">
      <alignment horizontal="center"/>
    </xf>
    <xf borderId="23" fillId="3" fontId="12" numFmtId="0" xfId="0" applyAlignment="1" applyBorder="1" applyFont="1">
      <alignment horizontal="center" vertical="center"/>
    </xf>
    <xf borderId="24" fillId="0" fontId="2" numFmtId="0" xfId="0" applyBorder="1" applyFont="1"/>
    <xf borderId="1" fillId="18" fontId="13" numFmtId="0" xfId="0" applyAlignment="1" applyBorder="1" applyFill="1" applyFont="1">
      <alignment horizontal="center" vertical="center"/>
    </xf>
    <xf borderId="8" fillId="19" fontId="12" numFmtId="0" xfId="0" applyAlignment="1" applyBorder="1" applyFill="1" applyFont="1">
      <alignment horizontal="center" vertical="center"/>
    </xf>
    <xf borderId="0" fillId="0" fontId="14" numFmtId="0" xfId="0" applyFont="1"/>
    <xf borderId="25" fillId="0" fontId="2" numFmtId="0" xfId="0" applyBorder="1" applyFont="1"/>
    <xf borderId="20" fillId="0" fontId="2" numFmtId="0" xfId="0" applyBorder="1" applyFont="1"/>
    <xf borderId="19" fillId="11" fontId="13" numFmtId="0" xfId="0" applyAlignment="1" applyBorder="1" applyFont="1">
      <alignment horizontal="center" vertical="center"/>
    </xf>
    <xf borderId="10" fillId="11" fontId="13" numFmtId="0" xfId="0" applyAlignment="1" applyBorder="1" applyFont="1">
      <alignment horizontal="center" vertical="center"/>
    </xf>
    <xf borderId="19" fillId="6" fontId="13" numFmtId="0" xfId="0" applyAlignment="1" applyBorder="1" applyFont="1">
      <alignment horizontal="center" vertical="center"/>
    </xf>
    <xf borderId="10" fillId="6" fontId="13" numFmtId="0" xfId="0" applyAlignment="1" applyBorder="1" applyFont="1">
      <alignment horizontal="center" vertical="center"/>
    </xf>
    <xf borderId="19" fillId="4" fontId="13" numFmtId="0" xfId="0" applyAlignment="1" applyBorder="1" applyFont="1">
      <alignment horizontal="center" vertical="center"/>
    </xf>
    <xf borderId="10" fillId="4" fontId="13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" fillId="20" fontId="12" numFmtId="0" xfId="0" applyAlignment="1" applyBorder="1" applyFill="1" applyFont="1">
      <alignment horizontal="center" vertical="center"/>
    </xf>
    <xf borderId="4" fillId="13" fontId="12" numFmtId="0" xfId="0" applyAlignment="1" applyBorder="1" applyFont="1">
      <alignment horizontal="center" shrinkToFit="0" textRotation="90" vertical="center" wrapText="1"/>
    </xf>
    <xf borderId="10" fillId="21" fontId="15" numFmtId="0" xfId="0" applyAlignment="1" applyBorder="1" applyFill="1" applyFont="1">
      <alignment horizontal="center" shrinkToFit="0" vertical="center" wrapText="1"/>
    </xf>
    <xf borderId="10" fillId="0" fontId="16" numFmtId="0" xfId="0" applyAlignment="1" applyBorder="1" applyFont="1">
      <alignment horizontal="center" vertical="center"/>
    </xf>
    <xf borderId="10" fillId="22" fontId="12" numFmtId="0" xfId="0" applyAlignment="1" applyBorder="1" applyFill="1" applyFont="1">
      <alignment horizontal="center" vertical="center"/>
    </xf>
    <xf borderId="10" fillId="23" fontId="15" numFmtId="0" xfId="0" applyAlignment="1" applyBorder="1" applyFill="1" applyFont="1">
      <alignment horizontal="center" vertical="center"/>
    </xf>
    <xf borderId="10" fillId="24" fontId="12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0" fillId="25" fontId="12" numFmtId="0" xfId="0" applyAlignment="1" applyBorder="1" applyFill="1" applyFont="1">
      <alignment horizontal="center" vertical="center"/>
    </xf>
    <xf borderId="10" fillId="5" fontId="15" numFmtId="0" xfId="0" applyAlignment="1" applyBorder="1" applyFont="1">
      <alignment horizontal="center" vertical="center"/>
    </xf>
    <xf borderId="10" fillId="26" fontId="15" numFmtId="0" xfId="0" applyAlignment="1" applyBorder="1" applyFill="1" applyFont="1">
      <alignment horizontal="center" vertical="center"/>
    </xf>
    <xf borderId="0" fillId="0" fontId="15" numFmtId="0" xfId="0" applyFont="1"/>
    <xf borderId="8" fillId="26" fontId="15" numFmtId="0" xfId="0" applyAlignment="1" applyBorder="1" applyFont="1">
      <alignment horizontal="center" shrinkToFit="0" vertical="center" wrapText="1"/>
    </xf>
    <xf borderId="1" fillId="26" fontId="15" numFmtId="0" xfId="0" applyAlignment="1" applyBorder="1" applyFont="1">
      <alignment horizontal="center" vertical="center"/>
    </xf>
    <xf borderId="10" fillId="0" fontId="15" numFmtId="0" xfId="0" applyAlignment="1" applyBorder="1" applyFont="1">
      <alignment horizontal="center" vertical="center"/>
    </xf>
    <xf borderId="8" fillId="13" fontId="12" numFmtId="0" xfId="0" applyAlignment="1" applyBorder="1" applyFont="1">
      <alignment horizontal="center" shrinkToFit="0" textRotation="90" vertical="center" wrapText="1"/>
    </xf>
    <xf borderId="10" fillId="0" fontId="15" numFmtId="2" xfId="0" applyAlignment="1" applyBorder="1" applyFont="1" applyNumberFormat="1">
      <alignment horizontal="center" vertical="center"/>
    </xf>
    <xf borderId="1" fillId="19" fontId="17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10" fillId="19" fontId="12" numFmtId="0" xfId="0" applyAlignment="1" applyBorder="1" applyFont="1">
      <alignment horizontal="center" vertical="center"/>
    </xf>
    <xf borderId="12" fillId="8" fontId="15" numFmtId="0" xfId="0" applyAlignment="1" applyBorder="1" applyFont="1">
      <alignment horizontal="center" vertical="center"/>
    </xf>
    <xf borderId="1" fillId="18" fontId="18" numFmtId="0" xfId="0" applyAlignment="1" applyBorder="1" applyFont="1">
      <alignment horizontal="center" vertical="center"/>
    </xf>
    <xf borderId="10" fillId="8" fontId="15" numFmtId="0" xfId="0" applyAlignment="1" applyBorder="1" applyFont="1">
      <alignment horizontal="center" vertical="center"/>
    </xf>
    <xf borderId="8" fillId="19" fontId="19" numFmtId="0" xfId="0" applyAlignment="1" applyBorder="1" applyFont="1">
      <alignment horizontal="center" vertical="center"/>
    </xf>
    <xf borderId="23" fillId="10" fontId="19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1" fillId="8" fontId="15" numFmtId="0" xfId="0" applyAlignment="1" applyBorder="1" applyFont="1">
      <alignment horizontal="center"/>
    </xf>
    <xf borderId="1" fillId="8" fontId="20" numFmtId="0" xfId="0" applyAlignment="1" applyBorder="1" applyFont="1">
      <alignment horizontal="center" vertical="center"/>
    </xf>
    <xf borderId="1" fillId="21" fontId="16" numFmtId="0" xfId="0" applyAlignment="1" applyBorder="1" applyFont="1">
      <alignment horizontal="center" vertical="center"/>
    </xf>
    <xf borderId="10" fillId="21" fontId="16" numFmtId="0" xfId="0" applyAlignment="1" applyBorder="1" applyFont="1">
      <alignment horizontal="center" vertical="center"/>
    </xf>
    <xf borderId="1" fillId="19" fontId="21" numFmtId="0" xfId="0" applyAlignment="1" applyBorder="1" applyFont="1">
      <alignment horizontal="center" vertical="center"/>
    </xf>
    <xf borderId="0" fillId="0" fontId="22" numFmtId="0" xfId="0" applyAlignment="1" applyFont="1">
      <alignment horizontal="left" vertical="center"/>
    </xf>
    <xf borderId="1" fillId="2" fontId="23" numFmtId="0" xfId="0" applyAlignment="1" applyBorder="1" applyFont="1">
      <alignment horizontal="center" vertical="center"/>
    </xf>
    <xf borderId="1" fillId="6" fontId="12" numFmtId="0" xfId="0" applyAlignment="1" applyBorder="1" applyFont="1">
      <alignment horizontal="center" vertical="center"/>
    </xf>
    <xf borderId="1" fillId="24" fontId="22" numFmtId="0" xfId="0" applyAlignment="1" applyBorder="1" applyFont="1">
      <alignment horizontal="center" vertical="center"/>
    </xf>
    <xf borderId="1" fillId="24" fontId="16" numFmtId="0" xfId="0" applyAlignment="1" applyBorder="1" applyFont="1">
      <alignment horizontal="center" vertical="center"/>
    </xf>
    <xf borderId="10" fillId="7" fontId="24" numFmtId="0" xfId="0" applyAlignment="1" applyBorder="1" applyFont="1">
      <alignment horizontal="center" vertical="center"/>
    </xf>
    <xf borderId="10" fillId="7" fontId="12" numFmtId="0" xfId="0" applyAlignment="1" applyBorder="1" applyFont="1">
      <alignment horizontal="center" shrinkToFit="0" textRotation="180" vertical="center" wrapText="1"/>
    </xf>
    <xf borderId="1" fillId="24" fontId="25" numFmtId="0" xfId="0" applyAlignment="1" applyBorder="1" applyFont="1">
      <alignment horizontal="center" vertical="center"/>
    </xf>
    <xf borderId="1" fillId="0" fontId="26" numFmtId="0" xfId="0" applyAlignment="1" applyBorder="1" applyFont="1">
      <alignment horizontal="center" vertical="center"/>
    </xf>
    <xf borderId="1" fillId="24" fontId="26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2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4</xdr:row>
      <xdr:rowOff>85725</xdr:rowOff>
    </xdr:from>
    <xdr:ext cx="762000" cy="342900"/>
    <xdr:sp>
      <xdr:nvSpPr>
        <xdr:cNvPr id="3" name="Shape 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5</xdr:row>
      <xdr:rowOff>180975</xdr:rowOff>
    </xdr:from>
    <xdr:ext cx="762000" cy="342900"/>
    <xdr:sp>
      <xdr:nvSpPr>
        <xdr:cNvPr id="4" name="Shape 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2-5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6</xdr:row>
      <xdr:rowOff>180975</xdr:rowOff>
    </xdr:from>
    <xdr:ext cx="762000" cy="342900"/>
    <xdr:sp>
      <xdr:nvSpPr>
        <xdr:cNvPr id="5" name="Shape 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+6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4</xdr:row>
      <xdr:rowOff>85725</xdr:rowOff>
    </xdr:from>
    <xdr:ext cx="762000" cy="342900"/>
    <xdr:sp>
      <xdr:nvSpPr>
        <xdr:cNvPr id="6" name="Shape 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5</xdr:row>
      <xdr:rowOff>180975</xdr:rowOff>
    </xdr:from>
    <xdr:ext cx="762000" cy="342900"/>
    <xdr:sp>
      <xdr:nvSpPr>
        <xdr:cNvPr id="7" name="Shape 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6</xdr:row>
      <xdr:rowOff>180975</xdr:rowOff>
    </xdr:from>
    <xdr:ext cx="762000" cy="342900"/>
    <xdr:sp>
      <xdr:nvSpPr>
        <xdr:cNvPr id="8" name="Shape 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+4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4</xdr:row>
      <xdr:rowOff>95250</xdr:rowOff>
    </xdr:from>
    <xdr:ext cx="762000" cy="342900"/>
    <xdr:sp>
      <xdr:nvSpPr>
        <xdr:cNvPr id="9" name="Shape 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5</xdr:row>
      <xdr:rowOff>190500</xdr:rowOff>
    </xdr:from>
    <xdr:ext cx="762000" cy="342900"/>
    <xdr:sp>
      <xdr:nvSpPr>
        <xdr:cNvPr id="10" name="Shape 1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6</xdr:row>
      <xdr:rowOff>190500</xdr:rowOff>
    </xdr:from>
    <xdr:ext cx="762000" cy="342900"/>
    <xdr:sp>
      <xdr:nvSpPr>
        <xdr:cNvPr id="11" name="Shape 11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+3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3</xdr:row>
      <xdr:rowOff>85725</xdr:rowOff>
    </xdr:from>
    <xdr:ext cx="762000" cy="342900"/>
    <xdr:sp>
      <xdr:nvSpPr>
        <xdr:cNvPr id="12" name="Shape 12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1-19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3</xdr:row>
      <xdr:rowOff>85725</xdr:rowOff>
    </xdr:from>
    <xdr:ext cx="762000" cy="342900"/>
    <xdr:sp>
      <xdr:nvSpPr>
        <xdr:cNvPr id="13" name="Shape 1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20-50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3</xdr:row>
      <xdr:rowOff>85725</xdr:rowOff>
    </xdr:from>
    <xdr:ext cx="762000" cy="342900"/>
    <xdr:sp>
      <xdr:nvSpPr>
        <xdr:cNvPr id="14" name="Shape 1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+51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85725</xdr:rowOff>
    </xdr:from>
    <xdr:ext cx="762000" cy="342900"/>
    <xdr:sp>
      <xdr:nvSpPr>
        <xdr:cNvPr id="15" name="Shape 1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1-5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85725</xdr:rowOff>
    </xdr:from>
    <xdr:ext cx="762000" cy="342900"/>
    <xdr:sp>
      <xdr:nvSpPr>
        <xdr:cNvPr id="16" name="Shape 1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6-19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3</xdr:row>
      <xdr:rowOff>85725</xdr:rowOff>
    </xdr:from>
    <xdr:ext cx="762000" cy="342900"/>
    <xdr:sp>
      <xdr:nvSpPr>
        <xdr:cNvPr id="17" name="Shape 1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+20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</xdr:row>
      <xdr:rowOff>76200</xdr:rowOff>
    </xdr:from>
    <xdr:ext cx="762000" cy="342900"/>
    <xdr:sp>
      <xdr:nvSpPr>
        <xdr:cNvPr id="18" name="Shape 1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1-4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3</xdr:row>
      <xdr:rowOff>76200</xdr:rowOff>
    </xdr:from>
    <xdr:ext cx="762000" cy="342900"/>
    <xdr:sp>
      <xdr:nvSpPr>
        <xdr:cNvPr id="19" name="Shape 1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5-15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3</xdr:row>
      <xdr:rowOff>76200</xdr:rowOff>
    </xdr:from>
    <xdr:ext cx="762000" cy="342900"/>
    <xdr:sp>
      <xdr:nvSpPr>
        <xdr:cNvPr id="20" name="Shape 2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24</xdr:row>
      <xdr:rowOff>66675</xdr:rowOff>
    </xdr:from>
    <xdr:ext cx="3133725" cy="952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30</xdr:row>
      <xdr:rowOff>66675</xdr:rowOff>
    </xdr:from>
    <xdr:ext cx="4695825" cy="971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8" t="s">
        <v>4</v>
      </c>
      <c r="H2" s="9"/>
      <c r="I2" s="9"/>
      <c r="J2" s="7"/>
      <c r="K2" s="8" t="s">
        <v>5</v>
      </c>
      <c r="L2" s="9"/>
      <c r="M2" s="9"/>
      <c r="N2" s="7"/>
      <c r="O2" s="10" t="s">
        <v>6</v>
      </c>
      <c r="P2" s="4"/>
    </row>
    <row r="3" ht="27.0" customHeight="1">
      <c r="A3" s="11"/>
      <c r="B3" s="12" t="s">
        <v>7</v>
      </c>
      <c r="C3" s="3"/>
      <c r="D3" s="13" t="s">
        <v>8</v>
      </c>
      <c r="E3" s="13" t="s">
        <v>9</v>
      </c>
      <c r="F3" s="13" t="s">
        <v>10</v>
      </c>
      <c r="G3" s="13" t="s">
        <v>11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8</v>
      </c>
      <c r="M3" s="13" t="s">
        <v>9</v>
      </c>
      <c r="N3" s="13" t="s">
        <v>10</v>
      </c>
      <c r="O3" s="11"/>
      <c r="P3" s="4"/>
    </row>
    <row r="4">
      <c r="A4" s="14" t="s">
        <v>12</v>
      </c>
      <c r="B4" s="15">
        <v>1.0</v>
      </c>
      <c r="C4" s="16" t="s">
        <v>13</v>
      </c>
      <c r="D4" s="17"/>
      <c r="E4" s="18"/>
      <c r="F4" s="19"/>
      <c r="G4" s="19"/>
      <c r="H4" s="19"/>
      <c r="I4" s="19"/>
      <c r="J4" s="19"/>
      <c r="K4" s="19"/>
      <c r="L4" s="19"/>
      <c r="M4" s="19"/>
      <c r="N4" s="19"/>
      <c r="O4" s="20" t="s">
        <v>14</v>
      </c>
      <c r="P4" s="4">
        <v>3.0</v>
      </c>
    </row>
    <row r="5">
      <c r="A5" s="21"/>
      <c r="B5" s="15">
        <v>1.1</v>
      </c>
      <c r="C5" s="16" t="s">
        <v>15</v>
      </c>
      <c r="D5" s="17"/>
      <c r="E5" s="22"/>
      <c r="F5" s="23"/>
      <c r="G5" s="23"/>
      <c r="H5" s="23"/>
      <c r="I5" s="23"/>
      <c r="J5" s="23"/>
      <c r="K5" s="23"/>
      <c r="L5" s="23"/>
      <c r="M5" s="23"/>
      <c r="N5" s="23"/>
      <c r="O5" s="24" t="s">
        <v>16</v>
      </c>
      <c r="P5" s="4"/>
    </row>
    <row r="6">
      <c r="A6" s="21"/>
      <c r="B6" s="15">
        <v>1.2</v>
      </c>
      <c r="C6" s="16" t="s">
        <v>17</v>
      </c>
      <c r="D6" s="17"/>
      <c r="E6" s="18"/>
      <c r="F6" s="19"/>
      <c r="G6" s="19"/>
      <c r="H6" s="19"/>
      <c r="I6" s="19"/>
      <c r="J6" s="19"/>
      <c r="K6" s="19"/>
      <c r="L6" s="19"/>
      <c r="M6" s="19"/>
      <c r="N6" s="19"/>
      <c r="O6" s="24" t="s">
        <v>16</v>
      </c>
      <c r="P6" s="4"/>
    </row>
    <row r="7">
      <c r="A7" s="21"/>
      <c r="B7" s="15">
        <v>1.3</v>
      </c>
      <c r="C7" s="16" t="s">
        <v>18</v>
      </c>
      <c r="D7" s="17"/>
      <c r="E7" s="22"/>
      <c r="F7" s="23"/>
      <c r="G7" s="23"/>
      <c r="H7" s="23"/>
      <c r="I7" s="23"/>
      <c r="J7" s="23"/>
      <c r="K7" s="23"/>
      <c r="L7" s="23"/>
      <c r="M7" s="23"/>
      <c r="N7" s="23"/>
      <c r="O7" s="24" t="s">
        <v>16</v>
      </c>
      <c r="P7" s="4"/>
    </row>
    <row r="8">
      <c r="A8" s="21"/>
      <c r="B8" s="15">
        <v>2.0</v>
      </c>
      <c r="C8" s="16" t="s">
        <v>19</v>
      </c>
      <c r="D8" s="17"/>
      <c r="E8" s="18"/>
      <c r="F8" s="19"/>
      <c r="G8" s="19"/>
      <c r="H8" s="19"/>
      <c r="I8" s="19"/>
      <c r="J8" s="19"/>
      <c r="K8" s="19"/>
      <c r="L8" s="19"/>
      <c r="M8" s="19"/>
      <c r="N8" s="19"/>
      <c r="O8" s="20" t="s">
        <v>20</v>
      </c>
      <c r="P8" s="4">
        <v>6.0</v>
      </c>
    </row>
    <row r="9">
      <c r="A9" s="21"/>
      <c r="B9" s="15">
        <v>2.1</v>
      </c>
      <c r="C9" s="16" t="s">
        <v>21</v>
      </c>
      <c r="D9" s="17"/>
      <c r="E9" s="22"/>
      <c r="F9" s="23"/>
      <c r="G9" s="23"/>
      <c r="H9" s="23"/>
      <c r="I9" s="23"/>
      <c r="J9" s="23"/>
      <c r="K9" s="23"/>
      <c r="L9" s="23"/>
      <c r="M9" s="23"/>
      <c r="N9" s="23"/>
      <c r="O9" s="24" t="s">
        <v>16</v>
      </c>
      <c r="P9" s="4"/>
    </row>
    <row r="10">
      <c r="A10" s="21"/>
      <c r="B10" s="15">
        <v>2.2</v>
      </c>
      <c r="C10" s="16" t="s">
        <v>22</v>
      </c>
      <c r="D10" s="17"/>
      <c r="E10" s="18"/>
      <c r="F10" s="19"/>
      <c r="G10" s="19"/>
      <c r="H10" s="19"/>
      <c r="I10" s="19"/>
      <c r="J10" s="19"/>
      <c r="K10" s="19"/>
      <c r="L10" s="19"/>
      <c r="M10" s="19"/>
      <c r="N10" s="19"/>
      <c r="O10" s="24" t="s">
        <v>16</v>
      </c>
      <c r="P10" s="4"/>
    </row>
    <row r="11">
      <c r="A11" s="21"/>
      <c r="B11" s="15">
        <v>2.3</v>
      </c>
      <c r="C11" s="16" t="s">
        <v>23</v>
      </c>
      <c r="D11" s="17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4" t="s">
        <v>16</v>
      </c>
      <c r="P11" s="4"/>
    </row>
    <row r="12">
      <c r="A12" s="21"/>
      <c r="B12" s="15">
        <v>2.4</v>
      </c>
      <c r="C12" s="16" t="s">
        <v>24</v>
      </c>
      <c r="D12" s="17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24" t="s">
        <v>25</v>
      </c>
      <c r="P12" s="4"/>
    </row>
    <row r="13">
      <c r="A13" s="21"/>
      <c r="B13" s="15">
        <v>2.5</v>
      </c>
      <c r="C13" s="16" t="s">
        <v>26</v>
      </c>
      <c r="D13" s="17"/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4" t="s">
        <v>16</v>
      </c>
      <c r="P13" s="4"/>
    </row>
    <row r="14">
      <c r="A14" s="21"/>
      <c r="B14" s="15">
        <v>3.0</v>
      </c>
      <c r="C14" s="16" t="s">
        <v>27</v>
      </c>
      <c r="D14" s="17"/>
      <c r="E14" s="18"/>
      <c r="F14" s="19"/>
      <c r="G14" s="19"/>
      <c r="H14" s="19"/>
      <c r="I14" s="19"/>
      <c r="J14" s="19"/>
      <c r="K14" s="19"/>
      <c r="L14" s="19"/>
      <c r="M14" s="19"/>
      <c r="N14" s="19"/>
      <c r="O14" s="20" t="s">
        <v>14</v>
      </c>
      <c r="P14" s="4">
        <v>3.0</v>
      </c>
    </row>
    <row r="15">
      <c r="A15" s="21"/>
      <c r="B15" s="15">
        <v>3.1</v>
      </c>
      <c r="C15" s="16" t="s">
        <v>28</v>
      </c>
      <c r="D15" s="17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4" t="s">
        <v>16</v>
      </c>
      <c r="P15" s="4"/>
    </row>
    <row r="16">
      <c r="A16" s="21"/>
      <c r="B16" s="15">
        <v>3.2</v>
      </c>
      <c r="C16" s="16" t="s">
        <v>29</v>
      </c>
      <c r="D16" s="17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24" t="s">
        <v>25</v>
      </c>
      <c r="P16" s="4"/>
    </row>
    <row r="17">
      <c r="A17" s="21"/>
      <c r="B17" s="15">
        <v>4.0</v>
      </c>
      <c r="C17" s="16" t="s">
        <v>30</v>
      </c>
      <c r="D17" s="17"/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0" t="s">
        <v>14</v>
      </c>
      <c r="P17" s="4">
        <v>3.0</v>
      </c>
    </row>
    <row r="18">
      <c r="A18" s="21"/>
      <c r="B18" s="15">
        <v>4.1</v>
      </c>
      <c r="C18" s="16" t="s">
        <v>28</v>
      </c>
      <c r="D18" s="17"/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24" t="s">
        <v>16</v>
      </c>
      <c r="P18" s="4"/>
    </row>
    <row r="19">
      <c r="A19" s="21"/>
      <c r="B19" s="15">
        <v>4.2</v>
      </c>
      <c r="C19" s="16" t="s">
        <v>29</v>
      </c>
      <c r="D19" s="17"/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4" t="s">
        <v>25</v>
      </c>
      <c r="P19" s="4"/>
    </row>
    <row r="20">
      <c r="A20" s="21"/>
      <c r="B20" s="15">
        <v>5.0</v>
      </c>
      <c r="C20" s="16" t="s">
        <v>31</v>
      </c>
      <c r="D20" s="25"/>
      <c r="E20" s="26"/>
      <c r="F20" s="19"/>
      <c r="G20" s="18"/>
      <c r="H20" s="19"/>
      <c r="I20" s="19"/>
      <c r="J20" s="19"/>
      <c r="K20" s="19"/>
      <c r="L20" s="19"/>
      <c r="M20" s="19"/>
      <c r="N20" s="19"/>
      <c r="O20" s="20" t="s">
        <v>32</v>
      </c>
      <c r="P20" s="4">
        <v>10.0</v>
      </c>
    </row>
    <row r="21" ht="15.75" customHeight="1">
      <c r="A21" s="21"/>
      <c r="B21" s="15">
        <v>5.1</v>
      </c>
      <c r="C21" s="16" t="s">
        <v>33</v>
      </c>
      <c r="D21" s="27"/>
      <c r="E21" s="26"/>
      <c r="F21" s="23"/>
      <c r="G21" s="22"/>
      <c r="H21" s="23"/>
      <c r="I21" s="23"/>
      <c r="J21" s="23"/>
      <c r="K21" s="23"/>
      <c r="L21" s="23"/>
      <c r="M21" s="23"/>
      <c r="N21" s="23"/>
      <c r="O21" s="24" t="s">
        <v>34</v>
      </c>
      <c r="P21" s="4"/>
    </row>
    <row r="22" ht="15.75" customHeight="1">
      <c r="A22" s="21"/>
      <c r="B22" s="15">
        <v>5.2</v>
      </c>
      <c r="C22" s="16" t="s">
        <v>35</v>
      </c>
      <c r="D22" s="25"/>
      <c r="E22" s="26"/>
      <c r="F22" s="19"/>
      <c r="G22" s="18"/>
      <c r="H22" s="19"/>
      <c r="I22" s="19"/>
      <c r="J22" s="19"/>
      <c r="K22" s="19"/>
      <c r="L22" s="19"/>
      <c r="M22" s="19"/>
      <c r="N22" s="19"/>
      <c r="O22" s="24" t="s">
        <v>34</v>
      </c>
      <c r="P22" s="4"/>
    </row>
    <row r="23" ht="15.75" customHeight="1">
      <c r="A23" s="21"/>
      <c r="B23" s="15">
        <v>5.3</v>
      </c>
      <c r="C23" s="16" t="s">
        <v>36</v>
      </c>
      <c r="D23" s="27"/>
      <c r="E23" s="26"/>
      <c r="F23" s="23"/>
      <c r="G23" s="22"/>
      <c r="H23" s="23"/>
      <c r="I23" s="23"/>
      <c r="J23" s="23"/>
      <c r="K23" s="23"/>
      <c r="L23" s="23"/>
      <c r="M23" s="23"/>
      <c r="N23" s="23"/>
      <c r="O23" s="24" t="s">
        <v>34</v>
      </c>
      <c r="P23" s="4"/>
    </row>
    <row r="24" ht="15.75" customHeight="1">
      <c r="A24" s="21"/>
      <c r="B24" s="15">
        <v>5.4</v>
      </c>
      <c r="C24" s="16" t="s">
        <v>37</v>
      </c>
      <c r="D24" s="25"/>
      <c r="E24" s="26"/>
      <c r="F24" s="19"/>
      <c r="G24" s="18"/>
      <c r="H24" s="19"/>
      <c r="I24" s="19"/>
      <c r="J24" s="19"/>
      <c r="K24" s="19"/>
      <c r="L24" s="19"/>
      <c r="M24" s="19"/>
      <c r="N24" s="19"/>
      <c r="O24" s="24" t="s">
        <v>34</v>
      </c>
      <c r="P24" s="4"/>
    </row>
    <row r="25" ht="15.75" customHeight="1">
      <c r="A25" s="21"/>
      <c r="B25" s="15">
        <v>6.0</v>
      </c>
      <c r="C25" s="16" t="s">
        <v>38</v>
      </c>
      <c r="D25" s="27"/>
      <c r="E25" s="28"/>
      <c r="F25" s="26"/>
      <c r="G25" s="22"/>
      <c r="H25" s="23"/>
      <c r="I25" s="23"/>
      <c r="J25" s="23"/>
      <c r="K25" s="23"/>
      <c r="L25" s="23"/>
      <c r="M25" s="23"/>
      <c r="N25" s="23"/>
      <c r="O25" s="20" t="s">
        <v>39</v>
      </c>
      <c r="P25" s="4">
        <v>32.0</v>
      </c>
    </row>
    <row r="26" ht="15.75" customHeight="1">
      <c r="A26" s="21"/>
      <c r="B26" s="15">
        <v>6.1</v>
      </c>
      <c r="C26" s="16" t="s">
        <v>40</v>
      </c>
      <c r="D26" s="25"/>
      <c r="E26" s="28"/>
      <c r="F26" s="26"/>
      <c r="G26" s="18"/>
      <c r="H26" s="19"/>
      <c r="I26" s="19"/>
      <c r="J26" s="19"/>
      <c r="K26" s="19"/>
      <c r="L26" s="19"/>
      <c r="M26" s="19"/>
      <c r="N26" s="19"/>
      <c r="O26" s="24" t="s">
        <v>20</v>
      </c>
      <c r="P26" s="4"/>
    </row>
    <row r="27" ht="15.75" customHeight="1">
      <c r="A27" s="21"/>
      <c r="B27" s="15">
        <v>6.2</v>
      </c>
      <c r="C27" s="16" t="s">
        <v>41</v>
      </c>
      <c r="D27" s="27"/>
      <c r="E27" s="26"/>
      <c r="F27" s="26"/>
      <c r="G27" s="22"/>
      <c r="H27" s="23"/>
      <c r="I27" s="23"/>
      <c r="J27" s="23"/>
      <c r="K27" s="23"/>
      <c r="L27" s="23"/>
      <c r="M27" s="23"/>
      <c r="N27" s="23"/>
      <c r="O27" s="24" t="s">
        <v>20</v>
      </c>
      <c r="P27" s="4"/>
    </row>
    <row r="28" ht="15.75" customHeight="1">
      <c r="A28" s="21"/>
      <c r="B28" s="15">
        <v>6.3</v>
      </c>
      <c r="C28" s="16" t="s">
        <v>42</v>
      </c>
      <c r="D28" s="25"/>
      <c r="E28" s="26"/>
      <c r="F28" s="26"/>
      <c r="G28" s="18"/>
      <c r="H28" s="19"/>
      <c r="I28" s="19"/>
      <c r="J28" s="19"/>
      <c r="K28" s="19"/>
      <c r="L28" s="19"/>
      <c r="M28" s="19"/>
      <c r="N28" s="19"/>
      <c r="O28" s="24" t="s">
        <v>43</v>
      </c>
      <c r="P28" s="4"/>
    </row>
    <row r="29" ht="15.75" customHeight="1">
      <c r="A29" s="21"/>
      <c r="B29" s="15">
        <v>6.4</v>
      </c>
      <c r="C29" s="16" t="s">
        <v>44</v>
      </c>
      <c r="D29" s="27"/>
      <c r="E29" s="26"/>
      <c r="F29" s="26"/>
      <c r="G29" s="22"/>
      <c r="H29" s="23"/>
      <c r="I29" s="23"/>
      <c r="J29" s="23"/>
      <c r="K29" s="23"/>
      <c r="L29" s="23"/>
      <c r="M29" s="23"/>
      <c r="N29" s="23"/>
      <c r="O29" s="24" t="s">
        <v>45</v>
      </c>
      <c r="P29" s="4"/>
    </row>
    <row r="30" ht="15.75" customHeight="1">
      <c r="A30" s="21"/>
      <c r="B30" s="15">
        <v>6.5</v>
      </c>
      <c r="C30" s="16" t="s">
        <v>46</v>
      </c>
      <c r="D30" s="25"/>
      <c r="E30" s="26"/>
      <c r="F30" s="26"/>
      <c r="G30" s="18"/>
      <c r="H30" s="19"/>
      <c r="I30" s="19"/>
      <c r="J30" s="19"/>
      <c r="K30" s="19"/>
      <c r="L30" s="19"/>
      <c r="M30" s="19"/>
      <c r="N30" s="19"/>
      <c r="O30" s="20" t="s">
        <v>43</v>
      </c>
      <c r="P30" s="4"/>
    </row>
    <row r="31" ht="15.75" customHeight="1">
      <c r="A31" s="21"/>
      <c r="B31" s="15">
        <v>7.0</v>
      </c>
      <c r="C31" s="16" t="s">
        <v>47</v>
      </c>
      <c r="D31" s="27"/>
      <c r="E31" s="23"/>
      <c r="F31" s="23"/>
      <c r="G31" s="29"/>
      <c r="H31" s="29"/>
      <c r="I31" s="29"/>
      <c r="J31" s="29"/>
      <c r="K31" s="29"/>
      <c r="L31" s="29"/>
      <c r="M31" s="22"/>
      <c r="N31" s="23"/>
      <c r="O31" s="20" t="s">
        <v>48</v>
      </c>
      <c r="P31" s="4">
        <v>110.0</v>
      </c>
    </row>
    <row r="32" ht="15.75" customHeight="1">
      <c r="A32" s="21"/>
      <c r="B32" s="15">
        <v>7.1</v>
      </c>
      <c r="C32" s="16" t="s">
        <v>49</v>
      </c>
      <c r="D32" s="25"/>
      <c r="E32" s="19"/>
      <c r="F32" s="19"/>
      <c r="G32" s="29"/>
      <c r="H32" s="29"/>
      <c r="I32" s="29"/>
      <c r="J32" s="29"/>
      <c r="K32" s="29"/>
      <c r="L32" s="29"/>
      <c r="M32" s="18"/>
      <c r="N32" s="19"/>
      <c r="O32" s="24" t="s">
        <v>50</v>
      </c>
      <c r="P32" s="4"/>
    </row>
    <row r="33" ht="15.75" customHeight="1">
      <c r="A33" s="21"/>
      <c r="B33" s="15">
        <v>7.2</v>
      </c>
      <c r="C33" s="16" t="s">
        <v>51</v>
      </c>
      <c r="D33" s="27"/>
      <c r="E33" s="23"/>
      <c r="F33" s="23"/>
      <c r="G33" s="29"/>
      <c r="H33" s="29"/>
      <c r="I33" s="29"/>
      <c r="J33" s="30"/>
      <c r="K33" s="30"/>
      <c r="L33" s="30"/>
      <c r="M33" s="22"/>
      <c r="N33" s="23"/>
      <c r="O33" s="24" t="s">
        <v>52</v>
      </c>
      <c r="P33" s="4"/>
    </row>
    <row r="34" ht="15.75" customHeight="1">
      <c r="A34" s="21"/>
      <c r="B34" s="15">
        <v>7.3</v>
      </c>
      <c r="C34" s="16" t="s">
        <v>53</v>
      </c>
      <c r="D34" s="25"/>
      <c r="E34" s="19"/>
      <c r="F34" s="19"/>
      <c r="G34" s="19"/>
      <c r="H34" s="29"/>
      <c r="I34" s="29"/>
      <c r="J34" s="19"/>
      <c r="K34" s="19"/>
      <c r="L34" s="19"/>
      <c r="M34" s="18"/>
      <c r="N34" s="19"/>
      <c r="O34" s="24" t="s">
        <v>54</v>
      </c>
      <c r="P34" s="4"/>
    </row>
    <row r="35" ht="15.75" customHeight="1">
      <c r="A35" s="21"/>
      <c r="B35" s="15">
        <v>7.4</v>
      </c>
      <c r="C35" s="16" t="s">
        <v>55</v>
      </c>
      <c r="D35" s="27"/>
      <c r="E35" s="23"/>
      <c r="F35" s="23"/>
      <c r="G35" s="30"/>
      <c r="H35" s="30"/>
      <c r="I35" s="29"/>
      <c r="J35" s="29"/>
      <c r="K35" s="29"/>
      <c r="L35" s="30"/>
      <c r="M35" s="22"/>
      <c r="N35" s="23"/>
      <c r="O35" s="24" t="s">
        <v>56</v>
      </c>
      <c r="P35" s="4"/>
    </row>
    <row r="36" ht="15.75" customHeight="1">
      <c r="A36" s="21"/>
      <c r="B36" s="15">
        <v>7.5</v>
      </c>
      <c r="C36" s="16" t="s">
        <v>57</v>
      </c>
      <c r="D36" s="25"/>
      <c r="E36" s="19"/>
      <c r="F36" s="19"/>
      <c r="G36" s="19"/>
      <c r="H36" s="19"/>
      <c r="I36" s="19"/>
      <c r="J36" s="19"/>
      <c r="K36" s="29"/>
      <c r="L36" s="29"/>
      <c r="M36" s="18"/>
      <c r="N36" s="19"/>
      <c r="O36" s="24" t="s">
        <v>58</v>
      </c>
      <c r="P36" s="4"/>
    </row>
    <row r="37" ht="15.75" customHeight="1">
      <c r="A37" s="21"/>
      <c r="B37" s="15">
        <v>8.0</v>
      </c>
      <c r="C37" s="16" t="s">
        <v>59</v>
      </c>
      <c r="D37" s="27"/>
      <c r="E37" s="23"/>
      <c r="F37" s="23"/>
      <c r="G37" s="23"/>
      <c r="H37" s="23"/>
      <c r="I37" s="23"/>
      <c r="J37" s="23"/>
      <c r="K37" s="31"/>
      <c r="L37" s="31"/>
      <c r="M37" s="23"/>
      <c r="N37" s="22"/>
      <c r="O37" s="20" t="s">
        <v>56</v>
      </c>
      <c r="P37" s="4">
        <v>40.0</v>
      </c>
    </row>
    <row r="38" ht="15.75" customHeight="1">
      <c r="A38" s="21"/>
      <c r="B38" s="15">
        <v>8.1</v>
      </c>
      <c r="C38" s="16" t="s">
        <v>60</v>
      </c>
      <c r="D38" s="25"/>
      <c r="E38" s="19"/>
      <c r="F38" s="19"/>
      <c r="G38" s="19"/>
      <c r="H38" s="19"/>
      <c r="I38" s="19"/>
      <c r="J38" s="19"/>
      <c r="K38" s="31"/>
      <c r="L38" s="19"/>
      <c r="M38" s="19"/>
      <c r="N38" s="18"/>
      <c r="O38" s="24" t="s">
        <v>54</v>
      </c>
      <c r="P38" s="4"/>
    </row>
    <row r="39" ht="15.75" customHeight="1">
      <c r="A39" s="21"/>
      <c r="B39" s="15">
        <v>8.2</v>
      </c>
      <c r="C39" s="16" t="s">
        <v>61</v>
      </c>
      <c r="D39" s="27"/>
      <c r="E39" s="23"/>
      <c r="F39" s="23"/>
      <c r="G39" s="23"/>
      <c r="H39" s="23"/>
      <c r="I39" s="23"/>
      <c r="J39" s="23"/>
      <c r="K39" s="31"/>
      <c r="L39" s="31"/>
      <c r="M39" s="23"/>
      <c r="N39" s="22"/>
      <c r="O39" s="24" t="s">
        <v>32</v>
      </c>
      <c r="P39" s="4"/>
    </row>
    <row r="40" ht="15.75" customHeight="1">
      <c r="A40" s="21"/>
      <c r="B40" s="15">
        <v>8.3</v>
      </c>
      <c r="C40" s="16" t="s">
        <v>62</v>
      </c>
      <c r="D40" s="25"/>
      <c r="E40" s="19"/>
      <c r="F40" s="19"/>
      <c r="G40" s="19"/>
      <c r="H40" s="19"/>
      <c r="I40" s="19"/>
      <c r="J40" s="19"/>
      <c r="K40" s="19"/>
      <c r="L40" s="31"/>
      <c r="M40" s="19"/>
      <c r="N40" s="18"/>
      <c r="O40" s="24" t="s">
        <v>54</v>
      </c>
      <c r="P40" s="4"/>
    </row>
    <row r="41" ht="15.75" customHeight="1">
      <c r="A41" s="21"/>
      <c r="B41" s="15">
        <v>9.0</v>
      </c>
      <c r="C41" s="16" t="s">
        <v>63</v>
      </c>
      <c r="D41" s="27"/>
      <c r="E41" s="23"/>
      <c r="F41" s="23"/>
      <c r="G41" s="23"/>
      <c r="H41" s="23"/>
      <c r="I41" s="23"/>
      <c r="J41" s="23"/>
      <c r="K41" s="23"/>
      <c r="L41" s="23"/>
      <c r="M41" s="31"/>
      <c r="N41" s="22"/>
      <c r="O41" s="20" t="s">
        <v>32</v>
      </c>
      <c r="P41" s="4">
        <v>10.0</v>
      </c>
    </row>
    <row r="42" ht="15.75" customHeight="1">
      <c r="A42" s="21"/>
      <c r="B42" s="15">
        <v>9.1</v>
      </c>
      <c r="C42" s="16" t="s">
        <v>64</v>
      </c>
      <c r="D42" s="25"/>
      <c r="E42" s="19"/>
      <c r="F42" s="19"/>
      <c r="G42" s="19"/>
      <c r="H42" s="19"/>
      <c r="I42" s="19"/>
      <c r="J42" s="19"/>
      <c r="K42" s="19"/>
      <c r="L42" s="19"/>
      <c r="M42" s="31"/>
      <c r="N42" s="18"/>
      <c r="O42" s="24" t="s">
        <v>14</v>
      </c>
      <c r="P42" s="4"/>
    </row>
    <row r="43" ht="15.75" customHeight="1">
      <c r="A43" s="21"/>
      <c r="B43" s="15">
        <v>9.2</v>
      </c>
      <c r="C43" s="16" t="s">
        <v>65</v>
      </c>
      <c r="D43" s="27"/>
      <c r="E43" s="23"/>
      <c r="F43" s="23"/>
      <c r="G43" s="23"/>
      <c r="H43" s="23"/>
      <c r="I43" s="23"/>
      <c r="J43" s="23"/>
      <c r="K43" s="23"/>
      <c r="L43" s="23"/>
      <c r="M43" s="31"/>
      <c r="N43" s="22"/>
      <c r="O43" s="24" t="s">
        <v>45</v>
      </c>
      <c r="P43" s="4"/>
    </row>
    <row r="44" ht="15.75" customHeight="1">
      <c r="A44" s="21"/>
      <c r="B44" s="15">
        <v>9.3</v>
      </c>
      <c r="C44" s="16" t="s">
        <v>66</v>
      </c>
      <c r="D44" s="25"/>
      <c r="E44" s="19"/>
      <c r="F44" s="19"/>
      <c r="G44" s="19"/>
      <c r="H44" s="19"/>
      <c r="I44" s="19"/>
      <c r="J44" s="19"/>
      <c r="K44" s="19"/>
      <c r="L44" s="19"/>
      <c r="M44" s="31"/>
      <c r="N44" s="18"/>
      <c r="O44" s="24" t="s">
        <v>14</v>
      </c>
      <c r="P44" s="4"/>
    </row>
    <row r="45" ht="15.75" customHeight="1">
      <c r="A45" s="21"/>
      <c r="B45" s="15">
        <v>10.0</v>
      </c>
      <c r="C45" s="16" t="s">
        <v>67</v>
      </c>
      <c r="D45" s="32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0" t="s">
        <v>68</v>
      </c>
      <c r="P45" s="4">
        <v>240.0</v>
      </c>
    </row>
    <row r="46" ht="15.75" customHeight="1">
      <c r="A46" s="21"/>
      <c r="B46" s="15">
        <v>11.0</v>
      </c>
      <c r="C46" s="16" t="s">
        <v>69</v>
      </c>
      <c r="D46" s="25"/>
      <c r="E46" s="19"/>
      <c r="F46" s="19"/>
      <c r="G46" s="19"/>
      <c r="H46" s="19"/>
      <c r="I46" s="19"/>
      <c r="J46" s="19"/>
      <c r="K46" s="19"/>
      <c r="L46" s="19"/>
      <c r="M46" s="33"/>
      <c r="N46" s="19"/>
      <c r="O46" s="20" t="s">
        <v>32</v>
      </c>
      <c r="P46" s="4">
        <v>10.0</v>
      </c>
    </row>
    <row r="47" ht="15.75" customHeight="1">
      <c r="A47" s="21"/>
      <c r="B47" s="15">
        <v>11.1</v>
      </c>
      <c r="C47" s="16" t="s">
        <v>70</v>
      </c>
      <c r="D47" s="27"/>
      <c r="E47" s="23"/>
      <c r="F47" s="23"/>
      <c r="G47" s="23"/>
      <c r="H47" s="23"/>
      <c r="I47" s="23"/>
      <c r="J47" s="23"/>
      <c r="K47" s="23"/>
      <c r="L47" s="23"/>
      <c r="M47" s="33"/>
      <c r="N47" s="23"/>
      <c r="O47" s="24" t="s">
        <v>32</v>
      </c>
      <c r="P47" s="4"/>
    </row>
    <row r="48" ht="15.75" customHeight="1">
      <c r="A48" s="21"/>
      <c r="B48" s="15">
        <v>12.0</v>
      </c>
      <c r="C48" s="16" t="s">
        <v>71</v>
      </c>
      <c r="D48" s="25"/>
      <c r="E48" s="19"/>
      <c r="F48" s="19"/>
      <c r="G48" s="19"/>
      <c r="H48" s="19"/>
      <c r="I48" s="19"/>
      <c r="J48" s="19"/>
      <c r="K48" s="19"/>
      <c r="L48" s="19"/>
      <c r="M48" s="19"/>
      <c r="N48" s="34"/>
      <c r="O48" s="20" t="s">
        <v>20</v>
      </c>
      <c r="P48" s="4">
        <v>6.0</v>
      </c>
    </row>
    <row r="49" ht="15.75" customHeight="1">
      <c r="A49" s="21"/>
      <c r="B49" s="15">
        <v>12.1</v>
      </c>
      <c r="C49" s="16" t="s">
        <v>72</v>
      </c>
      <c r="D49" s="27"/>
      <c r="E49" s="23"/>
      <c r="F49" s="23"/>
      <c r="G49" s="23"/>
      <c r="H49" s="23"/>
      <c r="I49" s="23"/>
      <c r="J49" s="23"/>
      <c r="K49" s="23"/>
      <c r="L49" s="23"/>
      <c r="M49" s="23"/>
      <c r="N49" s="34"/>
      <c r="O49" s="24" t="s">
        <v>25</v>
      </c>
      <c r="P49" s="4"/>
    </row>
    <row r="50" ht="15.75" customHeight="1">
      <c r="A50" s="21"/>
      <c r="B50" s="15">
        <v>12.2</v>
      </c>
      <c r="C50" s="16" t="s">
        <v>73</v>
      </c>
      <c r="D50" s="25"/>
      <c r="E50" s="19"/>
      <c r="F50" s="19"/>
      <c r="G50" s="19"/>
      <c r="H50" s="19"/>
      <c r="I50" s="19"/>
      <c r="J50" s="19"/>
      <c r="K50" s="19"/>
      <c r="L50" s="19"/>
      <c r="M50" s="19"/>
      <c r="N50" s="34"/>
      <c r="O50" s="24" t="s">
        <v>45</v>
      </c>
      <c r="P50" s="4"/>
    </row>
    <row r="51" ht="15.75" customHeight="1">
      <c r="A51" s="21"/>
      <c r="B51" s="15">
        <v>13.0</v>
      </c>
      <c r="C51" s="16" t="s">
        <v>74</v>
      </c>
      <c r="D51" s="27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0" t="s">
        <v>68</v>
      </c>
      <c r="P51" s="4"/>
    </row>
    <row r="52" ht="15.75" customHeight="1">
      <c r="A52" s="21"/>
      <c r="B52" s="15">
        <v>13.1</v>
      </c>
      <c r="C52" s="16" t="s">
        <v>75</v>
      </c>
      <c r="D52" s="25"/>
      <c r="E52" s="19"/>
      <c r="F52" s="19"/>
      <c r="G52" s="19"/>
      <c r="H52" s="19"/>
      <c r="I52" s="19"/>
      <c r="J52" s="19"/>
      <c r="K52" s="19"/>
      <c r="L52" s="19"/>
      <c r="M52" s="19"/>
      <c r="N52" s="23"/>
      <c r="O52" s="24" t="s">
        <v>76</v>
      </c>
      <c r="P52" s="4"/>
    </row>
    <row r="53" ht="15.75" customHeight="1">
      <c r="A53" s="21"/>
      <c r="B53" s="15">
        <v>13.2</v>
      </c>
      <c r="C53" s="16" t="s">
        <v>77</v>
      </c>
      <c r="D53" s="27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35" t="s">
        <v>76</v>
      </c>
      <c r="P53" s="4"/>
    </row>
    <row r="54" ht="15.75" customHeight="1">
      <c r="A54" s="11"/>
      <c r="B54" s="15">
        <v>13.3</v>
      </c>
      <c r="C54" s="16" t="s">
        <v>78</v>
      </c>
      <c r="D54" s="25"/>
      <c r="E54" s="19"/>
      <c r="F54" s="19"/>
      <c r="G54" s="19"/>
      <c r="H54" s="19"/>
      <c r="I54" s="19"/>
      <c r="J54" s="19"/>
      <c r="K54" s="19"/>
      <c r="L54" s="19"/>
      <c r="M54" s="19"/>
      <c r="N54" s="23"/>
      <c r="O54" s="36" t="s">
        <v>76</v>
      </c>
      <c r="P54" s="4"/>
    </row>
    <row r="55" ht="15.75" customHeight="1">
      <c r="O55" s="37">
        <f>SUM(P48,P46,P45,P41,P37,P31,P25,P20,P17,P14,P8,P4)</f>
        <v>473</v>
      </c>
      <c r="P55" s="38" t="s">
        <v>79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A3"/>
    <mergeCell ref="A4:A54"/>
    <mergeCell ref="A1:O1"/>
    <mergeCell ref="B2:C2"/>
    <mergeCell ref="D2:F2"/>
    <mergeCell ref="G2:J2"/>
    <mergeCell ref="K2:N2"/>
    <mergeCell ref="O2:O3"/>
    <mergeCell ref="B3:C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6" width="14.43"/>
  </cols>
  <sheetData>
    <row r="1">
      <c r="A1" s="39" t="s">
        <v>80</v>
      </c>
      <c r="B1" s="40" t="s">
        <v>81</v>
      </c>
      <c r="C1" s="40" t="s">
        <v>82</v>
      </c>
      <c r="D1" s="40" t="s">
        <v>83</v>
      </c>
      <c r="E1" s="41"/>
      <c r="F1" s="41"/>
      <c r="G1" s="39" t="s">
        <v>84</v>
      </c>
      <c r="H1" s="42" t="s">
        <v>85</v>
      </c>
      <c r="I1" s="42" t="s">
        <v>86</v>
      </c>
    </row>
    <row r="2">
      <c r="A2" s="43" t="s">
        <v>87</v>
      </c>
      <c r="B2" s="44">
        <v>5.0</v>
      </c>
      <c r="C2" s="44">
        <v>3.0</v>
      </c>
      <c r="D2" s="44">
        <v>15.0</v>
      </c>
      <c r="E2" s="41"/>
      <c r="F2" s="45">
        <v>1.0</v>
      </c>
      <c r="G2" s="46">
        <v>5.0</v>
      </c>
      <c r="H2" s="41"/>
      <c r="I2" s="41"/>
    </row>
    <row r="3">
      <c r="A3" s="43" t="s">
        <v>87</v>
      </c>
      <c r="B3" s="44">
        <v>0.0</v>
      </c>
      <c r="C3" s="44">
        <v>5.0</v>
      </c>
      <c r="D3" s="44">
        <v>0.0</v>
      </c>
      <c r="E3" s="41"/>
      <c r="F3" s="47">
        <v>2.0</v>
      </c>
      <c r="G3" s="46">
        <v>2.0</v>
      </c>
      <c r="H3" s="41"/>
      <c r="I3" s="41"/>
    </row>
    <row r="4">
      <c r="A4" s="43" t="s">
        <v>87</v>
      </c>
      <c r="B4" s="44">
        <v>0.0</v>
      </c>
      <c r="C4" s="44">
        <v>10.0</v>
      </c>
      <c r="D4" s="44">
        <v>0.0</v>
      </c>
      <c r="E4" s="41"/>
      <c r="F4" s="47">
        <v>3.0</v>
      </c>
      <c r="G4" s="46">
        <v>5.0</v>
      </c>
      <c r="H4" s="41"/>
      <c r="I4" s="41"/>
    </row>
    <row r="5">
      <c r="A5" s="43" t="s">
        <v>88</v>
      </c>
      <c r="B5" s="44">
        <v>1.0</v>
      </c>
      <c r="C5" s="44">
        <v>4.0</v>
      </c>
      <c r="D5" s="44">
        <v>4.0</v>
      </c>
      <c r="E5" s="41"/>
      <c r="F5" s="47">
        <v>4.0</v>
      </c>
      <c r="G5" s="46">
        <v>2.0</v>
      </c>
      <c r="H5" s="41"/>
      <c r="I5" s="41"/>
    </row>
    <row r="6">
      <c r="A6" s="43" t="s">
        <v>88</v>
      </c>
      <c r="B6" s="44">
        <v>2.0</v>
      </c>
      <c r="C6" s="44">
        <v>5.0</v>
      </c>
      <c r="D6" s="44">
        <v>10.0</v>
      </c>
      <c r="E6" s="41"/>
      <c r="F6" s="47">
        <v>5.0</v>
      </c>
      <c r="G6" s="46">
        <v>5.0</v>
      </c>
      <c r="H6" s="41"/>
      <c r="I6" s="41"/>
    </row>
    <row r="7">
      <c r="A7" s="43" t="s">
        <v>88</v>
      </c>
      <c r="B7" s="44">
        <v>1.0</v>
      </c>
      <c r="C7" s="44">
        <v>7.0</v>
      </c>
      <c r="D7" s="44">
        <v>7.0</v>
      </c>
      <c r="E7" s="41"/>
      <c r="F7" s="47">
        <v>6.0</v>
      </c>
      <c r="G7" s="46">
        <v>2.0</v>
      </c>
      <c r="H7" s="41"/>
      <c r="I7" s="41"/>
    </row>
    <row r="8">
      <c r="A8" s="43" t="s">
        <v>89</v>
      </c>
      <c r="B8" s="44">
        <v>1.0</v>
      </c>
      <c r="C8" s="44">
        <v>3.0</v>
      </c>
      <c r="D8" s="44">
        <v>3.0</v>
      </c>
      <c r="E8" s="41"/>
      <c r="F8" s="47">
        <v>7.0</v>
      </c>
      <c r="G8" s="46">
        <v>4.0</v>
      </c>
      <c r="H8" s="41"/>
      <c r="I8" s="41"/>
    </row>
    <row r="9">
      <c r="A9" s="43" t="s">
        <v>89</v>
      </c>
      <c r="B9" s="44">
        <v>1.0</v>
      </c>
      <c r="C9" s="44">
        <v>4.0</v>
      </c>
      <c r="D9" s="44">
        <v>4.0</v>
      </c>
      <c r="E9" s="41"/>
      <c r="F9" s="47">
        <v>8.0</v>
      </c>
      <c r="G9" s="46">
        <v>4.0</v>
      </c>
      <c r="H9" s="41"/>
      <c r="I9" s="41"/>
    </row>
    <row r="10">
      <c r="A10" s="43" t="s">
        <v>89</v>
      </c>
      <c r="B10" s="44">
        <v>2.0</v>
      </c>
      <c r="C10" s="44">
        <v>6.0</v>
      </c>
      <c r="D10" s="44">
        <v>12.0</v>
      </c>
      <c r="E10" s="41"/>
      <c r="F10" s="47">
        <v>9.0</v>
      </c>
      <c r="G10" s="46">
        <v>1.0</v>
      </c>
      <c r="H10" s="41"/>
      <c r="I10" s="41"/>
    </row>
    <row r="11">
      <c r="A11" s="43" t="s">
        <v>90</v>
      </c>
      <c r="B11" s="44">
        <v>0.0</v>
      </c>
      <c r="C11" s="44">
        <v>7.0</v>
      </c>
      <c r="D11" s="44">
        <v>0.0</v>
      </c>
      <c r="E11" s="41"/>
      <c r="F11" s="47">
        <v>10.0</v>
      </c>
      <c r="G11" s="46">
        <v>3.0</v>
      </c>
      <c r="H11" s="41"/>
      <c r="I11" s="41"/>
    </row>
    <row r="12">
      <c r="A12" s="43" t="s">
        <v>90</v>
      </c>
      <c r="B12" s="44">
        <v>2.0</v>
      </c>
      <c r="C12" s="44">
        <v>10.0</v>
      </c>
      <c r="D12" s="44">
        <v>20.0</v>
      </c>
      <c r="E12" s="41"/>
      <c r="F12" s="47">
        <v>11.0</v>
      </c>
      <c r="G12" s="46">
        <v>3.0</v>
      </c>
      <c r="H12" s="41"/>
      <c r="I12" s="41"/>
    </row>
    <row r="13">
      <c r="A13" s="43" t="s">
        <v>90</v>
      </c>
      <c r="B13" s="44">
        <v>1.0</v>
      </c>
      <c r="C13" s="44">
        <v>15.0</v>
      </c>
      <c r="D13" s="44">
        <v>15.0</v>
      </c>
      <c r="E13" s="41"/>
      <c r="F13" s="47">
        <v>12.0</v>
      </c>
      <c r="G13" s="46">
        <v>1.0</v>
      </c>
      <c r="H13" s="41"/>
      <c r="I13" s="41"/>
    </row>
    <row r="14">
      <c r="A14" s="43" t="s">
        <v>91</v>
      </c>
      <c r="B14" s="44">
        <v>0.0</v>
      </c>
      <c r="C14" s="44">
        <v>5.0</v>
      </c>
      <c r="D14" s="44">
        <v>0.0</v>
      </c>
      <c r="E14" s="41"/>
      <c r="F14" s="47">
        <v>13.0</v>
      </c>
      <c r="G14" s="46">
        <v>5.0</v>
      </c>
      <c r="H14" s="41"/>
      <c r="I14" s="41"/>
    </row>
    <row r="15">
      <c r="A15" s="43" t="s">
        <v>91</v>
      </c>
      <c r="B15" s="44">
        <v>1.0</v>
      </c>
      <c r="C15" s="44">
        <v>7.0</v>
      </c>
      <c r="D15" s="44">
        <v>7.0</v>
      </c>
      <c r="E15" s="41"/>
      <c r="F15" s="48">
        <v>14.0</v>
      </c>
      <c r="G15" s="49">
        <v>4.0</v>
      </c>
      <c r="H15" s="41"/>
      <c r="I15" s="41"/>
    </row>
    <row r="16">
      <c r="A16" s="43" t="s">
        <v>91</v>
      </c>
      <c r="B16" s="44">
        <v>0.0</v>
      </c>
      <c r="C16" s="44">
        <v>10.0</v>
      </c>
      <c r="D16" s="44">
        <v>0.0</v>
      </c>
      <c r="E16" s="41"/>
      <c r="F16" s="50" t="s">
        <v>83</v>
      </c>
      <c r="G16" s="51">
        <v>46.0</v>
      </c>
      <c r="H16" s="52">
        <v>1.11</v>
      </c>
      <c r="I16" s="52">
        <v>107.67</v>
      </c>
    </row>
    <row r="17">
      <c r="A17" s="53" t="s">
        <v>92</v>
      </c>
      <c r="B17" s="2"/>
      <c r="C17" s="3"/>
      <c r="D17" s="51">
        <v>97.0</v>
      </c>
      <c r="E17" s="41"/>
      <c r="F17" s="41"/>
      <c r="G17" s="41"/>
      <c r="H17" s="41"/>
      <c r="I17" s="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C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3.0"/>
    <col customWidth="1" min="3" max="11" width="12.86"/>
    <col customWidth="1" min="12" max="12" width="16.0"/>
    <col customWidth="1" min="13" max="13" width="7.71"/>
    <col customWidth="1" min="14" max="14" width="13.0"/>
    <col customWidth="1" min="15" max="17" width="11.43"/>
    <col customWidth="1" min="18" max="18" width="13.71"/>
    <col customWidth="1" min="19" max="21" width="11.43"/>
    <col customWidth="1" min="22" max="22" width="14.14"/>
    <col customWidth="1" min="23" max="25" width="11.43"/>
    <col customWidth="1" min="26" max="26" width="10.71"/>
  </cols>
  <sheetData>
    <row r="1" ht="16.5" customHeight="1">
      <c r="A1" s="54" t="s">
        <v>93</v>
      </c>
      <c r="B1" s="55"/>
      <c r="C1" s="56" t="s">
        <v>94</v>
      </c>
      <c r="D1" s="2"/>
      <c r="E1" s="2"/>
      <c r="F1" s="2"/>
      <c r="G1" s="2"/>
      <c r="H1" s="2"/>
      <c r="I1" s="2"/>
      <c r="J1" s="2"/>
      <c r="K1" s="3"/>
      <c r="L1" s="57" t="s">
        <v>83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24.0" customHeight="1">
      <c r="A2" s="59"/>
      <c r="B2" s="60"/>
      <c r="C2" s="61" t="s">
        <v>95</v>
      </c>
      <c r="D2" s="62" t="s">
        <v>96</v>
      </c>
      <c r="E2" s="62" t="s">
        <v>83</v>
      </c>
      <c r="F2" s="63" t="s">
        <v>95</v>
      </c>
      <c r="G2" s="64" t="s">
        <v>97</v>
      </c>
      <c r="H2" s="64" t="s">
        <v>83</v>
      </c>
      <c r="I2" s="65" t="s">
        <v>95</v>
      </c>
      <c r="J2" s="66" t="s">
        <v>98</v>
      </c>
      <c r="K2" s="66" t="s">
        <v>83</v>
      </c>
      <c r="L2" s="11"/>
      <c r="M2" s="67"/>
      <c r="N2" s="68" t="s">
        <v>99</v>
      </c>
      <c r="O2" s="2"/>
      <c r="P2" s="2"/>
      <c r="Q2" s="3"/>
      <c r="R2" s="68" t="s">
        <v>100</v>
      </c>
      <c r="S2" s="2"/>
      <c r="T2" s="2"/>
      <c r="U2" s="3"/>
      <c r="V2" s="68" t="s">
        <v>101</v>
      </c>
      <c r="W2" s="2"/>
      <c r="X2" s="2"/>
      <c r="Y2" s="3"/>
      <c r="Z2" s="67"/>
    </row>
    <row r="3" ht="42.0" customHeight="1">
      <c r="A3" s="69" t="s">
        <v>102</v>
      </c>
      <c r="B3" s="70" t="s">
        <v>103</v>
      </c>
      <c r="C3" s="71">
        <v>0.0</v>
      </c>
      <c r="D3" s="72">
        <v>3.0</v>
      </c>
      <c r="E3" s="73">
        <f t="shared" ref="E3:E7" si="1">C3*D3</f>
        <v>0</v>
      </c>
      <c r="F3" s="71">
        <v>10.0</v>
      </c>
      <c r="G3" s="74">
        <v>4.0</v>
      </c>
      <c r="H3" s="75">
        <f t="shared" ref="H3:H7" si="2">G3*F3</f>
        <v>40</v>
      </c>
      <c r="I3" s="71">
        <v>3.0</v>
      </c>
      <c r="J3" s="76">
        <v>6.0</v>
      </c>
      <c r="K3" s="77">
        <f t="shared" ref="K3:K7" si="3">J3*I3</f>
        <v>18</v>
      </c>
      <c r="L3" s="78">
        <f t="shared" ref="L3:L7" si="4">K3+H3+E3</f>
        <v>58</v>
      </c>
      <c r="M3" s="79"/>
      <c r="N3" s="80" t="s">
        <v>104</v>
      </c>
      <c r="O3" s="81" t="s">
        <v>105</v>
      </c>
      <c r="P3" s="2"/>
      <c r="Q3" s="3"/>
      <c r="R3" s="80" t="s">
        <v>106</v>
      </c>
      <c r="S3" s="81" t="s">
        <v>105</v>
      </c>
      <c r="T3" s="2"/>
      <c r="U3" s="3"/>
      <c r="V3" s="80" t="s">
        <v>106</v>
      </c>
      <c r="W3" s="81" t="s">
        <v>105</v>
      </c>
      <c r="X3" s="2"/>
      <c r="Y3" s="3"/>
      <c r="Z3" s="79"/>
    </row>
    <row r="4" ht="42.0" customHeight="1">
      <c r="A4" s="21"/>
      <c r="B4" s="70" t="s">
        <v>107</v>
      </c>
      <c r="C4" s="71">
        <v>6.0</v>
      </c>
      <c r="D4" s="72">
        <v>4.0</v>
      </c>
      <c r="E4" s="73">
        <f t="shared" si="1"/>
        <v>24</v>
      </c>
      <c r="F4" s="71">
        <v>0.0</v>
      </c>
      <c r="G4" s="74">
        <v>5.0</v>
      </c>
      <c r="H4" s="75">
        <f t="shared" si="2"/>
        <v>0</v>
      </c>
      <c r="I4" s="71">
        <v>2.0</v>
      </c>
      <c r="J4" s="76">
        <v>7.0</v>
      </c>
      <c r="K4" s="77">
        <f t="shared" si="3"/>
        <v>14</v>
      </c>
      <c r="L4" s="78">
        <f t="shared" si="4"/>
        <v>38</v>
      </c>
      <c r="M4" s="79"/>
      <c r="N4" s="11"/>
      <c r="O4" s="82"/>
      <c r="P4" s="82"/>
      <c r="Q4" s="82"/>
      <c r="R4" s="11"/>
      <c r="S4" s="82"/>
      <c r="T4" s="82"/>
      <c r="U4" s="82"/>
      <c r="V4" s="11"/>
      <c r="W4" s="82"/>
      <c r="X4" s="82"/>
      <c r="Y4" s="82"/>
      <c r="Z4" s="79"/>
    </row>
    <row r="5" ht="42.0" customHeight="1">
      <c r="A5" s="11"/>
      <c r="B5" s="70" t="s">
        <v>89</v>
      </c>
      <c r="C5" s="71">
        <v>0.0</v>
      </c>
      <c r="D5" s="72">
        <v>3.0</v>
      </c>
      <c r="E5" s="73">
        <f t="shared" si="1"/>
        <v>0</v>
      </c>
      <c r="F5" s="71">
        <v>12.0</v>
      </c>
      <c r="G5" s="74">
        <v>4.0</v>
      </c>
      <c r="H5" s="75">
        <f t="shared" si="2"/>
        <v>48</v>
      </c>
      <c r="I5" s="71">
        <v>4.0</v>
      </c>
      <c r="J5" s="76">
        <v>6.0</v>
      </c>
      <c r="K5" s="77">
        <f t="shared" si="3"/>
        <v>24</v>
      </c>
      <c r="L5" s="78">
        <f t="shared" si="4"/>
        <v>72</v>
      </c>
      <c r="M5" s="79"/>
      <c r="N5" s="82"/>
      <c r="O5" s="82" t="s">
        <v>96</v>
      </c>
      <c r="P5" s="82" t="s">
        <v>96</v>
      </c>
      <c r="Q5" s="82" t="s">
        <v>97</v>
      </c>
      <c r="R5" s="82"/>
      <c r="S5" s="82" t="s">
        <v>96</v>
      </c>
      <c r="T5" s="82" t="s">
        <v>96</v>
      </c>
      <c r="U5" s="82" t="s">
        <v>97</v>
      </c>
      <c r="V5" s="82"/>
      <c r="W5" s="82" t="s">
        <v>96</v>
      </c>
      <c r="X5" s="82" t="s">
        <v>96</v>
      </c>
      <c r="Y5" s="82" t="s">
        <v>97</v>
      </c>
      <c r="Z5" s="79"/>
    </row>
    <row r="6" ht="55.5" customHeight="1">
      <c r="A6" s="83" t="s">
        <v>108</v>
      </c>
      <c r="B6" s="70" t="s">
        <v>109</v>
      </c>
      <c r="C6" s="71">
        <v>5.0</v>
      </c>
      <c r="D6" s="72">
        <v>7.0</v>
      </c>
      <c r="E6" s="73">
        <f t="shared" si="1"/>
        <v>35</v>
      </c>
      <c r="F6" s="71">
        <v>0.0</v>
      </c>
      <c r="G6" s="74">
        <v>10.0</v>
      </c>
      <c r="H6" s="75">
        <f t="shared" si="2"/>
        <v>0</v>
      </c>
      <c r="I6" s="71">
        <v>0.0</v>
      </c>
      <c r="J6" s="76">
        <v>15.0</v>
      </c>
      <c r="K6" s="77">
        <f t="shared" si="3"/>
        <v>0</v>
      </c>
      <c r="L6" s="78">
        <f t="shared" si="4"/>
        <v>35</v>
      </c>
      <c r="M6" s="79"/>
      <c r="N6" s="82"/>
      <c r="O6" s="82" t="s">
        <v>96</v>
      </c>
      <c r="P6" s="82" t="s">
        <v>97</v>
      </c>
      <c r="Q6" s="82" t="s">
        <v>98</v>
      </c>
      <c r="R6" s="82"/>
      <c r="S6" s="82" t="s">
        <v>96</v>
      </c>
      <c r="T6" s="82" t="s">
        <v>97</v>
      </c>
      <c r="U6" s="82" t="s">
        <v>98</v>
      </c>
      <c r="V6" s="84"/>
      <c r="W6" s="82" t="s">
        <v>96</v>
      </c>
      <c r="X6" s="82" t="s">
        <v>97</v>
      </c>
      <c r="Y6" s="82" t="s">
        <v>98</v>
      </c>
      <c r="Z6" s="79"/>
    </row>
    <row r="7" ht="55.5" customHeight="1">
      <c r="A7" s="11"/>
      <c r="B7" s="70" t="s">
        <v>110</v>
      </c>
      <c r="C7" s="71">
        <v>1.0</v>
      </c>
      <c r="D7" s="72">
        <v>5.0</v>
      </c>
      <c r="E7" s="73">
        <f t="shared" si="1"/>
        <v>5</v>
      </c>
      <c r="F7" s="71">
        <v>0.0</v>
      </c>
      <c r="G7" s="74">
        <v>7.0</v>
      </c>
      <c r="H7" s="75">
        <f t="shared" si="2"/>
        <v>0</v>
      </c>
      <c r="I7" s="71">
        <v>0.0</v>
      </c>
      <c r="J7" s="76">
        <v>10.0</v>
      </c>
      <c r="K7" s="77">
        <f t="shared" si="3"/>
        <v>0</v>
      </c>
      <c r="L7" s="78">
        <f t="shared" si="4"/>
        <v>5</v>
      </c>
      <c r="M7" s="79"/>
      <c r="N7" s="82"/>
      <c r="O7" s="82" t="s">
        <v>97</v>
      </c>
      <c r="P7" s="82" t="s">
        <v>98</v>
      </c>
      <c r="Q7" s="82" t="s">
        <v>98</v>
      </c>
      <c r="R7" s="82"/>
      <c r="S7" s="82" t="s">
        <v>97</v>
      </c>
      <c r="T7" s="82" t="s">
        <v>98</v>
      </c>
      <c r="U7" s="82" t="s">
        <v>98</v>
      </c>
      <c r="V7" s="82"/>
      <c r="W7" s="82" t="s">
        <v>97</v>
      </c>
      <c r="X7" s="82" t="s">
        <v>98</v>
      </c>
      <c r="Y7" s="82" t="s">
        <v>98</v>
      </c>
      <c r="Z7" s="79"/>
    </row>
    <row r="8" ht="28.5" customHeight="1">
      <c r="A8" s="85" t="s">
        <v>111</v>
      </c>
      <c r="B8" s="2"/>
      <c r="C8" s="2"/>
      <c r="D8" s="2"/>
      <c r="E8" s="2"/>
      <c r="F8" s="2"/>
      <c r="G8" s="2"/>
      <c r="H8" s="2"/>
      <c r="I8" s="2"/>
      <c r="J8" s="2"/>
      <c r="K8" s="3"/>
      <c r="L8" s="78">
        <f>SUM(L3:L7)</f>
        <v>208</v>
      </c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9.75" customHeight="1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27.75" customHeight="1">
      <c r="A10" s="86" t="s">
        <v>112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87" t="s">
        <v>113</v>
      </c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20.25" customHeight="1">
      <c r="A11" s="88">
        <v>1.0</v>
      </c>
      <c r="B11" s="89" t="s">
        <v>114</v>
      </c>
      <c r="C11" s="2"/>
      <c r="D11" s="2"/>
      <c r="E11" s="2"/>
      <c r="F11" s="2"/>
      <c r="G11" s="2"/>
      <c r="H11" s="2"/>
      <c r="I11" s="2"/>
      <c r="J11" s="2"/>
      <c r="K11" s="3"/>
      <c r="L11" s="82">
        <v>5.0</v>
      </c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20.25" customHeight="1">
      <c r="A12" s="90">
        <v>2.0</v>
      </c>
      <c r="B12" s="89" t="s">
        <v>115</v>
      </c>
      <c r="C12" s="2"/>
      <c r="D12" s="2"/>
      <c r="E12" s="2"/>
      <c r="F12" s="2"/>
      <c r="G12" s="2"/>
      <c r="H12" s="2"/>
      <c r="I12" s="2"/>
      <c r="J12" s="2"/>
      <c r="K12" s="3"/>
      <c r="L12" s="82">
        <v>4.0</v>
      </c>
      <c r="M12" s="79"/>
      <c r="N12" s="91">
        <v>0.0</v>
      </c>
      <c r="O12" s="92" t="s">
        <v>116</v>
      </c>
      <c r="P12" s="93"/>
      <c r="Q12" s="93"/>
      <c r="R12" s="93"/>
      <c r="S12" s="93"/>
      <c r="T12" s="93"/>
      <c r="U12" s="93"/>
      <c r="V12" s="93"/>
      <c r="W12" s="93"/>
      <c r="X12" s="93"/>
      <c r="Y12" s="55"/>
      <c r="Z12" s="79"/>
    </row>
    <row r="13" ht="20.25" customHeight="1">
      <c r="A13" s="90">
        <v>3.0</v>
      </c>
      <c r="B13" s="89" t="s">
        <v>117</v>
      </c>
      <c r="C13" s="2"/>
      <c r="D13" s="2"/>
      <c r="E13" s="2"/>
      <c r="F13" s="2"/>
      <c r="G13" s="2"/>
      <c r="H13" s="2"/>
      <c r="I13" s="2"/>
      <c r="J13" s="2"/>
      <c r="K13" s="3"/>
      <c r="L13" s="82">
        <v>4.0</v>
      </c>
      <c r="M13" s="79"/>
      <c r="N13" s="11"/>
      <c r="O13" s="59"/>
      <c r="P13" s="94"/>
      <c r="Q13" s="94"/>
      <c r="R13" s="94"/>
      <c r="S13" s="94"/>
      <c r="T13" s="94"/>
      <c r="U13" s="94"/>
      <c r="V13" s="94"/>
      <c r="W13" s="94"/>
      <c r="X13" s="94"/>
      <c r="Y13" s="60"/>
      <c r="Z13" s="79"/>
    </row>
    <row r="14" ht="20.25" customHeight="1">
      <c r="A14" s="90">
        <v>4.0</v>
      </c>
      <c r="B14" s="89" t="s">
        <v>118</v>
      </c>
      <c r="C14" s="2"/>
      <c r="D14" s="2"/>
      <c r="E14" s="2"/>
      <c r="F14" s="2"/>
      <c r="G14" s="2"/>
      <c r="H14" s="2"/>
      <c r="I14" s="2"/>
      <c r="J14" s="2"/>
      <c r="K14" s="3"/>
      <c r="L14" s="82">
        <v>2.0</v>
      </c>
      <c r="M14" s="79"/>
      <c r="N14" s="91">
        <v>1.0</v>
      </c>
      <c r="O14" s="92" t="s">
        <v>119</v>
      </c>
      <c r="P14" s="93"/>
      <c r="Q14" s="93"/>
      <c r="R14" s="93"/>
      <c r="S14" s="93"/>
      <c r="T14" s="93"/>
      <c r="U14" s="93"/>
      <c r="V14" s="93"/>
      <c r="W14" s="93"/>
      <c r="X14" s="93"/>
      <c r="Y14" s="55"/>
      <c r="Z14" s="79"/>
    </row>
    <row r="15" ht="20.25" customHeight="1">
      <c r="A15" s="90">
        <v>5.0</v>
      </c>
      <c r="B15" s="89" t="s">
        <v>120</v>
      </c>
      <c r="C15" s="2"/>
      <c r="D15" s="2"/>
      <c r="E15" s="2"/>
      <c r="F15" s="2"/>
      <c r="G15" s="2"/>
      <c r="H15" s="2"/>
      <c r="I15" s="2"/>
      <c r="J15" s="2"/>
      <c r="K15" s="3"/>
      <c r="L15" s="82">
        <v>5.0</v>
      </c>
      <c r="M15" s="79"/>
      <c r="N15" s="11"/>
      <c r="O15" s="59"/>
      <c r="P15" s="94"/>
      <c r="Q15" s="94"/>
      <c r="R15" s="94"/>
      <c r="S15" s="94"/>
      <c r="T15" s="94"/>
      <c r="U15" s="94"/>
      <c r="V15" s="94"/>
      <c r="W15" s="94"/>
      <c r="X15" s="94"/>
      <c r="Y15" s="60"/>
      <c r="Z15" s="79"/>
    </row>
    <row r="16" ht="20.25" customHeight="1">
      <c r="A16" s="90">
        <v>6.0</v>
      </c>
      <c r="B16" s="89" t="s">
        <v>121</v>
      </c>
      <c r="C16" s="2"/>
      <c r="D16" s="2"/>
      <c r="E16" s="2"/>
      <c r="F16" s="2"/>
      <c r="G16" s="2"/>
      <c r="H16" s="2"/>
      <c r="I16" s="2"/>
      <c r="J16" s="2"/>
      <c r="K16" s="3"/>
      <c r="L16" s="82">
        <v>5.0</v>
      </c>
      <c r="M16" s="79"/>
      <c r="N16" s="91">
        <v>2.0</v>
      </c>
      <c r="O16" s="92" t="s">
        <v>122</v>
      </c>
      <c r="P16" s="93"/>
      <c r="Q16" s="93"/>
      <c r="R16" s="93"/>
      <c r="S16" s="93"/>
      <c r="T16" s="93"/>
      <c r="U16" s="93"/>
      <c r="V16" s="93"/>
      <c r="W16" s="93"/>
      <c r="X16" s="93"/>
      <c r="Y16" s="55"/>
      <c r="Z16" s="79"/>
    </row>
    <row r="17" ht="20.25" customHeight="1">
      <c r="A17" s="90">
        <v>7.0</v>
      </c>
      <c r="B17" s="89" t="s">
        <v>123</v>
      </c>
      <c r="C17" s="2"/>
      <c r="D17" s="2"/>
      <c r="E17" s="2"/>
      <c r="F17" s="2"/>
      <c r="G17" s="2"/>
      <c r="H17" s="2"/>
      <c r="I17" s="2"/>
      <c r="J17" s="2"/>
      <c r="K17" s="3"/>
      <c r="L17" s="82">
        <v>3.0</v>
      </c>
      <c r="M17" s="79"/>
      <c r="N17" s="11"/>
      <c r="O17" s="59"/>
      <c r="P17" s="94"/>
      <c r="Q17" s="94"/>
      <c r="R17" s="94"/>
      <c r="S17" s="94"/>
      <c r="T17" s="94"/>
      <c r="U17" s="94"/>
      <c r="V17" s="94"/>
      <c r="W17" s="94"/>
      <c r="X17" s="94"/>
      <c r="Y17" s="60"/>
      <c r="Z17" s="79"/>
    </row>
    <row r="18" ht="20.25" customHeight="1">
      <c r="A18" s="90">
        <v>8.0</v>
      </c>
      <c r="B18" s="89" t="s">
        <v>124</v>
      </c>
      <c r="C18" s="2"/>
      <c r="D18" s="2"/>
      <c r="E18" s="2"/>
      <c r="F18" s="2"/>
      <c r="G18" s="2"/>
      <c r="H18" s="2"/>
      <c r="I18" s="2"/>
      <c r="J18" s="2"/>
      <c r="K18" s="3"/>
      <c r="L18" s="82">
        <v>2.0</v>
      </c>
      <c r="M18" s="79"/>
      <c r="N18" s="91">
        <v>3.0</v>
      </c>
      <c r="O18" s="92" t="s">
        <v>125</v>
      </c>
      <c r="P18" s="93"/>
      <c r="Q18" s="93"/>
      <c r="R18" s="93"/>
      <c r="S18" s="93"/>
      <c r="T18" s="93"/>
      <c r="U18" s="93"/>
      <c r="V18" s="93"/>
      <c r="W18" s="93"/>
      <c r="X18" s="93"/>
      <c r="Y18" s="55"/>
      <c r="Z18" s="79"/>
    </row>
    <row r="19" ht="20.25" customHeight="1">
      <c r="A19" s="90">
        <v>9.0</v>
      </c>
      <c r="B19" s="89" t="s">
        <v>126</v>
      </c>
      <c r="C19" s="2"/>
      <c r="D19" s="2"/>
      <c r="E19" s="2"/>
      <c r="F19" s="2"/>
      <c r="G19" s="2"/>
      <c r="H19" s="2"/>
      <c r="I19" s="2"/>
      <c r="J19" s="2"/>
      <c r="K19" s="3"/>
      <c r="L19" s="82">
        <v>1.0</v>
      </c>
      <c r="M19" s="79"/>
      <c r="N19" s="11"/>
      <c r="O19" s="59"/>
      <c r="P19" s="94"/>
      <c r="Q19" s="94"/>
      <c r="R19" s="94"/>
      <c r="S19" s="94"/>
      <c r="T19" s="94"/>
      <c r="U19" s="94"/>
      <c r="V19" s="94"/>
      <c r="W19" s="94"/>
      <c r="X19" s="94"/>
      <c r="Y19" s="60"/>
      <c r="Z19" s="79"/>
    </row>
    <row r="20" ht="20.25" customHeight="1">
      <c r="A20" s="90">
        <v>10.0</v>
      </c>
      <c r="B20" s="89" t="s">
        <v>127</v>
      </c>
      <c r="C20" s="2"/>
      <c r="D20" s="2"/>
      <c r="E20" s="2"/>
      <c r="F20" s="2"/>
      <c r="G20" s="2"/>
      <c r="H20" s="2"/>
      <c r="I20" s="2"/>
      <c r="J20" s="2"/>
      <c r="K20" s="3"/>
      <c r="L20" s="82">
        <v>3.0</v>
      </c>
      <c r="M20" s="79"/>
      <c r="N20" s="91">
        <v>4.0</v>
      </c>
      <c r="O20" s="92" t="s">
        <v>128</v>
      </c>
      <c r="P20" s="93"/>
      <c r="Q20" s="93"/>
      <c r="R20" s="93"/>
      <c r="S20" s="93"/>
      <c r="T20" s="93"/>
      <c r="U20" s="93"/>
      <c r="V20" s="93"/>
      <c r="W20" s="93"/>
      <c r="X20" s="93"/>
      <c r="Y20" s="55"/>
      <c r="Z20" s="79"/>
    </row>
    <row r="21" ht="20.25" customHeight="1">
      <c r="A21" s="90">
        <v>11.0</v>
      </c>
      <c r="B21" s="89" t="s">
        <v>129</v>
      </c>
      <c r="C21" s="2"/>
      <c r="D21" s="2"/>
      <c r="E21" s="2"/>
      <c r="F21" s="2"/>
      <c r="G21" s="2"/>
      <c r="H21" s="2"/>
      <c r="I21" s="2"/>
      <c r="J21" s="2"/>
      <c r="K21" s="3"/>
      <c r="L21" s="82">
        <v>3.0</v>
      </c>
      <c r="M21" s="79"/>
      <c r="N21" s="11"/>
      <c r="O21" s="59"/>
      <c r="P21" s="94"/>
      <c r="Q21" s="94"/>
      <c r="R21" s="94"/>
      <c r="S21" s="94"/>
      <c r="T21" s="94"/>
      <c r="U21" s="94"/>
      <c r="V21" s="94"/>
      <c r="W21" s="94"/>
      <c r="X21" s="94"/>
      <c r="Y21" s="60"/>
      <c r="Z21" s="79"/>
    </row>
    <row r="22" ht="20.25" customHeight="1">
      <c r="A22" s="90">
        <v>12.0</v>
      </c>
      <c r="B22" s="89" t="s">
        <v>130</v>
      </c>
      <c r="C22" s="2"/>
      <c r="D22" s="2"/>
      <c r="E22" s="2"/>
      <c r="F22" s="2"/>
      <c r="G22" s="2"/>
      <c r="H22" s="2"/>
      <c r="I22" s="2"/>
      <c r="J22" s="2"/>
      <c r="K22" s="3"/>
      <c r="L22" s="82">
        <v>4.0</v>
      </c>
      <c r="M22" s="79"/>
      <c r="N22" s="91">
        <v>5.0</v>
      </c>
      <c r="O22" s="92" t="s">
        <v>131</v>
      </c>
      <c r="P22" s="93"/>
      <c r="Q22" s="93"/>
      <c r="R22" s="93"/>
      <c r="S22" s="93"/>
      <c r="T22" s="93"/>
      <c r="U22" s="93"/>
      <c r="V22" s="93"/>
      <c r="W22" s="93"/>
      <c r="X22" s="93"/>
      <c r="Y22" s="55"/>
      <c r="Z22" s="79"/>
    </row>
    <row r="23" ht="20.25" customHeight="1">
      <c r="A23" s="90">
        <v>13.0</v>
      </c>
      <c r="B23" s="89" t="s">
        <v>132</v>
      </c>
      <c r="C23" s="2"/>
      <c r="D23" s="2"/>
      <c r="E23" s="2"/>
      <c r="F23" s="2"/>
      <c r="G23" s="2"/>
      <c r="H23" s="2"/>
      <c r="I23" s="2"/>
      <c r="J23" s="2"/>
      <c r="K23" s="3"/>
      <c r="L23" s="82">
        <v>1.0</v>
      </c>
      <c r="M23" s="79"/>
      <c r="N23" s="11"/>
      <c r="O23" s="59"/>
      <c r="P23" s="94"/>
      <c r="Q23" s="94"/>
      <c r="R23" s="94"/>
      <c r="S23" s="94"/>
      <c r="T23" s="94"/>
      <c r="U23" s="94"/>
      <c r="V23" s="94"/>
      <c r="W23" s="94"/>
      <c r="X23" s="94"/>
      <c r="Y23" s="60"/>
      <c r="Z23" s="79"/>
    </row>
    <row r="24" ht="20.25" customHeight="1">
      <c r="A24" s="90">
        <v>14.0</v>
      </c>
      <c r="B24" s="89" t="s">
        <v>133</v>
      </c>
      <c r="C24" s="2"/>
      <c r="D24" s="2"/>
      <c r="E24" s="2"/>
      <c r="F24" s="2"/>
      <c r="G24" s="2"/>
      <c r="H24" s="2"/>
      <c r="I24" s="2"/>
      <c r="J24" s="2"/>
      <c r="K24" s="3"/>
      <c r="L24" s="82">
        <v>2.0</v>
      </c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84.0" customHeight="1">
      <c r="A25" s="95"/>
      <c r="B25" s="3"/>
      <c r="C25" s="96" t="s">
        <v>134</v>
      </c>
      <c r="D25" s="2"/>
      <c r="E25" s="3"/>
      <c r="F25" s="97">
        <f>(0.65 + (L25 * 0.01))</f>
        <v>1.09</v>
      </c>
      <c r="G25" s="2"/>
      <c r="H25" s="3"/>
      <c r="I25" s="96" t="s">
        <v>135</v>
      </c>
      <c r="J25" s="2"/>
      <c r="K25" s="3"/>
      <c r="L25" s="98">
        <f>SUM(L11:L24)</f>
        <v>44</v>
      </c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9.75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31.5" customHeight="1">
      <c r="A27" s="99" t="s">
        <v>136</v>
      </c>
      <c r="B27" s="2"/>
      <c r="C27" s="2"/>
      <c r="D27" s="2"/>
      <c r="E27" s="2"/>
      <c r="F27" s="2"/>
      <c r="G27" s="2"/>
      <c r="H27" s="2"/>
      <c r="I27" s="2"/>
      <c r="J27" s="2"/>
      <c r="K27" s="3"/>
      <c r="L27" s="78">
        <f>F25</f>
        <v>1.09</v>
      </c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31.5" customHeight="1">
      <c r="A28" s="99" t="s">
        <v>137</v>
      </c>
      <c r="B28" s="2"/>
      <c r="C28" s="2"/>
      <c r="D28" s="2"/>
      <c r="E28" s="2"/>
      <c r="F28" s="2"/>
      <c r="G28" s="2"/>
      <c r="H28" s="2"/>
      <c r="I28" s="2"/>
      <c r="J28" s="2"/>
      <c r="K28" s="3"/>
      <c r="L28" s="78">
        <f>L27*L8</f>
        <v>226.72</v>
      </c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10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31.5" customHeight="1">
      <c r="A30" s="101" t="s">
        <v>138</v>
      </c>
      <c r="B30" s="2"/>
      <c r="C30" s="2"/>
      <c r="D30" s="2"/>
      <c r="E30" s="2"/>
      <c r="F30" s="2"/>
      <c r="G30" s="2"/>
      <c r="H30" s="2"/>
      <c r="I30" s="2"/>
      <c r="J30" s="3"/>
      <c r="K30" s="102" t="s">
        <v>139</v>
      </c>
      <c r="L30" s="3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87.0" customHeight="1">
      <c r="A31" s="103"/>
      <c r="B31" s="2"/>
      <c r="C31" s="2"/>
      <c r="D31" s="3"/>
      <c r="E31" s="104">
        <f>(L28/150)</f>
        <v>1.511466667</v>
      </c>
      <c r="F31" s="2"/>
      <c r="G31" s="3"/>
      <c r="H31" s="104">
        <f>(L28^(0.4))</f>
        <v>8.753786156</v>
      </c>
      <c r="I31" s="2"/>
      <c r="J31" s="3"/>
      <c r="K31" s="105">
        <f>E31*H31</f>
        <v>13.23105598</v>
      </c>
      <c r="L31" s="106" t="s">
        <v>140</v>
      </c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87.0" customHeight="1">
      <c r="A32" s="107" t="s">
        <v>141</v>
      </c>
      <c r="B32" s="2"/>
      <c r="C32" s="2"/>
      <c r="D32" s="3"/>
      <c r="E32" s="108">
        <v>4.0</v>
      </c>
      <c r="F32" s="2"/>
      <c r="G32" s="2"/>
      <c r="H32" s="2"/>
      <c r="I32" s="2"/>
      <c r="J32" s="3"/>
      <c r="K32" s="105">
        <f>K31/E32</f>
        <v>3.307763996</v>
      </c>
      <c r="L32" s="106" t="s">
        <v>142</v>
      </c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87.0" hidden="1" customHeight="1">
      <c r="A33" s="107" t="s">
        <v>143</v>
      </c>
      <c r="B33" s="2"/>
      <c r="C33" s="2"/>
      <c r="D33" s="3"/>
      <c r="E33" s="109">
        <f>2417.9034/390</f>
        <v>6.199752308</v>
      </c>
      <c r="F33" s="2"/>
      <c r="G33" s="2"/>
      <c r="H33" s="2"/>
      <c r="I33" s="2"/>
      <c r="J33" s="3"/>
      <c r="K33" s="105"/>
      <c r="L33" s="106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100"/>
      <c r="B34" s="110"/>
      <c r="C34" s="110"/>
      <c r="D34" s="110"/>
      <c r="E34" s="110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100"/>
      <c r="B35" s="110"/>
      <c r="C35" s="110"/>
      <c r="D35" s="110"/>
      <c r="E35" s="110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100"/>
      <c r="B36" s="110"/>
      <c r="C36" s="110"/>
      <c r="D36" s="110"/>
      <c r="E36" s="110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10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100"/>
      <c r="B38" s="111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10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10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5.7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5.7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5.7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5.7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5.7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5.7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5.7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5.7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5.7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5.7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5.7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5.7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5.7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5.7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5.7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5.7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5.7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5.7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5.7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5.7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5.7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5.7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5.7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5.7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5.7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5.7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5.7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5.7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5.7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5.7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5.7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5.7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5.7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5.7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5.7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5.7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5.7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5.7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5.7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5.7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5.7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5.7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5.7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5.7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5.7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5.7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5.7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5.7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5.7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5.7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5.7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5.7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5.7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5.7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5.7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5.7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5.7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5.7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5.7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5.7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5.7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5.7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5.7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5.7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5.7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5.7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5.7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5.7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5.7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5.7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5.7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5.7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5.7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5.7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5.7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5.7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5.7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5.7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5.7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5.7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5.7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5.7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5.7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5.7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5.7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5.7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5.7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5.7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5.7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5.7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5.7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5.7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5.7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5.7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5.7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5.7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5.7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5.7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5.7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5.7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5.7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5.7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5.7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5.7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5.7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5.7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5.7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5.7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5.7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5.7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5.7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5.7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5.7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5.7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5.7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5.7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5.7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5.7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5.7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5.7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5.7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5.7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5.7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5.7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5.7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5.7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5.7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5.7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5.7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5.7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5.7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5.7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5.7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5.7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5.7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5.7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5.7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mergeCells count="57">
    <mergeCell ref="B13:K13"/>
    <mergeCell ref="B14:K14"/>
    <mergeCell ref="N14:N15"/>
    <mergeCell ref="O14:Y15"/>
    <mergeCell ref="B15:K15"/>
    <mergeCell ref="N16:N17"/>
    <mergeCell ref="O16:Y17"/>
    <mergeCell ref="B16:K16"/>
    <mergeCell ref="B17:K17"/>
    <mergeCell ref="B18:K18"/>
    <mergeCell ref="N18:N19"/>
    <mergeCell ref="O18:Y19"/>
    <mergeCell ref="B19:K19"/>
    <mergeCell ref="B20:K20"/>
    <mergeCell ref="E31:G31"/>
    <mergeCell ref="H31:J31"/>
    <mergeCell ref="A32:D32"/>
    <mergeCell ref="E32:J32"/>
    <mergeCell ref="A33:D33"/>
    <mergeCell ref="E33:J33"/>
    <mergeCell ref="F25:H25"/>
    <mergeCell ref="I25:K25"/>
    <mergeCell ref="A27:K27"/>
    <mergeCell ref="A28:K28"/>
    <mergeCell ref="A30:J30"/>
    <mergeCell ref="K30:L30"/>
    <mergeCell ref="A31:D31"/>
    <mergeCell ref="N2:Q2"/>
    <mergeCell ref="O3:Q3"/>
    <mergeCell ref="R2:U2"/>
    <mergeCell ref="S3:U3"/>
    <mergeCell ref="V2:Y2"/>
    <mergeCell ref="W3:Y3"/>
    <mergeCell ref="A1:B2"/>
    <mergeCell ref="C1:K1"/>
    <mergeCell ref="L1:L2"/>
    <mergeCell ref="A3:A5"/>
    <mergeCell ref="N3:N4"/>
    <mergeCell ref="R3:R4"/>
    <mergeCell ref="V3:V4"/>
    <mergeCell ref="A6:A7"/>
    <mergeCell ref="A8:K8"/>
    <mergeCell ref="A10:K10"/>
    <mergeCell ref="B11:K11"/>
    <mergeCell ref="B12:K12"/>
    <mergeCell ref="N12:N13"/>
    <mergeCell ref="O12:Y13"/>
    <mergeCell ref="N20:N21"/>
    <mergeCell ref="O20:Y21"/>
    <mergeCell ref="O22:Y23"/>
    <mergeCell ref="B21:K21"/>
    <mergeCell ref="B22:K22"/>
    <mergeCell ref="N22:N23"/>
    <mergeCell ref="B23:K23"/>
    <mergeCell ref="B24:K24"/>
    <mergeCell ref="A25:B25"/>
    <mergeCell ref="C25:E25"/>
  </mergeCells>
  <printOptions/>
  <pageMargins bottom="0.75" footer="0.0" header="0.0" left="0.7" right="0.7" top="0.75"/>
  <pageSetup orientation="portrait"/>
  <drawing r:id="rId1"/>
</worksheet>
</file>