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gv\Desktop\"/>
    </mc:Choice>
  </mc:AlternateContent>
  <xr:revisionPtr revIDLastSave="0" documentId="13_ncr:1_{814D5DBE-DE0B-4AF0-B85B-D6A6A02C8512}" xr6:coauthVersionLast="47" xr6:coauthVersionMax="47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Modelo 1" sheetId="1" r:id="rId1"/>
    <sheet name="Modelo 2" sheetId="2" r:id="rId2"/>
    <sheet name="Modelo 3" sheetId="3" r:id="rId3"/>
    <sheet name="Diagrama GANTT" sheetId="4" r:id="rId4"/>
    <sheet name="Modelo de Puntos Funcionales 1" sheetId="5" r:id="rId5"/>
    <sheet name="Functional Points Analysis 2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6" l="1"/>
  <c r="L25" i="6"/>
  <c r="F25" i="6" s="1"/>
  <c r="L27" i="6" s="1"/>
  <c r="K3" i="6"/>
  <c r="K4" i="6"/>
  <c r="K5" i="6"/>
  <c r="K6" i="6"/>
  <c r="K7" i="6"/>
  <c r="H4" i="6"/>
  <c r="H5" i="6"/>
  <c r="H6" i="6"/>
  <c r="H7" i="6"/>
  <c r="H3" i="6"/>
  <c r="E7" i="6"/>
  <c r="E4" i="6"/>
  <c r="L4" i="6" s="1"/>
  <c r="E5" i="6"/>
  <c r="E6" i="6"/>
  <c r="L6" i="6" s="1"/>
  <c r="E3" i="6"/>
  <c r="O55" i="4"/>
  <c r="E53" i="3"/>
  <c r="L3" i="6" l="1"/>
  <c r="L7" i="6"/>
  <c r="L5" i="6"/>
  <c r="L8" i="6" l="1"/>
  <c r="L28" i="6" s="1"/>
  <c r="H31" i="6" l="1"/>
  <c r="E31" i="6"/>
  <c r="K31" i="6" l="1"/>
  <c r="K32" i="6" s="1"/>
</calcChain>
</file>

<file path=xl/sharedStrings.xml><?xml version="1.0" encoding="utf-8"?>
<sst xmlns="http://schemas.openxmlformats.org/spreadsheetml/2006/main" count="709" uniqueCount="166">
  <si>
    <t>Actividades Clave</t>
  </si>
  <si>
    <t>Distribucion de Actividades</t>
  </si>
  <si>
    <t>Lider</t>
  </si>
  <si>
    <t>Tiempo</t>
  </si>
  <si>
    <t>Viabilidad del Proyecto</t>
  </si>
  <si>
    <t>Michell</t>
  </si>
  <si>
    <t>1 Semana</t>
  </si>
  <si>
    <t>Planeación</t>
  </si>
  <si>
    <t>Luis</t>
  </si>
  <si>
    <t>Toma de Requerimientos Funcionales</t>
  </si>
  <si>
    <t>Leonardo</t>
  </si>
  <si>
    <t>Toma de Requerimientos No Funcionales</t>
  </si>
  <si>
    <t>Analisis</t>
  </si>
  <si>
    <t>Michell, Luis</t>
  </si>
  <si>
    <t>Diseño</t>
  </si>
  <si>
    <t>Leonardo, Carlos, Luis</t>
  </si>
  <si>
    <t>2 Semanas</t>
  </si>
  <si>
    <t>Desarrollo (Codificación)</t>
  </si>
  <si>
    <t>Michell, Luis, Carlos, Leonardo</t>
  </si>
  <si>
    <t>6 Semanas</t>
  </si>
  <si>
    <t>Pruebas</t>
  </si>
  <si>
    <t>Desplegar</t>
  </si>
  <si>
    <t>Documentación</t>
  </si>
  <si>
    <t>Michell, Leonardo, Carlos</t>
  </si>
  <si>
    <t>Carlos</t>
  </si>
  <si>
    <t>10 Semanas</t>
  </si>
  <si>
    <t>Distribución</t>
  </si>
  <si>
    <t>Revisión</t>
  </si>
  <si>
    <t>Mantenimiento</t>
  </si>
  <si>
    <t>48 Semanas</t>
  </si>
  <si>
    <t>3 hrs.</t>
  </si>
  <si>
    <t>Viabilidad Economica</t>
  </si>
  <si>
    <t>-</t>
  </si>
  <si>
    <t>1 hr.</t>
  </si>
  <si>
    <t>Viabilidad Tecnica</t>
  </si>
  <si>
    <t>Viabilidad Tiempo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</si>
  <si>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</si>
  <si>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</si>
  <si>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</si>
  <si>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</si>
  <si>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</si>
  <si>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</si>
  <si>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</si>
  <si>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Visita al Cliente</t>
  </si>
  <si>
    <t>Analisis de Propuestas</t>
  </si>
  <si>
    <t>2 hr.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</si>
  <si>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</si>
  <si>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</si>
  <si>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</si>
  <si>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</si>
  <si>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</si>
  <si>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</si>
  <si>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</si>
  <si>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</si>
  <si>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</si>
  <si>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</si>
  <si>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</si>
  <si>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</si>
  <si>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</si>
  <si>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</si>
  <si>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</si>
  <si>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</si>
  <si>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</si>
  <si>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</si>
  <si>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</si>
  <si>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</si>
  <si>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</si>
  <si>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</si>
  <si>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</si>
  <si>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</si>
  <si>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</si>
  <si>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Testeo de la Aplicación</t>
  </si>
  <si>
    <t>Validación de Errores</t>
  </si>
  <si>
    <t>Detectar Posibles Errores</t>
  </si>
  <si>
    <t>Obtención de Licencias de las Tiendas</t>
  </si>
  <si>
    <t>Empaquetado de la Aplicación</t>
  </si>
  <si>
    <t>Subir Aplicación</t>
  </si>
  <si>
    <t>1680 hrs.</t>
  </si>
  <si>
    <t>Dar a Conocer la Aplicación</t>
  </si>
  <si>
    <t>Platica con el Cliente</t>
  </si>
  <si>
    <t>Recibir Retroalimentación</t>
  </si>
  <si>
    <t>5000 hrs.</t>
  </si>
  <si>
    <t>Revisión de Errores</t>
  </si>
  <si>
    <t>Indefinido</t>
  </si>
  <si>
    <t>Validación de los Recursos</t>
  </si>
  <si>
    <t>Adaptación a Nuevas Versiones</t>
  </si>
  <si>
    <t>hrs.</t>
  </si>
  <si>
    <t>240 hrs.</t>
  </si>
  <si>
    <t>Diagrama de Planeación (GANTT)</t>
  </si>
  <si>
    <t>Fechas</t>
  </si>
  <si>
    <t>Meses</t>
  </si>
  <si>
    <t>Septiembre</t>
  </si>
  <si>
    <t>Octubre</t>
  </si>
  <si>
    <t>Noviembre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</si>
  <si>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</si>
  <si>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</si>
  <si>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</si>
  <si>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</si>
  <si>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</si>
  <si>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</si>
  <si>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</si>
  <si>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Análisis de Propuestas</t>
  </si>
  <si>
    <t>Funcion Transaccional</t>
  </si>
  <si>
    <t>DETs</t>
  </si>
  <si>
    <t>Complejidad</t>
  </si>
  <si>
    <t>Total</t>
  </si>
  <si>
    <t>VFA</t>
  </si>
  <si>
    <t>VAF</t>
  </si>
  <si>
    <t>PFA</t>
  </si>
  <si>
    <t>Entradas Externas (EI)</t>
  </si>
  <si>
    <t>Salidas Externas (EO)</t>
  </si>
  <si>
    <t>Consultas Externas (EQ)</t>
  </si>
  <si>
    <t>Archivo Logico Interno (ILF)</t>
  </si>
  <si>
    <t>Archivo de interfaz externa (EIF)</t>
  </si>
  <si>
    <t>Total de Puntos (PFA) sin Ajustar solo Funciones Transaccionistas</t>
  </si>
  <si>
    <t>Atributos</t>
  </si>
  <si>
    <t>Entrada Externa (EI)</t>
  </si>
  <si>
    <t>Salida Externa (EO)</t>
  </si>
  <si>
    <t>Archivo Lógico Interno (ILF)</t>
  </si>
  <si>
    <t>Archivo de Interfaz Externa (EIF)</t>
  </si>
  <si>
    <t>Mediciones Funcional de Datos</t>
  </si>
  <si>
    <t>Mediciones Funcional Transaccional</t>
  </si>
  <si>
    <t>Baja</t>
  </si>
  <si>
    <t>Media</t>
  </si>
  <si>
    <t>Alta</t>
  </si>
  <si>
    <t>Complejidad del Componente</t>
  </si>
  <si>
    <t>No. Total de Puntos Funcionales sin Ajustar (PFsA)</t>
  </si>
  <si>
    <t>Factor de Ajuste (VAF)</t>
  </si>
  <si>
    <t>No. Total de Puntos Funcionales Ajustados (PFA)</t>
  </si>
  <si>
    <t>Componente</t>
  </si>
  <si>
    <t>Caracteristicas Generales del Sistema (GSCs)</t>
  </si>
  <si>
    <t>Comunicación de datos.</t>
  </si>
  <si>
    <t>Procesamiento de datos distribuido.</t>
  </si>
  <si>
    <t>Rendimiento.</t>
  </si>
  <si>
    <t>Uso del hardware existente.</t>
  </si>
  <si>
    <t>Transacciones.</t>
  </si>
  <si>
    <t>Entrada de datos interactiva.</t>
  </si>
  <si>
    <t>Eficiencia.</t>
  </si>
  <si>
    <t>Actualizaciones on-line.</t>
  </si>
  <si>
    <t>Complejidad del Procesamiento.</t>
  </si>
  <si>
    <t>Reusabilidad.</t>
  </si>
  <si>
    <t>Facilidad de conversión e instalación.</t>
  </si>
  <si>
    <t>Facilidad de operación.</t>
  </si>
  <si>
    <t>Múltiples instalaciones.</t>
  </si>
  <si>
    <t>Facilidad de mantenimiento.</t>
  </si>
  <si>
    <t>Calificación</t>
  </si>
  <si>
    <t>VAF =</t>
  </si>
  <si>
    <t>Total =</t>
  </si>
  <si>
    <t>Tipos de Datos Distintos</t>
  </si>
  <si>
    <t>ILF y EIF</t>
  </si>
  <si>
    <t>EO y EQ</t>
  </si>
  <si>
    <t>EI</t>
  </si>
  <si>
    <t>No. De tipos de registro</t>
  </si>
  <si>
    <t>No. De archivos de referencia</t>
  </si>
  <si>
    <t>Sin Influencia</t>
  </si>
  <si>
    <t>Incidental</t>
  </si>
  <si>
    <t>Moderado</t>
  </si>
  <si>
    <t>Medio</t>
  </si>
  <si>
    <t>Significativo</t>
  </si>
  <si>
    <t>Escencial</t>
  </si>
  <si>
    <t>Calcular el Esfuerzo (Meses) por el modelo de Estimación Indicativa o 'Ball-Park'</t>
  </si>
  <si>
    <t>Esfuerzo</t>
  </si>
  <si>
    <t>Meses de Trabajo</t>
  </si>
  <si>
    <t>Personas / Mes</t>
  </si>
  <si>
    <t>Personas en el equipo de Desarrollo (Equipo)</t>
  </si>
  <si>
    <t>Horas por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</si>
</sst>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000000"/>
      <name val="Gill Sans"/>
    </font>
    <font>
      <b/>
      <sz val="11"/>
      <color rgb="FF000000"/>
      <name val="Gill Sans"/>
    </font>
    <font>
      <sz val="11"/>
      <color theme="0"/>
      <name val="Gill Sans"/>
    </font>
    <font>
      <sz val="11"/>
      <color theme="1"/>
      <name val="Gill Sans"/>
    </font>
    <font>
      <sz val="20"/>
      <color theme="1"/>
      <name val="Gill Sans"/>
    </font>
    <font>
      <sz val="11"/>
      <name val="Calibri"/>
    </font>
    <font>
      <sz val="11"/>
      <color theme="0"/>
      <name val="Calibri"/>
    </font>
    <font>
      <sz val="14"/>
      <color theme="1"/>
      <name val="Gill Sans"/>
    </font>
    <font>
      <sz val="12"/>
      <color theme="1"/>
      <name val="Gill Sans"/>
    </font>
    <font>
      <sz val="26"/>
      <color theme="1"/>
      <name val="Gill Sans"/>
    </font>
    <font>
      <sz val="11"/>
      <color rgb="FFFF99FF"/>
      <name val="Gill Sans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1"/>
      <name val="Verdana"/>
      <family val="2"/>
    </font>
    <font>
      <b/>
      <sz val="18"/>
      <color theme="1"/>
      <name val="Verdana"/>
      <family val="2"/>
    </font>
    <font>
      <sz val="20"/>
      <color theme="1"/>
      <name val="Verdana"/>
      <family val="2"/>
    </font>
    <font>
      <b/>
      <sz val="15"/>
      <color rgb="FF000000"/>
      <name val="Verdana"/>
      <family val="2"/>
    </font>
    <font>
      <b/>
      <sz val="14"/>
      <color rgb="FF000000"/>
      <name val="Verdana"/>
      <family val="2"/>
    </font>
    <font>
      <b/>
      <sz val="14"/>
      <color theme="1"/>
      <name val="Verdana"/>
      <family val="2"/>
    </font>
    <font>
      <sz val="36"/>
      <color theme="1"/>
      <name val="Verdana"/>
      <family val="2"/>
    </font>
    <font>
      <sz val="15"/>
      <color rgb="FF000000"/>
      <name val="Verdana"/>
      <family val="2"/>
    </font>
    <font>
      <b/>
      <sz val="19"/>
      <color rgb="FF444444"/>
      <name val="Roboto"/>
    </font>
  </fonts>
  <fills count="4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8FFF"/>
        <bgColor rgb="FFFF8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FF99FF"/>
        <bgColor rgb="FFFF99FF"/>
      </patternFill>
    </fill>
    <fill>
      <patternFill patternType="solid">
        <fgColor rgb="FFBDD7EE"/>
        <bgColor rgb="FFBDD7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5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/>
    <xf numFmtId="0" fontId="14" fillId="20" borderId="1" xfId="0" applyFont="1" applyFill="1" applyBorder="1" applyAlignment="1">
      <alignment horizontal="center" vertical="center"/>
    </xf>
    <xf numFmtId="0" fontId="6" fillId="17" borderId="1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23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0" borderId="0" xfId="0" applyFont="1" applyAlignment="1"/>
    <xf numFmtId="0" fontId="3" fillId="10" borderId="0" xfId="0" applyFont="1" applyFill="1" applyAlignment="1">
      <alignment horizontal="center"/>
    </xf>
    <xf numFmtId="0" fontId="3" fillId="24" borderId="1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21" borderId="18" xfId="0" applyFont="1" applyFill="1" applyBorder="1" applyAlignment="1">
      <alignment horizontal="center"/>
    </xf>
    <xf numFmtId="0" fontId="3" fillId="21" borderId="20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applyFont="1" applyAlignment="1"/>
    <xf numFmtId="0" fontId="21" fillId="0" borderId="0" xfId="0" applyFont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2" fillId="30" borderId="0" xfId="0" applyFont="1" applyFill="1" applyAlignment="1">
      <alignment horizontal="center" vertical="center"/>
    </xf>
    <xf numFmtId="0" fontId="22" fillId="30" borderId="24" xfId="0" applyFont="1" applyFill="1" applyBorder="1" applyAlignment="1">
      <alignment horizontal="center" vertical="center"/>
    </xf>
    <xf numFmtId="0" fontId="22" fillId="26" borderId="0" xfId="0" applyFont="1" applyFill="1" applyAlignment="1">
      <alignment horizontal="center" vertical="center"/>
    </xf>
    <xf numFmtId="0" fontId="22" fillId="26" borderId="24" xfId="0" applyFont="1" applyFill="1" applyBorder="1" applyAlignment="1">
      <alignment horizontal="center" vertical="center"/>
    </xf>
    <xf numFmtId="0" fontId="22" fillId="25" borderId="0" xfId="0" applyFont="1" applyFill="1" applyAlignment="1">
      <alignment horizontal="center" vertical="center"/>
    </xf>
    <xf numFmtId="0" fontId="22" fillId="25" borderId="24" xfId="0" applyFont="1" applyFill="1" applyBorder="1" applyAlignment="1">
      <alignment horizontal="center" vertical="center"/>
    </xf>
    <xf numFmtId="0" fontId="21" fillId="35" borderId="24" xfId="0" applyFont="1" applyFill="1" applyBorder="1" applyAlignment="1">
      <alignment horizontal="center" vertical="center"/>
    </xf>
    <xf numFmtId="0" fontId="21" fillId="27" borderId="24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17" fillId="38" borderId="24" xfId="0" applyFont="1" applyFill="1" applyBorder="1" applyAlignment="1">
      <alignment horizontal="center" vertical="center"/>
    </xf>
    <xf numFmtId="0" fontId="17" fillId="37" borderId="24" xfId="0" applyFont="1" applyFill="1" applyBorder="1" applyAlignment="1">
      <alignment horizontal="center" vertical="center"/>
    </xf>
    <xf numFmtId="0" fontId="23" fillId="0" borderId="0" xfId="0" applyFont="1" applyAlignment="1"/>
    <xf numFmtId="0" fontId="21" fillId="34" borderId="24" xfId="0" applyFont="1" applyFill="1" applyBorder="1" applyAlignment="1">
      <alignment horizontal="center" vertical="center" wrapText="1"/>
    </xf>
    <xf numFmtId="0" fontId="21" fillId="39" borderId="25" xfId="0" applyFont="1" applyFill="1" applyBorder="1" applyAlignment="1">
      <alignment horizontal="center" vertical="center"/>
    </xf>
    <xf numFmtId="0" fontId="21" fillId="39" borderId="24" xfId="0" applyFont="1" applyFill="1" applyBorder="1" applyAlignment="1">
      <alignment horizontal="center" vertical="center"/>
    </xf>
    <xf numFmtId="0" fontId="21" fillId="40" borderId="24" xfId="0" applyFont="1" applyFill="1" applyBorder="1" applyAlignment="1">
      <alignment horizontal="center" vertical="center"/>
    </xf>
    <xf numFmtId="2" fontId="21" fillId="0" borderId="24" xfId="0" applyNumberFormat="1" applyFont="1" applyBorder="1" applyAlignment="1">
      <alignment horizontal="center" vertical="center"/>
    </xf>
    <xf numFmtId="0" fontId="24" fillId="34" borderId="24" xfId="0" applyFont="1" applyFill="1" applyBorder="1" applyAlignment="1">
      <alignment horizontal="center" vertical="center"/>
    </xf>
    <xf numFmtId="0" fontId="17" fillId="29" borderId="24" xfId="0" applyFont="1" applyFill="1" applyBorder="1" applyAlignment="1">
      <alignment horizontal="center" vertical="center"/>
    </xf>
    <xf numFmtId="0" fontId="13" fillId="18" borderId="13" xfId="0" applyFont="1" applyFill="1" applyBorder="1" applyAlignment="1">
      <alignment horizontal="center" vertical="center"/>
    </xf>
    <xf numFmtId="0" fontId="11" fillId="0" borderId="18" xfId="0" applyFont="1" applyBorder="1"/>
    <xf numFmtId="0" fontId="15" fillId="21" borderId="17" xfId="0" applyFont="1" applyFill="1" applyBorder="1" applyAlignment="1">
      <alignment horizontal="center" vertical="center" textRotation="90"/>
    </xf>
    <xf numFmtId="0" fontId="11" fillId="0" borderId="20" xfId="0" applyFont="1" applyBorder="1"/>
    <xf numFmtId="0" fontId="10" fillId="16" borderId="3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11" xfId="0" applyFont="1" applyBorder="1"/>
    <xf numFmtId="0" fontId="14" fillId="3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4" fillId="19" borderId="14" xfId="0" applyFont="1" applyFill="1" applyBorder="1" applyAlignment="1">
      <alignment horizontal="center" vertical="center"/>
    </xf>
    <xf numFmtId="0" fontId="11" fillId="0" borderId="16" xfId="0" applyFont="1" applyBorder="1"/>
    <xf numFmtId="0" fontId="1" fillId="16" borderId="17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/>
    </xf>
    <xf numFmtId="0" fontId="3" fillId="24" borderId="3" xfId="0" applyFont="1" applyFill="1" applyBorder="1" applyAlignment="1">
      <alignment horizontal="center"/>
    </xf>
    <xf numFmtId="0" fontId="17" fillId="29" borderId="24" xfId="0" applyFont="1" applyFill="1" applyBorder="1" applyAlignment="1">
      <alignment horizontal="center" vertical="center"/>
    </xf>
    <xf numFmtId="0" fontId="22" fillId="32" borderId="26" xfId="0" applyFont="1" applyFill="1" applyBorder="1" applyAlignment="1">
      <alignment horizontal="center" vertical="center"/>
    </xf>
    <xf numFmtId="0" fontId="22" fillId="32" borderId="27" xfId="0" applyFont="1" applyFill="1" applyBorder="1" applyAlignment="1">
      <alignment horizontal="center" vertical="center"/>
    </xf>
    <xf numFmtId="0" fontId="22" fillId="32" borderId="28" xfId="0" applyFont="1" applyFill="1" applyBorder="1" applyAlignment="1">
      <alignment horizontal="center" vertical="center"/>
    </xf>
    <xf numFmtId="0" fontId="18" fillId="29" borderId="26" xfId="0" applyFont="1" applyFill="1" applyBorder="1" applyAlignment="1">
      <alignment horizontal="center" vertical="center"/>
    </xf>
    <xf numFmtId="0" fontId="18" fillId="29" borderId="27" xfId="0" applyFont="1" applyFill="1" applyBorder="1" applyAlignment="1">
      <alignment horizontal="center" vertical="center"/>
    </xf>
    <xf numFmtId="0" fontId="18" fillId="29" borderId="28" xfId="0" applyFont="1" applyFill="1" applyBorder="1" applyAlignment="1">
      <alignment horizontal="center" vertical="center"/>
    </xf>
    <xf numFmtId="0" fontId="17" fillId="33" borderId="24" xfId="0" applyFont="1" applyFill="1" applyBorder="1" applyAlignment="1">
      <alignment horizontal="center" vertical="center" textRotation="90" wrapText="1"/>
    </xf>
    <xf numFmtId="0" fontId="17" fillId="33" borderId="25" xfId="0" applyFont="1" applyFill="1" applyBorder="1" applyAlignment="1">
      <alignment horizontal="center" vertical="center" textRotation="90" wrapText="1"/>
    </xf>
    <xf numFmtId="0" fontId="17" fillId="31" borderId="24" xfId="0" applyFont="1" applyFill="1" applyBorder="1" applyAlignment="1">
      <alignment horizontal="center" vertical="center"/>
    </xf>
    <xf numFmtId="0" fontId="19" fillId="32" borderId="24" xfId="0" applyFont="1" applyFill="1" applyBorder="1" applyAlignment="1">
      <alignment horizontal="center" vertical="center"/>
    </xf>
    <xf numFmtId="0" fontId="21" fillId="39" borderId="24" xfId="0" applyFont="1" applyFill="1" applyBorder="1" applyAlignment="1">
      <alignment horizontal="center"/>
    </xf>
    <xf numFmtId="0" fontId="25" fillId="39" borderId="24" xfId="0" applyFont="1" applyFill="1" applyBorder="1" applyAlignment="1">
      <alignment horizontal="center" vertical="center"/>
    </xf>
    <xf numFmtId="0" fontId="24" fillId="34" borderId="24" xfId="0" applyFont="1" applyFill="1" applyBorder="1" applyAlignment="1">
      <alignment horizontal="center" vertical="center"/>
    </xf>
    <xf numFmtId="0" fontId="17" fillId="41" borderId="26" xfId="0" applyFont="1" applyFill="1" applyBorder="1" applyAlignment="1">
      <alignment horizontal="center" vertical="center"/>
    </xf>
    <xf numFmtId="0" fontId="17" fillId="41" borderId="27" xfId="0" applyFont="1" applyFill="1" applyBorder="1" applyAlignment="1">
      <alignment horizontal="center" vertical="center"/>
    </xf>
    <xf numFmtId="0" fontId="17" fillId="41" borderId="28" xfId="0" applyFont="1" applyFill="1" applyBorder="1" applyAlignment="1">
      <alignment horizontal="center" vertical="center"/>
    </xf>
    <xf numFmtId="0" fontId="21" fillId="40" borderId="29" xfId="0" applyFont="1" applyFill="1" applyBorder="1" applyAlignment="1">
      <alignment horizontal="center" vertical="center" wrapText="1"/>
    </xf>
    <xf numFmtId="0" fontId="21" fillId="40" borderId="25" xfId="0" applyFont="1" applyFill="1" applyBorder="1" applyAlignment="1">
      <alignment horizontal="center" vertical="center" wrapText="1"/>
    </xf>
    <xf numFmtId="0" fontId="21" fillId="40" borderId="26" xfId="0" applyFont="1" applyFill="1" applyBorder="1" applyAlignment="1">
      <alignment horizontal="center" vertical="center"/>
    </xf>
    <xf numFmtId="0" fontId="21" fillId="40" borderId="27" xfId="0" applyFont="1" applyFill="1" applyBorder="1" applyAlignment="1">
      <alignment horizontal="center" vertical="center"/>
    </xf>
    <xf numFmtId="0" fontId="21" fillId="40" borderId="28" xfId="0" applyFont="1" applyFill="1" applyBorder="1" applyAlignment="1">
      <alignment horizontal="center" vertical="center"/>
    </xf>
    <xf numFmtId="0" fontId="20" fillId="42" borderId="24" xfId="0" applyFont="1" applyFill="1" applyBorder="1" applyAlignment="1">
      <alignment horizontal="center" vertical="center"/>
    </xf>
    <xf numFmtId="0" fontId="20" fillId="29" borderId="24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8" fillId="43" borderId="26" xfId="0" applyFont="1" applyFill="1" applyBorder="1" applyAlignment="1">
      <alignment horizontal="center" vertical="center"/>
    </xf>
    <xf numFmtId="0" fontId="28" fillId="43" borderId="27" xfId="0" applyFont="1" applyFill="1" applyBorder="1" applyAlignment="1">
      <alignment horizontal="center" vertical="center"/>
    </xf>
    <xf numFmtId="0" fontId="28" fillId="43" borderId="28" xfId="0" applyFont="1" applyFill="1" applyBorder="1" applyAlignment="1">
      <alignment horizontal="center" vertical="center"/>
    </xf>
    <xf numFmtId="0" fontId="29" fillId="29" borderId="26" xfId="0" applyFont="1" applyFill="1" applyBorder="1" applyAlignment="1">
      <alignment horizontal="center" vertical="center"/>
    </xf>
    <xf numFmtId="0" fontId="29" fillId="29" borderId="27" xfId="0" applyFont="1" applyFill="1" applyBorder="1" applyAlignment="1">
      <alignment horizontal="center" vertical="center"/>
    </xf>
    <xf numFmtId="0" fontId="29" fillId="29" borderId="28" xfId="0" applyFont="1" applyFill="1" applyBorder="1" applyAlignment="1">
      <alignment horizontal="center" vertical="center"/>
    </xf>
    <xf numFmtId="0" fontId="17" fillId="27" borderId="24" xfId="0" applyFont="1" applyFill="1" applyBorder="1" applyAlignment="1">
      <alignment horizontal="center" vertical="center" textRotation="180" wrapText="1"/>
    </xf>
    <xf numFmtId="0" fontId="24" fillId="38" borderId="26" xfId="0" applyFont="1" applyFill="1" applyBorder="1" applyAlignment="1">
      <alignment horizontal="center" vertical="center"/>
    </xf>
    <xf numFmtId="0" fontId="24" fillId="38" borderId="27" xfId="0" applyFont="1" applyFill="1" applyBorder="1" applyAlignment="1">
      <alignment horizontal="center" vertical="center"/>
    </xf>
    <xf numFmtId="0" fontId="24" fillId="38" borderId="28" xfId="0" applyFont="1" applyFill="1" applyBorder="1" applyAlignment="1">
      <alignment horizontal="center" vertical="center"/>
    </xf>
    <xf numFmtId="0" fontId="26" fillId="27" borderId="24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1" fillId="38" borderId="26" xfId="0" applyFont="1" applyFill="1" applyBorder="1" applyAlignment="1">
      <alignment horizontal="center" vertical="center"/>
    </xf>
    <xf numFmtId="0" fontId="31" fillId="38" borderId="27" xfId="0" applyFont="1" applyFill="1" applyBorder="1" applyAlignment="1">
      <alignment horizontal="center" vertical="center"/>
    </xf>
    <xf numFmtId="0" fontId="27" fillId="38" borderId="26" xfId="0" applyFont="1" applyFill="1" applyBorder="1" applyAlignment="1">
      <alignment horizontal="center" vertical="center"/>
    </xf>
    <xf numFmtId="0" fontId="27" fillId="38" borderId="27" xfId="0" applyFont="1" applyFill="1" applyBorder="1" applyAlignment="1">
      <alignment horizontal="center" vertical="center"/>
    </xf>
    <xf numFmtId="0" fontId="27" fillId="38" borderId="28" xfId="0" applyFont="1" applyFill="1" applyBorder="1" applyAlignment="1">
      <alignment horizontal="center" vertical="center"/>
    </xf>
    <xf numFmtId="0" fontId="31" fillId="38" borderId="28" xfId="0" applyFont="1" applyFill="1" applyBorder="1" applyAlignment="1">
      <alignment horizontal="center" vertical="center"/>
    </xf>
    <xf numFmtId="0" fontId="17" fillId="26" borderId="26" xfId="0" applyFont="1" applyFill="1" applyBorder="1" applyAlignment="1">
      <alignment horizontal="center" vertical="center"/>
    </xf>
    <xf numFmtId="0" fontId="17" fillId="26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38" borderId="26" xfId="0" applyFont="1" applyFill="1" applyBorder="1" applyAlignment="1">
      <alignment horizontal="center" vertical="center"/>
    </xf>
    <xf numFmtId="0" fontId="30" fillId="38" borderId="27" xfId="0" applyFont="1" applyFill="1" applyBorder="1" applyAlignment="1">
      <alignment horizontal="center" vertical="center"/>
    </xf>
    <xf numFmtId="0" fontId="30" fillId="38" borderId="28" xfId="0" applyFont="1" applyFill="1" applyBorder="1" applyAlignment="1">
      <alignment horizontal="center" vertical="center"/>
    </xf>
    <xf numFmtId="0" fontId="3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24</xdr:row>
      <xdr:rowOff>66675</xdr:rowOff>
    </xdr:from>
    <xdr:to>
      <xdr:col>1</xdr:col>
      <xdr:colOff>2169672</xdr:colOff>
      <xdr:row>24</xdr:row>
      <xdr:rowOff>1019175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57BBA-DA11-4398-ADAA-354389A07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8010525"/>
          <a:ext cx="3141223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57150</xdr:colOff>
      <xdr:row>4</xdr:row>
      <xdr:rowOff>95250</xdr:rowOff>
    </xdr:from>
    <xdr:to>
      <xdr:col>13</xdr:col>
      <xdr:colOff>819150</xdr:colOff>
      <xdr:row>4</xdr:row>
      <xdr:rowOff>438150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5BDA3B9-6C79-48F3-BE98-5AE227644595}"/>
            </a:ext>
          </a:extLst>
        </xdr:cNvPr>
        <xdr:cNvSpPr txBox="1"/>
      </xdr:nvSpPr>
      <xdr:spPr>
        <a:xfrm>
          <a:off x="12820650" y="16764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</a:t>
          </a:r>
        </a:p>
      </xdr:txBody>
    </xdr:sp>
    <xdr:clientData/>
  </xdr:twoCellAnchor>
  <xdr:twoCellAnchor>
    <xdr:from>
      <xdr:col>13</xdr:col>
      <xdr:colOff>57150</xdr:colOff>
      <xdr:row>5</xdr:row>
      <xdr:rowOff>190500</xdr:rowOff>
    </xdr:from>
    <xdr:to>
      <xdr:col>13</xdr:col>
      <xdr:colOff>819150</xdr:colOff>
      <xdr:row>5</xdr:row>
      <xdr:rowOff>533400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5C5A71F-0BC8-4370-856A-054034F597B7}"/>
            </a:ext>
          </a:extLst>
        </xdr:cNvPr>
        <xdr:cNvSpPr txBox="1"/>
      </xdr:nvSpPr>
      <xdr:spPr>
        <a:xfrm>
          <a:off x="12820650" y="230505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2-5</a:t>
          </a:r>
        </a:p>
      </xdr:txBody>
    </xdr:sp>
    <xdr:clientData/>
  </xdr:twoCellAnchor>
  <xdr:twoCellAnchor>
    <xdr:from>
      <xdr:col>13</xdr:col>
      <xdr:colOff>57150</xdr:colOff>
      <xdr:row>6</xdr:row>
      <xdr:rowOff>190500</xdr:rowOff>
    </xdr:from>
    <xdr:to>
      <xdr:col>13</xdr:col>
      <xdr:colOff>819150</xdr:colOff>
      <xdr:row>6</xdr:row>
      <xdr:rowOff>533400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CC9B2E-9B0B-4F48-8A50-58E125FBFE6D}"/>
            </a:ext>
          </a:extLst>
        </xdr:cNvPr>
        <xdr:cNvSpPr txBox="1"/>
      </xdr:nvSpPr>
      <xdr:spPr>
        <a:xfrm>
          <a:off x="12820650" y="30099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+6</a:t>
          </a:r>
        </a:p>
      </xdr:txBody>
    </xdr:sp>
    <xdr:clientData/>
  </xdr:twoCellAnchor>
  <xdr:twoCellAnchor>
    <xdr:from>
      <xdr:col>17</xdr:col>
      <xdr:colOff>85725</xdr:colOff>
      <xdr:row>4</xdr:row>
      <xdr:rowOff>95250</xdr:rowOff>
    </xdr:from>
    <xdr:to>
      <xdr:col>17</xdr:col>
      <xdr:colOff>847725</xdr:colOff>
      <xdr:row>4</xdr:row>
      <xdr:rowOff>438150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5509AEB-5D43-4814-A754-079CDA7AC5DF}"/>
            </a:ext>
          </a:extLst>
        </xdr:cNvPr>
        <xdr:cNvSpPr txBox="1"/>
      </xdr:nvSpPr>
      <xdr:spPr>
        <a:xfrm>
          <a:off x="16002000" y="16764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0-1</a:t>
          </a:r>
        </a:p>
      </xdr:txBody>
    </xdr:sp>
    <xdr:clientData/>
  </xdr:twoCellAnchor>
  <xdr:twoCellAnchor>
    <xdr:from>
      <xdr:col>17</xdr:col>
      <xdr:colOff>85725</xdr:colOff>
      <xdr:row>5</xdr:row>
      <xdr:rowOff>190500</xdr:rowOff>
    </xdr:from>
    <xdr:to>
      <xdr:col>17</xdr:col>
      <xdr:colOff>847725</xdr:colOff>
      <xdr:row>5</xdr:row>
      <xdr:rowOff>533400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B48E6EB-E754-4C4D-9DBA-30449EEB569F}"/>
            </a:ext>
          </a:extLst>
        </xdr:cNvPr>
        <xdr:cNvSpPr txBox="1"/>
      </xdr:nvSpPr>
      <xdr:spPr>
        <a:xfrm>
          <a:off x="16002000" y="230505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2-3</a:t>
          </a:r>
        </a:p>
      </xdr:txBody>
    </xdr:sp>
    <xdr:clientData/>
  </xdr:twoCellAnchor>
  <xdr:twoCellAnchor>
    <xdr:from>
      <xdr:col>17</xdr:col>
      <xdr:colOff>85725</xdr:colOff>
      <xdr:row>6</xdr:row>
      <xdr:rowOff>190500</xdr:rowOff>
    </xdr:from>
    <xdr:to>
      <xdr:col>17</xdr:col>
      <xdr:colOff>847725</xdr:colOff>
      <xdr:row>6</xdr:row>
      <xdr:rowOff>533400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41F8F9-5A1B-46E0-9226-80919DC48F82}"/>
            </a:ext>
          </a:extLst>
        </xdr:cNvPr>
        <xdr:cNvSpPr txBox="1"/>
      </xdr:nvSpPr>
      <xdr:spPr>
        <a:xfrm>
          <a:off x="16002000" y="30099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+4</a:t>
          </a:r>
        </a:p>
      </xdr:txBody>
    </xdr:sp>
    <xdr:clientData/>
  </xdr:twoCellAnchor>
  <xdr:twoCellAnchor>
    <xdr:from>
      <xdr:col>21</xdr:col>
      <xdr:colOff>95250</xdr:colOff>
      <xdr:row>4</xdr:row>
      <xdr:rowOff>104775</xdr:rowOff>
    </xdr:from>
    <xdr:to>
      <xdr:col>21</xdr:col>
      <xdr:colOff>857250</xdr:colOff>
      <xdr:row>4</xdr:row>
      <xdr:rowOff>447675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8935E72-170F-475F-B019-7B5F6565CAD1}"/>
            </a:ext>
          </a:extLst>
        </xdr:cNvPr>
        <xdr:cNvSpPr txBox="1"/>
      </xdr:nvSpPr>
      <xdr:spPr>
        <a:xfrm>
          <a:off x="19211925" y="168592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0-1</a:t>
          </a:r>
        </a:p>
      </xdr:txBody>
    </xdr:sp>
    <xdr:clientData/>
  </xdr:twoCellAnchor>
  <xdr:twoCellAnchor>
    <xdr:from>
      <xdr:col>21</xdr:col>
      <xdr:colOff>95250</xdr:colOff>
      <xdr:row>5</xdr:row>
      <xdr:rowOff>200025</xdr:rowOff>
    </xdr:from>
    <xdr:to>
      <xdr:col>21</xdr:col>
      <xdr:colOff>857250</xdr:colOff>
      <xdr:row>5</xdr:row>
      <xdr:rowOff>542925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580C628-61F7-42A7-A8F7-6CDF2E71B5DF}"/>
            </a:ext>
          </a:extLst>
        </xdr:cNvPr>
        <xdr:cNvSpPr txBox="1"/>
      </xdr:nvSpPr>
      <xdr:spPr>
        <a:xfrm>
          <a:off x="19211925" y="23145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2-3</a:t>
          </a:r>
        </a:p>
      </xdr:txBody>
    </xdr:sp>
    <xdr:clientData/>
  </xdr:twoCellAnchor>
  <xdr:twoCellAnchor>
    <xdr:from>
      <xdr:col>21</xdr:col>
      <xdr:colOff>95250</xdr:colOff>
      <xdr:row>6</xdr:row>
      <xdr:rowOff>200025</xdr:rowOff>
    </xdr:from>
    <xdr:to>
      <xdr:col>21</xdr:col>
      <xdr:colOff>857250</xdr:colOff>
      <xdr:row>6</xdr:row>
      <xdr:rowOff>542925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E1C8E31-92EF-4756-9F07-95880176F9F0}"/>
            </a:ext>
          </a:extLst>
        </xdr:cNvPr>
        <xdr:cNvSpPr txBox="1"/>
      </xdr:nvSpPr>
      <xdr:spPr>
        <a:xfrm>
          <a:off x="19211925" y="301942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+3</a:t>
          </a:r>
        </a:p>
      </xdr:txBody>
    </xdr:sp>
    <xdr:clientData/>
  </xdr:twoCellAnchor>
  <xdr:twoCellAnchor>
    <xdr:from>
      <xdr:col>14</xdr:col>
      <xdr:colOff>0</xdr:colOff>
      <xdr:row>3</xdr:row>
      <xdr:rowOff>95250</xdr:rowOff>
    </xdr:from>
    <xdr:to>
      <xdr:col>15</xdr:col>
      <xdr:colOff>0</xdr:colOff>
      <xdr:row>3</xdr:row>
      <xdr:rowOff>438150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DF7E5EC-13F0-4314-959E-0F224F50E7E1}"/>
            </a:ext>
          </a:extLst>
        </xdr:cNvPr>
        <xdr:cNvSpPr txBox="1"/>
      </xdr:nvSpPr>
      <xdr:spPr>
        <a:xfrm>
          <a:off x="136302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1-19</a:t>
          </a:r>
        </a:p>
      </xdr:txBody>
    </xdr:sp>
    <xdr:clientData/>
  </xdr:twoCellAnchor>
  <xdr:twoCellAnchor>
    <xdr:from>
      <xdr:col>15</xdr:col>
      <xdr:colOff>0</xdr:colOff>
      <xdr:row>3</xdr:row>
      <xdr:rowOff>95250</xdr:rowOff>
    </xdr:from>
    <xdr:to>
      <xdr:col>16</xdr:col>
      <xdr:colOff>0</xdr:colOff>
      <xdr:row>3</xdr:row>
      <xdr:rowOff>438150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0B227C7-B059-479B-A4AB-83AA2815E1D0}"/>
            </a:ext>
          </a:extLst>
        </xdr:cNvPr>
        <xdr:cNvSpPr txBox="1"/>
      </xdr:nvSpPr>
      <xdr:spPr>
        <a:xfrm>
          <a:off x="143922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20-50</a:t>
          </a:r>
        </a:p>
      </xdr:txBody>
    </xdr:sp>
    <xdr:clientData/>
  </xdr:twoCellAnchor>
  <xdr:twoCellAnchor>
    <xdr:from>
      <xdr:col>16</xdr:col>
      <xdr:colOff>0</xdr:colOff>
      <xdr:row>3</xdr:row>
      <xdr:rowOff>95250</xdr:rowOff>
    </xdr:from>
    <xdr:to>
      <xdr:col>17</xdr:col>
      <xdr:colOff>0</xdr:colOff>
      <xdr:row>3</xdr:row>
      <xdr:rowOff>438150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D27ED25-36A1-45AC-B1A8-BAD7DF393ED4}"/>
            </a:ext>
          </a:extLst>
        </xdr:cNvPr>
        <xdr:cNvSpPr txBox="1"/>
      </xdr:nvSpPr>
      <xdr:spPr>
        <a:xfrm>
          <a:off x="151542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+51</a:t>
          </a:r>
        </a:p>
      </xdr:txBody>
    </xdr:sp>
    <xdr:clientData/>
  </xdr:twoCellAnchor>
  <xdr:twoCellAnchor>
    <xdr:from>
      <xdr:col>18</xdr:col>
      <xdr:colOff>0</xdr:colOff>
      <xdr:row>3</xdr:row>
      <xdr:rowOff>95250</xdr:rowOff>
    </xdr:from>
    <xdr:to>
      <xdr:col>19</xdr:col>
      <xdr:colOff>0</xdr:colOff>
      <xdr:row>3</xdr:row>
      <xdr:rowOff>438150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92FF8C0-2CBF-496E-B543-A51D675D3EA7}"/>
            </a:ext>
          </a:extLst>
        </xdr:cNvPr>
        <xdr:cNvSpPr txBox="1"/>
      </xdr:nvSpPr>
      <xdr:spPr>
        <a:xfrm>
          <a:off x="168306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1-5</a:t>
          </a:r>
        </a:p>
      </xdr:txBody>
    </xdr:sp>
    <xdr:clientData/>
  </xdr:twoCellAnchor>
  <xdr:twoCellAnchor>
    <xdr:from>
      <xdr:col>19</xdr:col>
      <xdr:colOff>0</xdr:colOff>
      <xdr:row>3</xdr:row>
      <xdr:rowOff>95250</xdr:rowOff>
    </xdr:from>
    <xdr:to>
      <xdr:col>20</xdr:col>
      <xdr:colOff>0</xdr:colOff>
      <xdr:row>3</xdr:row>
      <xdr:rowOff>438150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5C3002D-BB44-48B4-9716-CC92F4EEB5DE}"/>
            </a:ext>
          </a:extLst>
        </xdr:cNvPr>
        <xdr:cNvSpPr txBox="1"/>
      </xdr:nvSpPr>
      <xdr:spPr>
        <a:xfrm>
          <a:off x="175926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6-19</a:t>
          </a:r>
        </a:p>
      </xdr:txBody>
    </xdr:sp>
    <xdr:clientData/>
  </xdr:twoCellAnchor>
  <xdr:twoCellAnchor>
    <xdr:from>
      <xdr:col>20</xdr:col>
      <xdr:colOff>0</xdr:colOff>
      <xdr:row>3</xdr:row>
      <xdr:rowOff>95250</xdr:rowOff>
    </xdr:from>
    <xdr:to>
      <xdr:col>21</xdr:col>
      <xdr:colOff>0</xdr:colOff>
      <xdr:row>3</xdr:row>
      <xdr:rowOff>438150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D69D72CA-FF89-4E74-AF34-FB8AB0F5D451}"/>
            </a:ext>
          </a:extLst>
        </xdr:cNvPr>
        <xdr:cNvSpPr txBox="1"/>
      </xdr:nvSpPr>
      <xdr:spPr>
        <a:xfrm>
          <a:off x="183546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+20</a:t>
          </a:r>
        </a:p>
      </xdr:txBody>
    </xdr:sp>
    <xdr:clientData/>
  </xdr:twoCellAnchor>
  <xdr:twoCellAnchor>
    <xdr:from>
      <xdr:col>22</xdr:col>
      <xdr:colOff>0</xdr:colOff>
      <xdr:row>3</xdr:row>
      <xdr:rowOff>85725</xdr:rowOff>
    </xdr:from>
    <xdr:to>
      <xdr:col>23</xdr:col>
      <xdr:colOff>0</xdr:colOff>
      <xdr:row>3</xdr:row>
      <xdr:rowOff>428625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5CB0131-753A-4EC2-AC14-2CA613B540F4}"/>
            </a:ext>
          </a:extLst>
        </xdr:cNvPr>
        <xdr:cNvSpPr txBox="1"/>
      </xdr:nvSpPr>
      <xdr:spPr>
        <a:xfrm>
          <a:off x="20059650" y="11334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1-4</a:t>
          </a:r>
        </a:p>
      </xdr:txBody>
    </xdr:sp>
    <xdr:clientData/>
  </xdr:twoCellAnchor>
  <xdr:twoCellAnchor>
    <xdr:from>
      <xdr:col>23</xdr:col>
      <xdr:colOff>0</xdr:colOff>
      <xdr:row>3</xdr:row>
      <xdr:rowOff>85725</xdr:rowOff>
    </xdr:from>
    <xdr:to>
      <xdr:col>24</xdr:col>
      <xdr:colOff>0</xdr:colOff>
      <xdr:row>3</xdr:row>
      <xdr:rowOff>428625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480BEE9B-3A3A-408A-9116-38F5969D557D}"/>
            </a:ext>
          </a:extLst>
        </xdr:cNvPr>
        <xdr:cNvSpPr txBox="1"/>
      </xdr:nvSpPr>
      <xdr:spPr>
        <a:xfrm>
          <a:off x="20821650" y="11334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5-15</a:t>
          </a:r>
        </a:p>
      </xdr:txBody>
    </xdr:sp>
    <xdr:clientData/>
  </xdr:twoCellAnchor>
  <xdr:twoCellAnchor>
    <xdr:from>
      <xdr:col>24</xdr:col>
      <xdr:colOff>0</xdr:colOff>
      <xdr:row>3</xdr:row>
      <xdr:rowOff>85725</xdr:rowOff>
    </xdr:from>
    <xdr:to>
      <xdr:col>25</xdr:col>
      <xdr:colOff>0</xdr:colOff>
      <xdr:row>3</xdr:row>
      <xdr:rowOff>428625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411485D7-4549-4F63-A8EA-4844BC5D7E26}"/>
            </a:ext>
          </a:extLst>
        </xdr:cNvPr>
        <xdr:cNvSpPr txBox="1"/>
      </xdr:nvSpPr>
      <xdr:spPr>
        <a:xfrm>
          <a:off x="21583650" y="11334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+16</a:t>
          </a:r>
        </a:p>
      </xdr:txBody>
    </xdr:sp>
    <xdr:clientData/>
  </xdr:twoCellAnchor>
  <xdr:twoCellAnchor editAs="oneCell">
    <xdr:from>
      <xdr:col>0</xdr:col>
      <xdr:colOff>122464</xdr:colOff>
      <xdr:row>30</xdr:row>
      <xdr:rowOff>68036</xdr:rowOff>
    </xdr:from>
    <xdr:to>
      <xdr:col>3</xdr:col>
      <xdr:colOff>748393</xdr:colOff>
      <xdr:row>30</xdr:row>
      <xdr:rowOff>1047749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BC2954E-9374-4748-A5AA-2B2D79165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64" y="10668000"/>
          <a:ext cx="4708072" cy="979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baseColWidth="10" defaultColWidth="14.42578125" defaultRowHeight="15" customHeight="1"/>
  <cols>
    <col min="1" max="1" width="4.5703125" customWidth="1"/>
    <col min="2" max="2" width="40.42578125" customWidth="1"/>
    <col min="3" max="3" width="38" customWidth="1"/>
    <col min="4" max="4" width="28" customWidth="1"/>
    <col min="5" max="5" width="23" customWidth="1"/>
    <col min="6" max="6" width="11.5703125" customWidth="1"/>
    <col min="7" max="25" width="10.7109375" customWidth="1"/>
  </cols>
  <sheetData>
    <row r="1" spans="1:25" ht="20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0.25" customHeight="1">
      <c r="A2" s="1">
        <v>1</v>
      </c>
      <c r="B2" s="5" t="s">
        <v>4</v>
      </c>
      <c r="C2" s="5" t="s">
        <v>5</v>
      </c>
      <c r="D2" s="6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0.25" customHeight="1">
      <c r="A3" s="1">
        <v>2</v>
      </c>
      <c r="B3" s="5" t="s">
        <v>7</v>
      </c>
      <c r="C3" s="5" t="s">
        <v>8</v>
      </c>
      <c r="D3" s="6" t="s">
        <v>8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0.25" customHeight="1">
      <c r="A4" s="1">
        <v>3</v>
      </c>
      <c r="B4" s="5" t="s">
        <v>9</v>
      </c>
      <c r="C4" s="5" t="s">
        <v>10</v>
      </c>
      <c r="D4" s="6" t="s">
        <v>10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0.25" customHeight="1">
      <c r="A5" s="1">
        <v>4</v>
      </c>
      <c r="B5" s="5" t="s">
        <v>11</v>
      </c>
      <c r="C5" s="5" t="s">
        <v>10</v>
      </c>
      <c r="D5" s="6" t="s">
        <v>10</v>
      </c>
      <c r="E5" s="7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0.25" customHeight="1">
      <c r="A6" s="1">
        <v>5</v>
      </c>
      <c r="B6" s="5" t="s">
        <v>12</v>
      </c>
      <c r="C6" s="5" t="s">
        <v>13</v>
      </c>
      <c r="D6" s="6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0.25" customHeight="1">
      <c r="A7" s="1">
        <v>6</v>
      </c>
      <c r="B7" s="5" t="s">
        <v>14</v>
      </c>
      <c r="C7" s="5" t="s">
        <v>15</v>
      </c>
      <c r="D7" s="6" t="s">
        <v>10</v>
      </c>
      <c r="E7" s="8" t="s"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0.25" customHeight="1">
      <c r="A8" s="1">
        <v>7</v>
      </c>
      <c r="B8" s="5" t="s">
        <v>17</v>
      </c>
      <c r="C8" s="5" t="s">
        <v>18</v>
      </c>
      <c r="D8" s="6" t="s">
        <v>5</v>
      </c>
      <c r="E8" s="9" t="s"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0.25" customHeight="1">
      <c r="A9" s="1">
        <v>8</v>
      </c>
      <c r="B9" s="5" t="s">
        <v>20</v>
      </c>
      <c r="C9" s="5" t="s">
        <v>8</v>
      </c>
      <c r="D9" s="6" t="s">
        <v>8</v>
      </c>
      <c r="E9" s="10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0.25" customHeight="1">
      <c r="A10" s="1">
        <v>9</v>
      </c>
      <c r="B10" s="5" t="s">
        <v>21</v>
      </c>
      <c r="C10" s="5" t="s">
        <v>5</v>
      </c>
      <c r="D10" s="6" t="s">
        <v>5</v>
      </c>
      <c r="E10" s="10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0.25" customHeight="1">
      <c r="A11" s="1">
        <v>10</v>
      </c>
      <c r="B11" s="5" t="s">
        <v>22</v>
      </c>
      <c r="C11" s="5" t="s">
        <v>23</v>
      </c>
      <c r="D11" s="6" t="s">
        <v>24</v>
      </c>
      <c r="E11" s="7" t="s">
        <v>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0.25" customHeight="1">
      <c r="A12" s="1">
        <v>11</v>
      </c>
      <c r="B12" s="5" t="s">
        <v>26</v>
      </c>
      <c r="C12" s="5" t="s">
        <v>18</v>
      </c>
      <c r="D12" s="6" t="s">
        <v>10</v>
      </c>
      <c r="E12" s="11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0.25" customHeight="1">
      <c r="A13" s="1">
        <v>12</v>
      </c>
      <c r="B13" s="5" t="s">
        <v>27</v>
      </c>
      <c r="C13" s="5" t="s">
        <v>10</v>
      </c>
      <c r="D13" s="6" t="s">
        <v>10</v>
      </c>
      <c r="E13" s="11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0.25" customHeight="1">
      <c r="A14" s="1">
        <v>13</v>
      </c>
      <c r="B14" s="5" t="s">
        <v>28</v>
      </c>
      <c r="C14" s="5" t="s">
        <v>24</v>
      </c>
      <c r="D14" s="6" t="s">
        <v>24</v>
      </c>
      <c r="E14" s="12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0.25" hidden="1" customHeight="1">
      <c r="A15" s="13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0.25" hidden="1" customHeight="1">
      <c r="A16" s="13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4.42578125" defaultRowHeight="15" customHeight="1"/>
  <cols>
    <col min="1" max="1" width="5.140625" customWidth="1"/>
    <col min="2" max="2" width="43.140625" customWidth="1"/>
    <col min="3" max="3" width="28.28515625" customWidth="1"/>
    <col min="4" max="4" width="14.42578125" customWidth="1"/>
    <col min="5" max="5" width="16" customWidth="1"/>
    <col min="6" max="6" width="14.42578125" customWidth="1"/>
  </cols>
  <sheetData>
    <row r="1" spans="1:6">
      <c r="A1" s="14"/>
      <c r="B1" s="15" t="s">
        <v>0</v>
      </c>
      <c r="C1" s="15" t="s">
        <v>1</v>
      </c>
      <c r="D1" s="16" t="s">
        <v>2</v>
      </c>
      <c r="E1" s="17" t="s">
        <v>3</v>
      </c>
      <c r="F1" s="18"/>
    </row>
    <row r="2" spans="1:6">
      <c r="A2" s="19">
        <v>1</v>
      </c>
      <c r="B2" s="20" t="s">
        <v>4</v>
      </c>
      <c r="C2" s="20" t="s">
        <v>5</v>
      </c>
      <c r="D2" s="21" t="s">
        <v>5</v>
      </c>
      <c r="E2" s="22" t="s">
        <v>30</v>
      </c>
      <c r="F2" s="18">
        <v>3</v>
      </c>
    </row>
    <row r="3" spans="1:6">
      <c r="A3" s="19">
        <v>1.1000000000000001</v>
      </c>
      <c r="B3" s="20" t="s">
        <v>31</v>
      </c>
      <c r="C3" s="20" t="s">
        <v>32</v>
      </c>
      <c r="D3" s="20" t="s">
        <v>32</v>
      </c>
      <c r="E3" s="23" t="s">
        <v>33</v>
      </c>
      <c r="F3" s="18"/>
    </row>
    <row r="4" spans="1:6">
      <c r="A4" s="19">
        <v>1.2</v>
      </c>
      <c r="B4" s="20" t="s">
        <v>34</v>
      </c>
      <c r="C4" s="20" t="s">
        <v>32</v>
      </c>
      <c r="D4" s="20" t="s">
        <v>32</v>
      </c>
      <c r="E4" s="23" t="s">
        <v>33</v>
      </c>
      <c r="F4" s="18"/>
    </row>
    <row r="5" spans="1:6">
      <c r="A5" s="19">
        <v>1.3</v>
      </c>
      <c r="B5" s="20" t="s">
        <v>35</v>
      </c>
      <c r="C5" s="20" t="s">
        <v>32</v>
      </c>
      <c r="D5" s="20" t="s">
        <v>32</v>
      </c>
      <c r="E5" s="23" t="s">
        <v>33</v>
      </c>
      <c r="F5" s="18"/>
    </row>
    <row r="6" spans="1:6">
      <c r="A6" s="19">
        <v>2</v>
      </c>
      <c r="B6" s="20" t="s">
        <v>7</v>
      </c>
      <c r="C6" s="20" t="s">
        <v>8</v>
      </c>
      <c r="D6" s="24" t="s">
        <v>8</v>
      </c>
      <c r="E6" s="22" t="s">
        <v>36</v>
      </c>
      <c r="F6" s="18">
        <v>6</v>
      </c>
    </row>
    <row r="7" spans="1:6">
      <c r="A7" s="19">
        <v>2.1</v>
      </c>
      <c r="B7" s="20" t="s">
        <v>37</v>
      </c>
      <c r="C7" s="20" t="s">
        <v>32</v>
      </c>
      <c r="D7" s="20" t="s">
        <v>32</v>
      </c>
      <c r="E7" s="23" t="s">
        <v>33</v>
      </c>
      <c r="F7" s="18"/>
    </row>
    <row r="8" spans="1:6">
      <c r="A8" s="19">
        <v>2.2000000000000002</v>
      </c>
      <c r="B8" s="20" t="s">
        <v>38</v>
      </c>
      <c r="C8" s="20" t="s">
        <v>32</v>
      </c>
      <c r="D8" s="20" t="s">
        <v>32</v>
      </c>
      <c r="E8" s="23" t="s">
        <v>33</v>
      </c>
      <c r="F8" s="18"/>
    </row>
    <row r="9" spans="1:6">
      <c r="A9" s="19">
        <v>2.2999999999999998</v>
      </c>
      <c r="B9" s="20" t="s">
        <v>39</v>
      </c>
      <c r="C9" s="20" t="s">
        <v>32</v>
      </c>
      <c r="D9" s="20" t="s">
        <v>32</v>
      </c>
      <c r="E9" s="23" t="s">
        <v>33</v>
      </c>
      <c r="F9" s="18"/>
    </row>
    <row r="10" spans="1:6">
      <c r="A10" s="19">
        <v>2.4</v>
      </c>
      <c r="B10" s="20" t="s">
        <v>40</v>
      </c>
      <c r="C10" s="20" t="s">
        <v>32</v>
      </c>
      <c r="D10" s="20" t="s">
        <v>32</v>
      </c>
      <c r="E10" s="23" t="s">
        <v>41</v>
      </c>
      <c r="F10" s="18"/>
    </row>
    <row r="11" spans="1:6">
      <c r="A11" s="19">
        <v>2.5</v>
      </c>
      <c r="B11" s="20" t="s">
        <v>42</v>
      </c>
      <c r="C11" s="20" t="s">
        <v>32</v>
      </c>
      <c r="D11" s="20" t="s">
        <v>32</v>
      </c>
      <c r="E11" s="23" t="s">
        <v>33</v>
      </c>
      <c r="F11" s="18"/>
    </row>
    <row r="12" spans="1:6">
      <c r="A12" s="19">
        <v>3</v>
      </c>
      <c r="B12" s="20" t="s">
        <v>9</v>
      </c>
      <c r="C12" s="20" t="s">
        <v>10</v>
      </c>
      <c r="D12" s="24" t="s">
        <v>10</v>
      </c>
      <c r="E12" s="22" t="s">
        <v>30</v>
      </c>
      <c r="F12" s="18">
        <v>3</v>
      </c>
    </row>
    <row r="13" spans="1:6">
      <c r="A13" s="19">
        <v>3.1</v>
      </c>
      <c r="B13" s="20" t="s">
        <v>43</v>
      </c>
      <c r="C13" s="20" t="s">
        <v>32</v>
      </c>
      <c r="D13" s="20" t="s">
        <v>32</v>
      </c>
      <c r="E13" s="23" t="s">
        <v>33</v>
      </c>
      <c r="F13" s="18"/>
    </row>
    <row r="14" spans="1:6">
      <c r="A14" s="19">
        <v>3.2</v>
      </c>
      <c r="B14" s="20" t="s">
        <v>44</v>
      </c>
      <c r="C14" s="20" t="s">
        <v>32</v>
      </c>
      <c r="D14" s="20" t="s">
        <v>32</v>
      </c>
      <c r="E14" s="23" t="s">
        <v>45</v>
      </c>
      <c r="F14" s="18"/>
    </row>
    <row r="15" spans="1:6">
      <c r="A15" s="19">
        <v>4</v>
      </c>
      <c r="B15" s="20" t="s">
        <v>11</v>
      </c>
      <c r="C15" s="20" t="s">
        <v>10</v>
      </c>
      <c r="D15" s="24" t="s">
        <v>10</v>
      </c>
      <c r="E15" s="22" t="s">
        <v>30</v>
      </c>
      <c r="F15" s="18">
        <v>3</v>
      </c>
    </row>
    <row r="16" spans="1:6">
      <c r="A16" s="19">
        <v>4.0999999999999996</v>
      </c>
      <c r="B16" s="20" t="s">
        <v>43</v>
      </c>
      <c r="C16" s="20" t="s">
        <v>32</v>
      </c>
      <c r="D16" s="20" t="s">
        <v>32</v>
      </c>
      <c r="E16" s="23" t="s">
        <v>33</v>
      </c>
      <c r="F16" s="18"/>
    </row>
    <row r="17" spans="1:6">
      <c r="A17" s="19">
        <v>4.2</v>
      </c>
      <c r="B17" s="20" t="s">
        <v>44</v>
      </c>
      <c r="C17" s="20" t="s">
        <v>32</v>
      </c>
      <c r="D17" s="20" t="s">
        <v>32</v>
      </c>
      <c r="E17" s="23" t="s">
        <v>45</v>
      </c>
      <c r="F17" s="18"/>
    </row>
    <row r="18" spans="1:6">
      <c r="A18" s="19">
        <v>5</v>
      </c>
      <c r="B18" s="20" t="s">
        <v>12</v>
      </c>
      <c r="C18" s="20" t="s">
        <v>13</v>
      </c>
      <c r="D18" s="24" t="s">
        <v>5</v>
      </c>
      <c r="E18" s="25" t="s">
        <v>46</v>
      </c>
      <c r="F18" s="18">
        <v>10</v>
      </c>
    </row>
    <row r="19" spans="1:6">
      <c r="A19" s="19">
        <v>5.0999999999999996</v>
      </c>
      <c r="B19" s="20" t="s">
        <v>47</v>
      </c>
      <c r="C19" s="20" t="s">
        <v>32</v>
      </c>
      <c r="D19" s="20" t="s">
        <v>32</v>
      </c>
      <c r="E19" s="26" t="s">
        <v>48</v>
      </c>
      <c r="F19" s="18"/>
    </row>
    <row r="20" spans="1:6">
      <c r="A20" s="19">
        <v>5.2</v>
      </c>
      <c r="B20" s="20" t="s">
        <v>49</v>
      </c>
      <c r="C20" s="20" t="s">
        <v>32</v>
      </c>
      <c r="D20" s="20" t="s">
        <v>32</v>
      </c>
      <c r="E20" s="26" t="s">
        <v>48</v>
      </c>
      <c r="F20" s="18"/>
    </row>
    <row r="21" spans="1:6" ht="15.75" customHeight="1">
      <c r="A21" s="19">
        <v>5.3</v>
      </c>
      <c r="B21" s="20" t="s">
        <v>50</v>
      </c>
      <c r="C21" s="20" t="s">
        <v>32</v>
      </c>
      <c r="D21" s="20" t="s">
        <v>32</v>
      </c>
      <c r="E21" s="26" t="s">
        <v>48</v>
      </c>
      <c r="F21" s="18"/>
    </row>
    <row r="22" spans="1:6" ht="15.75" customHeight="1">
      <c r="A22" s="19">
        <v>5.4</v>
      </c>
      <c r="B22" s="20" t="s">
        <v>51</v>
      </c>
      <c r="C22" s="20" t="s">
        <v>32</v>
      </c>
      <c r="D22" s="20" t="s">
        <v>32</v>
      </c>
      <c r="E22" s="26" t="s">
        <v>48</v>
      </c>
      <c r="F22" s="18"/>
    </row>
    <row r="23" spans="1:6" ht="15.75" customHeight="1">
      <c r="A23" s="19">
        <v>6</v>
      </c>
      <c r="B23" s="20" t="s">
        <v>14</v>
      </c>
      <c r="C23" s="20" t="s">
        <v>15</v>
      </c>
      <c r="D23" s="24" t="s">
        <v>10</v>
      </c>
      <c r="E23" s="25" t="s">
        <v>52</v>
      </c>
      <c r="F23" s="18">
        <v>32</v>
      </c>
    </row>
    <row r="24" spans="1:6" ht="15.75" customHeight="1">
      <c r="A24" s="19">
        <v>6.1</v>
      </c>
      <c r="B24" s="20" t="s">
        <v>53</v>
      </c>
      <c r="C24" s="20" t="s">
        <v>32</v>
      </c>
      <c r="D24" s="20" t="s">
        <v>32</v>
      </c>
      <c r="E24" s="26" t="s">
        <v>36</v>
      </c>
      <c r="F24" s="18"/>
    </row>
    <row r="25" spans="1:6" ht="15.75" customHeight="1">
      <c r="A25" s="19">
        <v>6.2</v>
      </c>
      <c r="B25" s="20" t="s">
        <v>54</v>
      </c>
      <c r="C25" s="20" t="s">
        <v>32</v>
      </c>
      <c r="D25" s="20" t="s">
        <v>32</v>
      </c>
      <c r="E25" s="26" t="s">
        <v>36</v>
      </c>
      <c r="F25" s="18"/>
    </row>
    <row r="26" spans="1:6" ht="15.75" customHeight="1">
      <c r="A26" s="19">
        <v>6.3</v>
      </c>
      <c r="B26" s="20" t="s">
        <v>55</v>
      </c>
      <c r="C26" s="20" t="s">
        <v>32</v>
      </c>
      <c r="D26" s="20" t="s">
        <v>32</v>
      </c>
      <c r="E26" s="26" t="s">
        <v>56</v>
      </c>
      <c r="F26" s="18"/>
    </row>
    <row r="27" spans="1:6" ht="15.75" customHeight="1">
      <c r="A27" s="19">
        <v>6.4</v>
      </c>
      <c r="B27" s="20" t="s">
        <v>57</v>
      </c>
      <c r="C27" s="20" t="s">
        <v>32</v>
      </c>
      <c r="D27" s="20" t="s">
        <v>32</v>
      </c>
      <c r="E27" s="26" t="s">
        <v>58</v>
      </c>
      <c r="F27" s="18"/>
    </row>
    <row r="28" spans="1:6" ht="15.75" customHeight="1">
      <c r="A28" s="19">
        <v>6.5</v>
      </c>
      <c r="B28" s="20" t="s">
        <v>59</v>
      </c>
      <c r="C28" s="20" t="s">
        <v>32</v>
      </c>
      <c r="D28" s="24" t="s">
        <v>32</v>
      </c>
      <c r="E28" s="25" t="s">
        <v>56</v>
      </c>
      <c r="F28" s="18"/>
    </row>
    <row r="29" spans="1:6" ht="15.75" customHeight="1">
      <c r="A29" s="19">
        <v>7</v>
      </c>
      <c r="B29" s="20" t="s">
        <v>17</v>
      </c>
      <c r="C29" s="20" t="s">
        <v>18</v>
      </c>
      <c r="D29" s="24" t="s">
        <v>5</v>
      </c>
      <c r="E29" s="27" t="s">
        <v>60</v>
      </c>
      <c r="F29" s="18">
        <v>110</v>
      </c>
    </row>
    <row r="30" spans="1:6" ht="15.75" customHeight="1">
      <c r="A30" s="19">
        <v>7.1</v>
      </c>
      <c r="B30" s="20" t="s">
        <v>61</v>
      </c>
      <c r="C30" s="20" t="s">
        <v>32</v>
      </c>
      <c r="D30" s="20" t="s">
        <v>32</v>
      </c>
      <c r="E30" s="28" t="s">
        <v>62</v>
      </c>
      <c r="F30" s="18"/>
    </row>
    <row r="31" spans="1:6" ht="15.75" customHeight="1">
      <c r="A31" s="19">
        <v>7.2</v>
      </c>
      <c r="B31" s="20" t="s">
        <v>63</v>
      </c>
      <c r="C31" s="20" t="s">
        <v>32</v>
      </c>
      <c r="D31" s="20" t="s">
        <v>32</v>
      </c>
      <c r="E31" s="28" t="s">
        <v>64</v>
      </c>
      <c r="F31" s="18"/>
    </row>
    <row r="32" spans="1:6" ht="15.75" customHeight="1">
      <c r="A32" s="19">
        <v>7.3</v>
      </c>
      <c r="B32" s="20" t="s">
        <v>65</v>
      </c>
      <c r="C32" s="20" t="s">
        <v>32</v>
      </c>
      <c r="D32" s="20" t="s">
        <v>32</v>
      </c>
      <c r="E32" s="28" t="s">
        <v>66</v>
      </c>
      <c r="F32" s="18"/>
    </row>
    <row r="33" spans="1:6" ht="15.75" customHeight="1">
      <c r="A33" s="19">
        <v>7.4</v>
      </c>
      <c r="B33" s="20" t="s">
        <v>67</v>
      </c>
      <c r="C33" s="20" t="s">
        <v>32</v>
      </c>
      <c r="D33" s="20" t="s">
        <v>32</v>
      </c>
      <c r="E33" s="28" t="s">
        <v>68</v>
      </c>
      <c r="F33" s="18"/>
    </row>
    <row r="34" spans="1:6" ht="15.75" customHeight="1">
      <c r="A34" s="19">
        <v>7.5</v>
      </c>
      <c r="B34" s="20" t="s">
        <v>69</v>
      </c>
      <c r="C34" s="20" t="s">
        <v>32</v>
      </c>
      <c r="D34" s="20" t="s">
        <v>32</v>
      </c>
      <c r="E34" s="28" t="s">
        <v>70</v>
      </c>
      <c r="F34" s="18"/>
    </row>
    <row r="35" spans="1:6" ht="15.75" customHeight="1">
      <c r="A35" s="19">
        <v>8</v>
      </c>
      <c r="B35" s="20" t="s">
        <v>20</v>
      </c>
      <c r="C35" s="20" t="s">
        <v>8</v>
      </c>
      <c r="D35" s="24" t="s">
        <v>8</v>
      </c>
      <c r="E35" s="29" t="s">
        <v>68</v>
      </c>
      <c r="F35" s="18">
        <v>40</v>
      </c>
    </row>
    <row r="36" spans="1:6" ht="15.75" customHeight="1">
      <c r="A36" s="19">
        <v>8.1</v>
      </c>
      <c r="B36" s="20" t="s">
        <v>71</v>
      </c>
      <c r="C36" s="20" t="s">
        <v>32</v>
      </c>
      <c r="D36" s="20" t="s">
        <v>32</v>
      </c>
      <c r="E36" s="30" t="s">
        <v>66</v>
      </c>
      <c r="F36" s="18"/>
    </row>
    <row r="37" spans="1:6" ht="15.75" customHeight="1">
      <c r="A37" s="19">
        <v>8.1999999999999993</v>
      </c>
      <c r="B37" s="20" t="s">
        <v>72</v>
      </c>
      <c r="C37" s="20" t="s">
        <v>32</v>
      </c>
      <c r="D37" s="20" t="s">
        <v>32</v>
      </c>
      <c r="E37" s="30" t="s">
        <v>66</v>
      </c>
      <c r="F37" s="18"/>
    </row>
    <row r="38" spans="1:6" ht="15.75" customHeight="1">
      <c r="A38" s="19">
        <v>8.3000000000000007</v>
      </c>
      <c r="B38" s="20" t="s">
        <v>73</v>
      </c>
      <c r="C38" s="20" t="s">
        <v>32</v>
      </c>
      <c r="D38" s="20" t="s">
        <v>32</v>
      </c>
      <c r="E38" s="30" t="s">
        <v>46</v>
      </c>
      <c r="F38" s="18"/>
    </row>
    <row r="39" spans="1:6" ht="15.75" customHeight="1">
      <c r="A39" s="19">
        <v>9</v>
      </c>
      <c r="B39" s="20" t="s">
        <v>21</v>
      </c>
      <c r="C39" s="20" t="s">
        <v>5</v>
      </c>
      <c r="D39" s="24" t="s">
        <v>5</v>
      </c>
      <c r="E39" s="29" t="s">
        <v>46</v>
      </c>
      <c r="F39" s="18">
        <v>10</v>
      </c>
    </row>
    <row r="40" spans="1:6" ht="15.75" customHeight="1">
      <c r="A40" s="19">
        <v>9.1</v>
      </c>
      <c r="B40" s="20" t="s">
        <v>74</v>
      </c>
      <c r="C40" s="20" t="s">
        <v>32</v>
      </c>
      <c r="D40" s="20" t="s">
        <v>32</v>
      </c>
      <c r="E40" s="30" t="s">
        <v>30</v>
      </c>
      <c r="F40" s="18"/>
    </row>
    <row r="41" spans="1:6" ht="15.75" customHeight="1">
      <c r="A41" s="19">
        <v>9.1999999999999993</v>
      </c>
      <c r="B41" s="20" t="s">
        <v>75</v>
      </c>
      <c r="C41" s="20" t="s">
        <v>32</v>
      </c>
      <c r="D41" s="20" t="s">
        <v>32</v>
      </c>
      <c r="E41" s="30" t="s">
        <v>58</v>
      </c>
      <c r="F41" s="18"/>
    </row>
    <row r="42" spans="1:6" ht="15.75" customHeight="1">
      <c r="A42" s="19">
        <v>9.3000000000000007</v>
      </c>
      <c r="B42" s="20" t="s">
        <v>76</v>
      </c>
      <c r="C42" s="20" t="s">
        <v>32</v>
      </c>
      <c r="D42" s="20" t="s">
        <v>32</v>
      </c>
      <c r="E42" s="30" t="s">
        <v>30</v>
      </c>
      <c r="F42" s="18"/>
    </row>
    <row r="43" spans="1:6" ht="15.75" customHeight="1">
      <c r="A43" s="19">
        <v>10</v>
      </c>
      <c r="B43" s="20" t="s">
        <v>22</v>
      </c>
      <c r="C43" s="20" t="s">
        <v>23</v>
      </c>
      <c r="D43" s="24" t="s">
        <v>24</v>
      </c>
      <c r="E43" s="22" t="s">
        <v>77</v>
      </c>
      <c r="F43" s="18">
        <v>1680</v>
      </c>
    </row>
    <row r="44" spans="1:6" ht="15.75" customHeight="1">
      <c r="A44" s="19">
        <v>11</v>
      </c>
      <c r="B44" s="20" t="s">
        <v>26</v>
      </c>
      <c r="C44" s="20" t="s">
        <v>18</v>
      </c>
      <c r="D44" s="24" t="s">
        <v>10</v>
      </c>
      <c r="E44" s="31" t="s">
        <v>46</v>
      </c>
      <c r="F44" s="18">
        <v>10</v>
      </c>
    </row>
    <row r="45" spans="1:6" ht="15.75" customHeight="1">
      <c r="A45" s="19">
        <v>11.1</v>
      </c>
      <c r="B45" s="20" t="s">
        <v>78</v>
      </c>
      <c r="C45" s="20" t="s">
        <v>32</v>
      </c>
      <c r="D45" s="20" t="s">
        <v>32</v>
      </c>
      <c r="E45" s="32" t="s">
        <v>46</v>
      </c>
      <c r="F45" s="18"/>
    </row>
    <row r="46" spans="1:6" ht="15.75" customHeight="1">
      <c r="A46" s="19">
        <v>12</v>
      </c>
      <c r="B46" s="20" t="s">
        <v>27</v>
      </c>
      <c r="C46" s="20" t="s">
        <v>10</v>
      </c>
      <c r="D46" s="24" t="s">
        <v>10</v>
      </c>
      <c r="E46" s="31" t="s">
        <v>36</v>
      </c>
      <c r="F46" s="18">
        <v>6</v>
      </c>
    </row>
    <row r="47" spans="1:6" ht="15.75" customHeight="1">
      <c r="A47" s="19">
        <v>12.1</v>
      </c>
      <c r="B47" s="20" t="s">
        <v>79</v>
      </c>
      <c r="C47" s="20" t="s">
        <v>32</v>
      </c>
      <c r="D47" s="20" t="s">
        <v>32</v>
      </c>
      <c r="E47" s="32" t="s">
        <v>41</v>
      </c>
      <c r="F47" s="18"/>
    </row>
    <row r="48" spans="1:6" ht="15.75" customHeight="1">
      <c r="A48" s="19">
        <v>12.2</v>
      </c>
      <c r="B48" s="20" t="s">
        <v>80</v>
      </c>
      <c r="C48" s="20" t="s">
        <v>32</v>
      </c>
      <c r="D48" s="20" t="s">
        <v>32</v>
      </c>
      <c r="E48" s="32" t="s">
        <v>58</v>
      </c>
      <c r="F48" s="18"/>
    </row>
    <row r="49" spans="1:6" ht="15.75" customHeight="1">
      <c r="A49" s="19">
        <v>13</v>
      </c>
      <c r="B49" s="20" t="s">
        <v>28</v>
      </c>
      <c r="C49" s="20" t="s">
        <v>24</v>
      </c>
      <c r="D49" s="24" t="s">
        <v>24</v>
      </c>
      <c r="E49" s="33" t="s">
        <v>81</v>
      </c>
      <c r="F49" s="18"/>
    </row>
    <row r="50" spans="1:6" ht="15.75" customHeight="1">
      <c r="A50" s="34">
        <v>13.1</v>
      </c>
      <c r="B50" s="20" t="s">
        <v>82</v>
      </c>
      <c r="C50" s="20" t="s">
        <v>32</v>
      </c>
      <c r="D50" s="20" t="s">
        <v>32</v>
      </c>
      <c r="E50" s="20" t="s">
        <v>83</v>
      </c>
      <c r="F50" s="18"/>
    </row>
    <row r="51" spans="1:6" ht="15.75" customHeight="1">
      <c r="A51" s="34">
        <v>13.2</v>
      </c>
      <c r="B51" s="20" t="s">
        <v>84</v>
      </c>
      <c r="C51" s="20" t="s">
        <v>32</v>
      </c>
      <c r="D51" s="20" t="s">
        <v>32</v>
      </c>
      <c r="E51" s="20" t="s">
        <v>83</v>
      </c>
      <c r="F51" s="18"/>
    </row>
    <row r="52" spans="1:6" ht="15.75" customHeight="1">
      <c r="A52" s="35">
        <v>13.3</v>
      </c>
      <c r="B52" s="20" t="s">
        <v>85</v>
      </c>
      <c r="C52" s="20" t="s">
        <v>32</v>
      </c>
      <c r="D52" s="20" t="s">
        <v>32</v>
      </c>
      <c r="E52" s="36" t="s">
        <v>83</v>
      </c>
      <c r="F52" s="18"/>
    </row>
    <row r="53" spans="1:6" ht="15.75" customHeight="1">
      <c r="A53" s="37"/>
      <c r="B53" s="37"/>
      <c r="C53" s="37"/>
      <c r="D53" s="37"/>
      <c r="E53" s="38">
        <v>1913</v>
      </c>
      <c r="F53" s="39" t="s">
        <v>86</v>
      </c>
    </row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1" max="1" width="7.42578125" customWidth="1"/>
    <col min="2" max="2" width="43.140625" customWidth="1"/>
    <col min="3" max="3" width="30.7109375" customWidth="1"/>
    <col min="4" max="4" width="14.42578125" customWidth="1"/>
    <col min="5" max="5" width="16" customWidth="1"/>
    <col min="6" max="6" width="5.42578125" customWidth="1"/>
  </cols>
  <sheetData>
    <row r="1" spans="1:26" ht="22.5" customHeight="1">
      <c r="A1" s="40"/>
      <c r="B1" s="41" t="s">
        <v>0</v>
      </c>
      <c r="C1" s="41" t="s">
        <v>1</v>
      </c>
      <c r="D1" s="42" t="s">
        <v>2</v>
      </c>
      <c r="E1" s="43" t="s">
        <v>3</v>
      </c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9.5" customHeight="1">
      <c r="A2" s="46">
        <v>1</v>
      </c>
      <c r="B2" s="47" t="s">
        <v>4</v>
      </c>
      <c r="C2" s="48" t="s">
        <v>5</v>
      </c>
      <c r="D2" s="49" t="s">
        <v>5</v>
      </c>
      <c r="E2" s="50" t="s">
        <v>30</v>
      </c>
      <c r="F2" s="44">
        <v>3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9.5" customHeight="1">
      <c r="A3" s="46">
        <v>1.1000000000000001</v>
      </c>
      <c r="B3" s="47" t="s">
        <v>31</v>
      </c>
      <c r="C3" s="48" t="s">
        <v>32</v>
      </c>
      <c r="D3" s="48" t="s">
        <v>32</v>
      </c>
      <c r="E3" s="51" t="s">
        <v>33</v>
      </c>
      <c r="F3" s="44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9.5" customHeight="1">
      <c r="A4" s="46">
        <v>1.2</v>
      </c>
      <c r="B4" s="47" t="s">
        <v>34</v>
      </c>
      <c r="C4" s="48" t="s">
        <v>32</v>
      </c>
      <c r="D4" s="48" t="s">
        <v>32</v>
      </c>
      <c r="E4" s="51" t="s">
        <v>33</v>
      </c>
      <c r="F4" s="44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9.5" customHeight="1">
      <c r="A5" s="46">
        <v>1.3</v>
      </c>
      <c r="B5" s="47" t="s">
        <v>35</v>
      </c>
      <c r="C5" s="48" t="s">
        <v>32</v>
      </c>
      <c r="D5" s="48" t="s">
        <v>32</v>
      </c>
      <c r="E5" s="51" t="s">
        <v>33</v>
      </c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9.5" customHeight="1">
      <c r="A6" s="46">
        <v>2</v>
      </c>
      <c r="B6" s="47" t="s">
        <v>7</v>
      </c>
      <c r="C6" s="48" t="s">
        <v>8</v>
      </c>
      <c r="D6" s="52" t="s">
        <v>8</v>
      </c>
      <c r="E6" s="50" t="s">
        <v>36</v>
      </c>
      <c r="F6" s="44">
        <v>6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9.5" customHeight="1">
      <c r="A7" s="46">
        <v>2.1</v>
      </c>
      <c r="B7" s="47" t="s">
        <v>37</v>
      </c>
      <c r="C7" s="48" t="s">
        <v>32</v>
      </c>
      <c r="D7" s="48" t="s">
        <v>32</v>
      </c>
      <c r="E7" s="51" t="s">
        <v>33</v>
      </c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9.5" customHeight="1">
      <c r="A8" s="46">
        <v>2.2000000000000002</v>
      </c>
      <c r="B8" s="47" t="s">
        <v>38</v>
      </c>
      <c r="C8" s="48" t="s">
        <v>32</v>
      </c>
      <c r="D8" s="48" t="s">
        <v>32</v>
      </c>
      <c r="E8" s="51" t="s">
        <v>33</v>
      </c>
      <c r="F8" s="44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9.5" customHeight="1">
      <c r="A9" s="46">
        <v>2.2999999999999998</v>
      </c>
      <c r="B9" s="47" t="s">
        <v>39</v>
      </c>
      <c r="C9" s="48" t="s">
        <v>32</v>
      </c>
      <c r="D9" s="48" t="s">
        <v>32</v>
      </c>
      <c r="E9" s="51" t="s">
        <v>33</v>
      </c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9.5" customHeight="1">
      <c r="A10" s="46">
        <v>2.4</v>
      </c>
      <c r="B10" s="47" t="s">
        <v>40</v>
      </c>
      <c r="C10" s="48" t="s">
        <v>32</v>
      </c>
      <c r="D10" s="48" t="s">
        <v>32</v>
      </c>
      <c r="E10" s="51" t="s">
        <v>41</v>
      </c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9.5" customHeight="1">
      <c r="A11" s="46">
        <v>2.5</v>
      </c>
      <c r="B11" s="47" t="s">
        <v>42</v>
      </c>
      <c r="C11" s="48" t="s">
        <v>32</v>
      </c>
      <c r="D11" s="48" t="s">
        <v>32</v>
      </c>
      <c r="E11" s="51" t="s">
        <v>33</v>
      </c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9.5" customHeight="1">
      <c r="A12" s="46">
        <v>3</v>
      </c>
      <c r="B12" s="47" t="s">
        <v>9</v>
      </c>
      <c r="C12" s="48" t="s">
        <v>10</v>
      </c>
      <c r="D12" s="52" t="s">
        <v>10</v>
      </c>
      <c r="E12" s="50" t="s">
        <v>30</v>
      </c>
      <c r="F12" s="44">
        <v>3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9.5" customHeight="1">
      <c r="A13" s="46">
        <v>3.1</v>
      </c>
      <c r="B13" s="47" t="s">
        <v>43</v>
      </c>
      <c r="C13" s="48" t="s">
        <v>32</v>
      </c>
      <c r="D13" s="48" t="s">
        <v>32</v>
      </c>
      <c r="E13" s="51" t="s">
        <v>33</v>
      </c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9.5" customHeight="1">
      <c r="A14" s="46">
        <v>3.2</v>
      </c>
      <c r="B14" s="47" t="s">
        <v>44</v>
      </c>
      <c r="C14" s="48" t="s">
        <v>32</v>
      </c>
      <c r="D14" s="48" t="s">
        <v>32</v>
      </c>
      <c r="E14" s="51" t="s">
        <v>41</v>
      </c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9.5" customHeight="1">
      <c r="A15" s="46">
        <v>4</v>
      </c>
      <c r="B15" s="47" t="s">
        <v>11</v>
      </c>
      <c r="C15" s="48" t="s">
        <v>10</v>
      </c>
      <c r="D15" s="52" t="s">
        <v>10</v>
      </c>
      <c r="E15" s="50" t="s">
        <v>30</v>
      </c>
      <c r="F15" s="44">
        <v>3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9.5" customHeight="1">
      <c r="A16" s="46">
        <v>4.0999999999999996</v>
      </c>
      <c r="B16" s="47" t="s">
        <v>43</v>
      </c>
      <c r="C16" s="48" t="s">
        <v>32</v>
      </c>
      <c r="D16" s="48" t="s">
        <v>32</v>
      </c>
      <c r="E16" s="51" t="s">
        <v>33</v>
      </c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9.5" customHeight="1">
      <c r="A17" s="46">
        <v>4.2</v>
      </c>
      <c r="B17" s="47" t="s">
        <v>44</v>
      </c>
      <c r="C17" s="48" t="s">
        <v>32</v>
      </c>
      <c r="D17" s="48" t="s">
        <v>32</v>
      </c>
      <c r="E17" s="51" t="s">
        <v>41</v>
      </c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9.5" customHeight="1">
      <c r="A18" s="46">
        <v>5</v>
      </c>
      <c r="B18" s="47" t="s">
        <v>12</v>
      </c>
      <c r="C18" s="48" t="s">
        <v>13</v>
      </c>
      <c r="D18" s="52" t="s">
        <v>5</v>
      </c>
      <c r="E18" s="53" t="s">
        <v>46</v>
      </c>
      <c r="F18" s="44">
        <v>10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9.5" customHeight="1">
      <c r="A19" s="46">
        <v>5.0999999999999996</v>
      </c>
      <c r="B19" s="47" t="s">
        <v>47</v>
      </c>
      <c r="C19" s="48" t="s">
        <v>32</v>
      </c>
      <c r="D19" s="48" t="s">
        <v>32</v>
      </c>
      <c r="E19" s="54" t="s">
        <v>48</v>
      </c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9.5" customHeight="1">
      <c r="A20" s="46">
        <v>5.2</v>
      </c>
      <c r="B20" s="47" t="s">
        <v>49</v>
      </c>
      <c r="C20" s="48" t="s">
        <v>32</v>
      </c>
      <c r="D20" s="48" t="s">
        <v>32</v>
      </c>
      <c r="E20" s="54" t="s">
        <v>48</v>
      </c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9.5" customHeight="1">
      <c r="A21" s="46">
        <v>5.3</v>
      </c>
      <c r="B21" s="47" t="s">
        <v>50</v>
      </c>
      <c r="C21" s="48" t="s">
        <v>32</v>
      </c>
      <c r="D21" s="48" t="s">
        <v>32</v>
      </c>
      <c r="E21" s="54" t="s">
        <v>48</v>
      </c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9.5" customHeight="1">
      <c r="A22" s="46">
        <v>5.4</v>
      </c>
      <c r="B22" s="47" t="s">
        <v>51</v>
      </c>
      <c r="C22" s="48" t="s">
        <v>32</v>
      </c>
      <c r="D22" s="48" t="s">
        <v>32</v>
      </c>
      <c r="E22" s="54" t="s">
        <v>48</v>
      </c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9.5" customHeight="1">
      <c r="A23" s="46">
        <v>6</v>
      </c>
      <c r="B23" s="47" t="s">
        <v>14</v>
      </c>
      <c r="C23" s="48" t="s">
        <v>15</v>
      </c>
      <c r="D23" s="52" t="s">
        <v>10</v>
      </c>
      <c r="E23" s="53" t="s">
        <v>52</v>
      </c>
      <c r="F23" s="44">
        <v>32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9.5" customHeight="1">
      <c r="A24" s="46">
        <v>6.1</v>
      </c>
      <c r="B24" s="47" t="s">
        <v>53</v>
      </c>
      <c r="C24" s="48" t="s">
        <v>32</v>
      </c>
      <c r="D24" s="48" t="s">
        <v>32</v>
      </c>
      <c r="E24" s="54" t="s">
        <v>36</v>
      </c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9.5" customHeight="1">
      <c r="A25" s="46">
        <v>6.2</v>
      </c>
      <c r="B25" s="47" t="s">
        <v>54</v>
      </c>
      <c r="C25" s="48" t="s">
        <v>32</v>
      </c>
      <c r="D25" s="48" t="s">
        <v>32</v>
      </c>
      <c r="E25" s="54" t="s">
        <v>36</v>
      </c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9.5" customHeight="1">
      <c r="A26" s="46">
        <v>6.3</v>
      </c>
      <c r="B26" s="47" t="s">
        <v>55</v>
      </c>
      <c r="C26" s="48" t="s">
        <v>32</v>
      </c>
      <c r="D26" s="48" t="s">
        <v>32</v>
      </c>
      <c r="E26" s="54" t="s">
        <v>56</v>
      </c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9.5" customHeight="1">
      <c r="A27" s="46">
        <v>6.4</v>
      </c>
      <c r="B27" s="47" t="s">
        <v>57</v>
      </c>
      <c r="C27" s="48" t="s">
        <v>32</v>
      </c>
      <c r="D27" s="48" t="s">
        <v>32</v>
      </c>
      <c r="E27" s="54" t="s">
        <v>58</v>
      </c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9.5" customHeight="1">
      <c r="A28" s="46">
        <v>6.5</v>
      </c>
      <c r="B28" s="47" t="s">
        <v>59</v>
      </c>
      <c r="C28" s="48" t="s">
        <v>32</v>
      </c>
      <c r="D28" s="52" t="s">
        <v>32</v>
      </c>
      <c r="E28" s="53" t="s">
        <v>56</v>
      </c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9.5" customHeight="1">
      <c r="A29" s="46">
        <v>7</v>
      </c>
      <c r="B29" s="47" t="s">
        <v>17</v>
      </c>
      <c r="C29" s="48" t="s">
        <v>18</v>
      </c>
      <c r="D29" s="52" t="s">
        <v>5</v>
      </c>
      <c r="E29" s="55" t="s">
        <v>60</v>
      </c>
      <c r="F29" s="44">
        <v>110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9.5" customHeight="1">
      <c r="A30" s="46">
        <v>7.1</v>
      </c>
      <c r="B30" s="47" t="s">
        <v>61</v>
      </c>
      <c r="C30" s="48" t="s">
        <v>32</v>
      </c>
      <c r="D30" s="48" t="s">
        <v>32</v>
      </c>
      <c r="E30" s="56" t="s">
        <v>62</v>
      </c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9.5" customHeight="1">
      <c r="A31" s="46">
        <v>7.2</v>
      </c>
      <c r="B31" s="47" t="s">
        <v>63</v>
      </c>
      <c r="C31" s="48" t="s">
        <v>32</v>
      </c>
      <c r="D31" s="48" t="s">
        <v>32</v>
      </c>
      <c r="E31" s="56" t="s">
        <v>64</v>
      </c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9.5" customHeight="1">
      <c r="A32" s="46">
        <v>7.3</v>
      </c>
      <c r="B32" s="47" t="s">
        <v>65</v>
      </c>
      <c r="C32" s="48" t="s">
        <v>32</v>
      </c>
      <c r="D32" s="48" t="s">
        <v>32</v>
      </c>
      <c r="E32" s="56" t="s">
        <v>66</v>
      </c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9.5" customHeight="1">
      <c r="A33" s="46">
        <v>7.4</v>
      </c>
      <c r="B33" s="47" t="s">
        <v>67</v>
      </c>
      <c r="C33" s="48" t="s">
        <v>32</v>
      </c>
      <c r="D33" s="48" t="s">
        <v>32</v>
      </c>
      <c r="E33" s="56" t="s">
        <v>68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9.5" customHeight="1">
      <c r="A34" s="46">
        <v>7.5</v>
      </c>
      <c r="B34" s="47" t="s">
        <v>69</v>
      </c>
      <c r="C34" s="48" t="s">
        <v>32</v>
      </c>
      <c r="D34" s="48" t="s">
        <v>32</v>
      </c>
      <c r="E34" s="56" t="s">
        <v>70</v>
      </c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9.5" customHeight="1">
      <c r="A35" s="46">
        <v>8</v>
      </c>
      <c r="B35" s="47" t="s">
        <v>20</v>
      </c>
      <c r="C35" s="48" t="s">
        <v>8</v>
      </c>
      <c r="D35" s="52" t="s">
        <v>8</v>
      </c>
      <c r="E35" s="57" t="s">
        <v>68</v>
      </c>
      <c r="F35" s="44">
        <v>40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9.5" customHeight="1">
      <c r="A36" s="46">
        <v>8.1</v>
      </c>
      <c r="B36" s="47" t="s">
        <v>71</v>
      </c>
      <c r="C36" s="48" t="s">
        <v>32</v>
      </c>
      <c r="D36" s="48" t="s">
        <v>32</v>
      </c>
      <c r="E36" s="58" t="s">
        <v>66</v>
      </c>
      <c r="F36" s="44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9.5" customHeight="1">
      <c r="A37" s="46">
        <v>8.1999999999999993</v>
      </c>
      <c r="B37" s="47" t="s">
        <v>73</v>
      </c>
      <c r="C37" s="48" t="s">
        <v>32</v>
      </c>
      <c r="D37" s="48" t="s">
        <v>32</v>
      </c>
      <c r="E37" s="58" t="s">
        <v>46</v>
      </c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9.5" customHeight="1">
      <c r="A38" s="46">
        <v>8.3000000000000007</v>
      </c>
      <c r="B38" s="47" t="s">
        <v>72</v>
      </c>
      <c r="C38" s="48" t="s">
        <v>32</v>
      </c>
      <c r="D38" s="48" t="s">
        <v>32</v>
      </c>
      <c r="E38" s="58" t="s">
        <v>66</v>
      </c>
      <c r="F38" s="44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9.5" customHeight="1">
      <c r="A39" s="46">
        <v>9</v>
      </c>
      <c r="B39" s="47" t="s">
        <v>21</v>
      </c>
      <c r="C39" s="48" t="s">
        <v>5</v>
      </c>
      <c r="D39" s="52" t="s">
        <v>5</v>
      </c>
      <c r="E39" s="57" t="s">
        <v>46</v>
      </c>
      <c r="F39" s="44">
        <v>10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9.5" customHeight="1">
      <c r="A40" s="46">
        <v>9.1</v>
      </c>
      <c r="B40" s="47" t="s">
        <v>74</v>
      </c>
      <c r="C40" s="48" t="s">
        <v>32</v>
      </c>
      <c r="D40" s="48" t="s">
        <v>32</v>
      </c>
      <c r="E40" s="58" t="s">
        <v>30</v>
      </c>
      <c r="F40" s="44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9.5" customHeight="1">
      <c r="A41" s="46">
        <v>9.1999999999999993</v>
      </c>
      <c r="B41" s="47" t="s">
        <v>75</v>
      </c>
      <c r="C41" s="48" t="s">
        <v>32</v>
      </c>
      <c r="D41" s="48" t="s">
        <v>32</v>
      </c>
      <c r="E41" s="58" t="s">
        <v>58</v>
      </c>
      <c r="F41" s="44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9.5" customHeight="1">
      <c r="A42" s="46">
        <v>9.3000000000000007</v>
      </c>
      <c r="B42" s="47" t="s">
        <v>76</v>
      </c>
      <c r="C42" s="48" t="s">
        <v>32</v>
      </c>
      <c r="D42" s="48" t="s">
        <v>32</v>
      </c>
      <c r="E42" s="58" t="s">
        <v>30</v>
      </c>
      <c r="F42" s="4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9.5" customHeight="1">
      <c r="A43" s="46">
        <v>10</v>
      </c>
      <c r="B43" s="47" t="s">
        <v>22</v>
      </c>
      <c r="C43" s="48" t="s">
        <v>23</v>
      </c>
      <c r="D43" s="52" t="s">
        <v>24</v>
      </c>
      <c r="E43" s="50" t="s">
        <v>87</v>
      </c>
      <c r="F43" s="44">
        <v>240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9.5" customHeight="1">
      <c r="A44" s="46">
        <v>11</v>
      </c>
      <c r="B44" s="47" t="s">
        <v>26</v>
      </c>
      <c r="C44" s="48" t="s">
        <v>18</v>
      </c>
      <c r="D44" s="52" t="s">
        <v>10</v>
      </c>
      <c r="E44" s="59" t="s">
        <v>46</v>
      </c>
      <c r="F44" s="44">
        <v>10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9.5" customHeight="1">
      <c r="A45" s="46">
        <v>11.1</v>
      </c>
      <c r="B45" s="47" t="s">
        <v>78</v>
      </c>
      <c r="C45" s="48" t="s">
        <v>32</v>
      </c>
      <c r="D45" s="48" t="s">
        <v>32</v>
      </c>
      <c r="E45" s="60" t="s">
        <v>46</v>
      </c>
      <c r="F45" s="4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9.5" customHeight="1">
      <c r="A46" s="46">
        <v>12</v>
      </c>
      <c r="B46" s="47" t="s">
        <v>27</v>
      </c>
      <c r="C46" s="48" t="s">
        <v>10</v>
      </c>
      <c r="D46" s="52" t="s">
        <v>10</v>
      </c>
      <c r="E46" s="59" t="s">
        <v>36</v>
      </c>
      <c r="F46" s="44">
        <v>6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9.5" customHeight="1">
      <c r="A47" s="46">
        <v>12.1</v>
      </c>
      <c r="B47" s="47" t="s">
        <v>79</v>
      </c>
      <c r="C47" s="48" t="s">
        <v>32</v>
      </c>
      <c r="D47" s="48" t="s">
        <v>32</v>
      </c>
      <c r="E47" s="60" t="s">
        <v>41</v>
      </c>
      <c r="F47" s="44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9.5" customHeight="1">
      <c r="A48" s="46">
        <v>12.2</v>
      </c>
      <c r="B48" s="47" t="s">
        <v>80</v>
      </c>
      <c r="C48" s="48" t="s">
        <v>32</v>
      </c>
      <c r="D48" s="48" t="s">
        <v>32</v>
      </c>
      <c r="E48" s="60" t="s">
        <v>58</v>
      </c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9.5" customHeight="1">
      <c r="A49" s="46">
        <v>13</v>
      </c>
      <c r="B49" s="47" t="s">
        <v>28</v>
      </c>
      <c r="C49" s="48" t="s">
        <v>24</v>
      </c>
      <c r="D49" s="52" t="s">
        <v>24</v>
      </c>
      <c r="E49" s="61" t="s">
        <v>87</v>
      </c>
      <c r="F49" s="44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9.5" customHeight="1">
      <c r="A50" s="46">
        <v>13.1</v>
      </c>
      <c r="B50" s="47" t="s">
        <v>82</v>
      </c>
      <c r="C50" s="48" t="s">
        <v>32</v>
      </c>
      <c r="D50" s="48" t="s">
        <v>32</v>
      </c>
      <c r="E50" s="48" t="s">
        <v>83</v>
      </c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9.5" customHeight="1">
      <c r="A51" s="46">
        <v>13.2</v>
      </c>
      <c r="B51" s="47" t="s">
        <v>84</v>
      </c>
      <c r="C51" s="48" t="s">
        <v>32</v>
      </c>
      <c r="D51" s="48" t="s">
        <v>32</v>
      </c>
      <c r="E51" s="48" t="s">
        <v>83</v>
      </c>
      <c r="F51" s="44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9.5" customHeight="1">
      <c r="A52" s="62">
        <v>13.3</v>
      </c>
      <c r="B52" s="47" t="s">
        <v>85</v>
      </c>
      <c r="C52" s="48" t="s">
        <v>32</v>
      </c>
      <c r="D52" s="48" t="s">
        <v>32</v>
      </c>
      <c r="E52" s="63" t="s">
        <v>83</v>
      </c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9.5" customHeight="1">
      <c r="A53" s="64"/>
      <c r="B53" s="64"/>
      <c r="C53" s="64"/>
      <c r="D53" s="64"/>
      <c r="E53" s="65">
        <f>SUM(F46,F44,F43,F39,F35,F29,F23,F18,F15,F12,F6,F2)</f>
        <v>473</v>
      </c>
      <c r="F53" s="66" t="s">
        <v>86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22.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22.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22.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22.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22.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22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22.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22.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22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22.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22.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22.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22.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22.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22.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/>
  </sheetViews>
  <sheetFormatPr baseColWidth="10" defaultColWidth="14.42578125" defaultRowHeight="15" customHeight="1"/>
  <cols>
    <col min="1" max="1" width="8.7109375" customWidth="1"/>
    <col min="2" max="2" width="6.42578125" customWidth="1"/>
    <col min="3" max="3" width="45.42578125" customWidth="1"/>
    <col min="4" max="14" width="12.5703125" customWidth="1"/>
    <col min="15" max="15" width="11.42578125" customWidth="1"/>
    <col min="16" max="16" width="4.28515625" customWidth="1"/>
    <col min="17" max="26" width="10.7109375" customWidth="1"/>
  </cols>
  <sheetData>
    <row r="1" spans="1:16" ht="29.25" customHeight="1">
      <c r="A1" s="130" t="s">
        <v>88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  <c r="P1" s="67"/>
    </row>
    <row r="2" spans="1:16" ht="27" customHeight="1">
      <c r="A2" s="126" t="s">
        <v>89</v>
      </c>
      <c r="B2" s="133" t="s">
        <v>90</v>
      </c>
      <c r="C2" s="134"/>
      <c r="D2" s="135" t="s">
        <v>91</v>
      </c>
      <c r="E2" s="136"/>
      <c r="F2" s="134"/>
      <c r="G2" s="135" t="s">
        <v>92</v>
      </c>
      <c r="H2" s="136"/>
      <c r="I2" s="136"/>
      <c r="J2" s="134"/>
      <c r="K2" s="135" t="s">
        <v>93</v>
      </c>
      <c r="L2" s="136"/>
      <c r="M2" s="136"/>
      <c r="N2" s="134"/>
      <c r="O2" s="137" t="s">
        <v>94</v>
      </c>
      <c r="P2" s="67"/>
    </row>
    <row r="3" spans="1:16" ht="27" customHeight="1">
      <c r="A3" s="127"/>
      <c r="B3" s="138" t="s">
        <v>95</v>
      </c>
      <c r="C3" s="132"/>
      <c r="D3" s="68" t="s">
        <v>96</v>
      </c>
      <c r="E3" s="68" t="s">
        <v>97</v>
      </c>
      <c r="F3" s="68" t="s">
        <v>98</v>
      </c>
      <c r="G3" s="68" t="s">
        <v>99</v>
      </c>
      <c r="H3" s="68" t="s">
        <v>96</v>
      </c>
      <c r="I3" s="68" t="s">
        <v>97</v>
      </c>
      <c r="J3" s="68" t="s">
        <v>98</v>
      </c>
      <c r="K3" s="68" t="s">
        <v>99</v>
      </c>
      <c r="L3" s="68" t="s">
        <v>96</v>
      </c>
      <c r="M3" s="68" t="s">
        <v>97</v>
      </c>
      <c r="N3" s="68" t="s">
        <v>98</v>
      </c>
      <c r="O3" s="127"/>
      <c r="P3" s="67"/>
    </row>
    <row r="4" spans="1:16">
      <c r="A4" s="128" t="s">
        <v>100</v>
      </c>
      <c r="B4" s="40">
        <v>1</v>
      </c>
      <c r="C4" s="69" t="s">
        <v>4</v>
      </c>
      <c r="D4" s="70"/>
      <c r="E4" s="71"/>
      <c r="F4" s="72"/>
      <c r="G4" s="72"/>
      <c r="H4" s="72"/>
      <c r="I4" s="72"/>
      <c r="J4" s="72"/>
      <c r="K4" s="72"/>
      <c r="L4" s="72"/>
      <c r="M4" s="72"/>
      <c r="N4" s="72"/>
      <c r="O4" s="46" t="s">
        <v>30</v>
      </c>
      <c r="P4" s="67">
        <v>3</v>
      </c>
    </row>
    <row r="5" spans="1:16">
      <c r="A5" s="129"/>
      <c r="B5" s="40">
        <v>1.1000000000000001</v>
      </c>
      <c r="C5" s="69" t="s">
        <v>31</v>
      </c>
      <c r="D5" s="70"/>
      <c r="E5" s="73"/>
      <c r="F5" s="74"/>
      <c r="G5" s="74"/>
      <c r="H5" s="74"/>
      <c r="I5" s="74"/>
      <c r="J5" s="74"/>
      <c r="K5" s="74"/>
      <c r="L5" s="74"/>
      <c r="M5" s="74"/>
      <c r="N5" s="74"/>
      <c r="O5" s="62" t="s">
        <v>33</v>
      </c>
      <c r="P5" s="67"/>
    </row>
    <row r="6" spans="1:16">
      <c r="A6" s="129"/>
      <c r="B6" s="40">
        <v>1.2</v>
      </c>
      <c r="C6" s="69" t="s">
        <v>34</v>
      </c>
      <c r="D6" s="70"/>
      <c r="E6" s="71"/>
      <c r="F6" s="72"/>
      <c r="G6" s="72"/>
      <c r="H6" s="72"/>
      <c r="I6" s="72"/>
      <c r="J6" s="72"/>
      <c r="K6" s="72"/>
      <c r="L6" s="72"/>
      <c r="M6" s="72"/>
      <c r="N6" s="72"/>
      <c r="O6" s="62" t="s">
        <v>33</v>
      </c>
      <c r="P6" s="67"/>
    </row>
    <row r="7" spans="1:16">
      <c r="A7" s="129"/>
      <c r="B7" s="40">
        <v>1.3</v>
      </c>
      <c r="C7" s="69" t="s">
        <v>35</v>
      </c>
      <c r="D7" s="70"/>
      <c r="E7" s="73"/>
      <c r="F7" s="74"/>
      <c r="G7" s="74"/>
      <c r="H7" s="74"/>
      <c r="I7" s="74"/>
      <c r="J7" s="74"/>
      <c r="K7" s="74"/>
      <c r="L7" s="74"/>
      <c r="M7" s="74"/>
      <c r="N7" s="74"/>
      <c r="O7" s="62" t="s">
        <v>33</v>
      </c>
      <c r="P7" s="67"/>
    </row>
    <row r="8" spans="1:16">
      <c r="A8" s="129"/>
      <c r="B8" s="40">
        <v>2</v>
      </c>
      <c r="C8" s="69" t="s">
        <v>7</v>
      </c>
      <c r="D8" s="70"/>
      <c r="E8" s="71"/>
      <c r="F8" s="72"/>
      <c r="G8" s="72"/>
      <c r="H8" s="72"/>
      <c r="I8" s="72"/>
      <c r="J8" s="72"/>
      <c r="K8" s="72"/>
      <c r="L8" s="72"/>
      <c r="M8" s="72"/>
      <c r="N8" s="72"/>
      <c r="O8" s="46" t="s">
        <v>36</v>
      </c>
      <c r="P8" s="67">
        <v>6</v>
      </c>
    </row>
    <row r="9" spans="1:16">
      <c r="A9" s="129"/>
      <c r="B9" s="40">
        <v>2.1</v>
      </c>
      <c r="C9" s="69" t="s">
        <v>37</v>
      </c>
      <c r="D9" s="70"/>
      <c r="E9" s="73"/>
      <c r="F9" s="74"/>
      <c r="G9" s="74"/>
      <c r="H9" s="74"/>
      <c r="I9" s="74"/>
      <c r="J9" s="74"/>
      <c r="K9" s="74"/>
      <c r="L9" s="74"/>
      <c r="M9" s="74"/>
      <c r="N9" s="74"/>
      <c r="O9" s="62" t="s">
        <v>33</v>
      </c>
      <c r="P9" s="67"/>
    </row>
    <row r="10" spans="1:16">
      <c r="A10" s="129"/>
      <c r="B10" s="40">
        <v>2.2000000000000002</v>
      </c>
      <c r="C10" s="69" t="s">
        <v>38</v>
      </c>
      <c r="D10" s="70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62" t="s">
        <v>33</v>
      </c>
      <c r="P10" s="67"/>
    </row>
    <row r="11" spans="1:16">
      <c r="A11" s="129"/>
      <c r="B11" s="40">
        <v>2.2999999999999998</v>
      </c>
      <c r="C11" s="69" t="s">
        <v>39</v>
      </c>
      <c r="D11" s="70"/>
      <c r="E11" s="73"/>
      <c r="F11" s="74"/>
      <c r="G11" s="74"/>
      <c r="H11" s="74"/>
      <c r="I11" s="74"/>
      <c r="J11" s="74"/>
      <c r="K11" s="74"/>
      <c r="L11" s="74"/>
      <c r="M11" s="74"/>
      <c r="N11" s="74"/>
      <c r="O11" s="62" t="s">
        <v>33</v>
      </c>
      <c r="P11" s="67"/>
    </row>
    <row r="12" spans="1:16">
      <c r="A12" s="129"/>
      <c r="B12" s="40">
        <v>2.4</v>
      </c>
      <c r="C12" s="69" t="s">
        <v>40</v>
      </c>
      <c r="D12" s="70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62" t="s">
        <v>41</v>
      </c>
      <c r="P12" s="67"/>
    </row>
    <row r="13" spans="1:16">
      <c r="A13" s="129"/>
      <c r="B13" s="40">
        <v>2.5</v>
      </c>
      <c r="C13" s="69" t="s">
        <v>42</v>
      </c>
      <c r="D13" s="70"/>
      <c r="E13" s="73"/>
      <c r="F13" s="74"/>
      <c r="G13" s="74"/>
      <c r="H13" s="74"/>
      <c r="I13" s="74"/>
      <c r="J13" s="74"/>
      <c r="K13" s="74"/>
      <c r="L13" s="74"/>
      <c r="M13" s="74"/>
      <c r="N13" s="74"/>
      <c r="O13" s="62" t="s">
        <v>33</v>
      </c>
      <c r="P13" s="67"/>
    </row>
    <row r="14" spans="1:16">
      <c r="A14" s="129"/>
      <c r="B14" s="40">
        <v>3</v>
      </c>
      <c r="C14" s="69" t="s">
        <v>9</v>
      </c>
      <c r="D14" s="70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46" t="s">
        <v>30</v>
      </c>
      <c r="P14" s="67">
        <v>3</v>
      </c>
    </row>
    <row r="15" spans="1:16">
      <c r="A15" s="129"/>
      <c r="B15" s="40">
        <v>3.1</v>
      </c>
      <c r="C15" s="69" t="s">
        <v>43</v>
      </c>
      <c r="D15" s="70"/>
      <c r="E15" s="73"/>
      <c r="F15" s="74"/>
      <c r="G15" s="74"/>
      <c r="H15" s="74"/>
      <c r="I15" s="74"/>
      <c r="J15" s="74"/>
      <c r="K15" s="74"/>
      <c r="L15" s="74"/>
      <c r="M15" s="74"/>
      <c r="N15" s="74"/>
      <c r="O15" s="62" t="s">
        <v>33</v>
      </c>
      <c r="P15" s="67"/>
    </row>
    <row r="16" spans="1:16">
      <c r="A16" s="129"/>
      <c r="B16" s="40">
        <v>3.2</v>
      </c>
      <c r="C16" s="69" t="s">
        <v>101</v>
      </c>
      <c r="D16" s="70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62" t="s">
        <v>41</v>
      </c>
      <c r="P16" s="67"/>
    </row>
    <row r="17" spans="1:16">
      <c r="A17" s="129"/>
      <c r="B17" s="40">
        <v>4</v>
      </c>
      <c r="C17" s="69" t="s">
        <v>11</v>
      </c>
      <c r="D17" s="70"/>
      <c r="E17" s="73"/>
      <c r="F17" s="74"/>
      <c r="G17" s="74"/>
      <c r="H17" s="74"/>
      <c r="I17" s="74"/>
      <c r="J17" s="74"/>
      <c r="K17" s="74"/>
      <c r="L17" s="74"/>
      <c r="M17" s="74"/>
      <c r="N17" s="74"/>
      <c r="O17" s="46" t="s">
        <v>30</v>
      </c>
      <c r="P17" s="67">
        <v>3</v>
      </c>
    </row>
    <row r="18" spans="1:16">
      <c r="A18" s="129"/>
      <c r="B18" s="40">
        <v>4.0999999999999996</v>
      </c>
      <c r="C18" s="69" t="s">
        <v>43</v>
      </c>
      <c r="D18" s="70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62" t="s">
        <v>33</v>
      </c>
      <c r="P18" s="67"/>
    </row>
    <row r="19" spans="1:16">
      <c r="A19" s="129"/>
      <c r="B19" s="40">
        <v>4.2</v>
      </c>
      <c r="C19" s="69" t="s">
        <v>101</v>
      </c>
      <c r="D19" s="70"/>
      <c r="E19" s="73"/>
      <c r="F19" s="74"/>
      <c r="G19" s="74"/>
      <c r="H19" s="74"/>
      <c r="I19" s="74"/>
      <c r="J19" s="74"/>
      <c r="K19" s="74"/>
      <c r="L19" s="74"/>
      <c r="M19" s="74"/>
      <c r="N19" s="74"/>
      <c r="O19" s="62" t="s">
        <v>41</v>
      </c>
      <c r="P19" s="67"/>
    </row>
    <row r="20" spans="1:16">
      <c r="A20" s="129"/>
      <c r="B20" s="40">
        <v>5</v>
      </c>
      <c r="C20" s="69" t="s">
        <v>12</v>
      </c>
      <c r="D20" s="75"/>
      <c r="E20" s="76"/>
      <c r="F20" s="72"/>
      <c r="G20" s="71"/>
      <c r="H20" s="72"/>
      <c r="I20" s="72"/>
      <c r="J20" s="72"/>
      <c r="K20" s="72"/>
      <c r="L20" s="72"/>
      <c r="M20" s="72"/>
      <c r="N20" s="72"/>
      <c r="O20" s="46" t="s">
        <v>46</v>
      </c>
      <c r="P20" s="67">
        <v>10</v>
      </c>
    </row>
    <row r="21" spans="1:16" ht="15.75" customHeight="1">
      <c r="A21" s="129"/>
      <c r="B21" s="40">
        <v>5.0999999999999996</v>
      </c>
      <c r="C21" s="69" t="s">
        <v>47</v>
      </c>
      <c r="D21" s="77"/>
      <c r="E21" s="76"/>
      <c r="F21" s="74"/>
      <c r="G21" s="73"/>
      <c r="H21" s="74"/>
      <c r="I21" s="74"/>
      <c r="J21" s="74"/>
      <c r="K21" s="74"/>
      <c r="L21" s="74"/>
      <c r="M21" s="74"/>
      <c r="N21" s="74"/>
      <c r="O21" s="62" t="s">
        <v>48</v>
      </c>
      <c r="P21" s="67"/>
    </row>
    <row r="22" spans="1:16" ht="15.75" customHeight="1">
      <c r="A22" s="129"/>
      <c r="B22" s="40">
        <v>5.2</v>
      </c>
      <c r="C22" s="69" t="s">
        <v>49</v>
      </c>
      <c r="D22" s="75"/>
      <c r="E22" s="76"/>
      <c r="F22" s="72"/>
      <c r="G22" s="71"/>
      <c r="H22" s="72"/>
      <c r="I22" s="72"/>
      <c r="J22" s="72"/>
      <c r="K22" s="72"/>
      <c r="L22" s="72"/>
      <c r="M22" s="72"/>
      <c r="N22" s="72"/>
      <c r="O22" s="62" t="s">
        <v>48</v>
      </c>
      <c r="P22" s="67"/>
    </row>
    <row r="23" spans="1:16" ht="15.75" customHeight="1">
      <c r="A23" s="129"/>
      <c r="B23" s="40">
        <v>5.3</v>
      </c>
      <c r="C23" s="69" t="s">
        <v>50</v>
      </c>
      <c r="D23" s="77"/>
      <c r="E23" s="76"/>
      <c r="F23" s="74"/>
      <c r="G23" s="73"/>
      <c r="H23" s="74"/>
      <c r="I23" s="74"/>
      <c r="J23" s="74"/>
      <c r="K23" s="74"/>
      <c r="L23" s="74"/>
      <c r="M23" s="74"/>
      <c r="N23" s="74"/>
      <c r="O23" s="62" t="s">
        <v>48</v>
      </c>
      <c r="P23" s="67"/>
    </row>
    <row r="24" spans="1:16" ht="15.75" customHeight="1">
      <c r="A24" s="129"/>
      <c r="B24" s="40">
        <v>5.4</v>
      </c>
      <c r="C24" s="69" t="s">
        <v>51</v>
      </c>
      <c r="D24" s="75"/>
      <c r="E24" s="76"/>
      <c r="F24" s="72"/>
      <c r="G24" s="71"/>
      <c r="H24" s="72"/>
      <c r="I24" s="72"/>
      <c r="J24" s="72"/>
      <c r="K24" s="72"/>
      <c r="L24" s="72"/>
      <c r="M24" s="72"/>
      <c r="N24" s="72"/>
      <c r="O24" s="62" t="s">
        <v>48</v>
      </c>
      <c r="P24" s="67"/>
    </row>
    <row r="25" spans="1:16" ht="15.75" customHeight="1">
      <c r="A25" s="129"/>
      <c r="B25" s="40">
        <v>6</v>
      </c>
      <c r="C25" s="69" t="s">
        <v>14</v>
      </c>
      <c r="D25" s="77"/>
      <c r="E25" s="78"/>
      <c r="F25" s="76"/>
      <c r="G25" s="73"/>
      <c r="H25" s="74"/>
      <c r="I25" s="74"/>
      <c r="J25" s="74"/>
      <c r="K25" s="74"/>
      <c r="L25" s="74"/>
      <c r="M25" s="74"/>
      <c r="N25" s="74"/>
      <c r="O25" s="46" t="s">
        <v>52</v>
      </c>
      <c r="P25" s="67">
        <v>32</v>
      </c>
    </row>
    <row r="26" spans="1:16" ht="15.75" customHeight="1">
      <c r="A26" s="129"/>
      <c r="B26" s="40">
        <v>6.1</v>
      </c>
      <c r="C26" s="69" t="s">
        <v>53</v>
      </c>
      <c r="D26" s="75"/>
      <c r="E26" s="78"/>
      <c r="F26" s="76"/>
      <c r="G26" s="71"/>
      <c r="H26" s="72"/>
      <c r="I26" s="72"/>
      <c r="J26" s="72"/>
      <c r="K26" s="72"/>
      <c r="L26" s="72"/>
      <c r="M26" s="72"/>
      <c r="N26" s="72"/>
      <c r="O26" s="62" t="s">
        <v>36</v>
      </c>
      <c r="P26" s="67"/>
    </row>
    <row r="27" spans="1:16" ht="15.75" customHeight="1">
      <c r="A27" s="129"/>
      <c r="B27" s="40">
        <v>6.2</v>
      </c>
      <c r="C27" s="69" t="s">
        <v>54</v>
      </c>
      <c r="D27" s="77"/>
      <c r="E27" s="76"/>
      <c r="F27" s="76"/>
      <c r="G27" s="73"/>
      <c r="H27" s="74"/>
      <c r="I27" s="74"/>
      <c r="J27" s="74"/>
      <c r="K27" s="74"/>
      <c r="L27" s="74"/>
      <c r="M27" s="74"/>
      <c r="N27" s="74"/>
      <c r="O27" s="62" t="s">
        <v>36</v>
      </c>
      <c r="P27" s="67"/>
    </row>
    <row r="28" spans="1:16" ht="15.75" customHeight="1">
      <c r="A28" s="129"/>
      <c r="B28" s="40">
        <v>6.3</v>
      </c>
      <c r="C28" s="69" t="s">
        <v>55</v>
      </c>
      <c r="D28" s="75"/>
      <c r="E28" s="76"/>
      <c r="F28" s="76"/>
      <c r="G28" s="71"/>
      <c r="H28" s="72"/>
      <c r="I28" s="72"/>
      <c r="J28" s="72"/>
      <c r="K28" s="72"/>
      <c r="L28" s="72"/>
      <c r="M28" s="72"/>
      <c r="N28" s="72"/>
      <c r="O28" s="62" t="s">
        <v>56</v>
      </c>
      <c r="P28" s="67"/>
    </row>
    <row r="29" spans="1:16" ht="15.75" customHeight="1">
      <c r="A29" s="129"/>
      <c r="B29" s="40">
        <v>6.4</v>
      </c>
      <c r="C29" s="69" t="s">
        <v>57</v>
      </c>
      <c r="D29" s="77"/>
      <c r="E29" s="76"/>
      <c r="F29" s="76"/>
      <c r="G29" s="73"/>
      <c r="H29" s="74"/>
      <c r="I29" s="74"/>
      <c r="J29" s="74"/>
      <c r="K29" s="74"/>
      <c r="L29" s="74"/>
      <c r="M29" s="74"/>
      <c r="N29" s="74"/>
      <c r="O29" s="62" t="s">
        <v>58</v>
      </c>
      <c r="P29" s="67"/>
    </row>
    <row r="30" spans="1:16" ht="15.75" customHeight="1">
      <c r="A30" s="129"/>
      <c r="B30" s="40">
        <v>6.5</v>
      </c>
      <c r="C30" s="69" t="s">
        <v>59</v>
      </c>
      <c r="D30" s="75"/>
      <c r="E30" s="76"/>
      <c r="F30" s="76"/>
      <c r="G30" s="71"/>
      <c r="H30" s="72"/>
      <c r="I30" s="72"/>
      <c r="J30" s="72"/>
      <c r="K30" s="72"/>
      <c r="L30" s="72"/>
      <c r="M30" s="72"/>
      <c r="N30" s="72"/>
      <c r="O30" s="46" t="s">
        <v>56</v>
      </c>
      <c r="P30" s="67"/>
    </row>
    <row r="31" spans="1:16" ht="15.75" customHeight="1">
      <c r="A31" s="129"/>
      <c r="B31" s="40">
        <v>7</v>
      </c>
      <c r="C31" s="69" t="s">
        <v>17</v>
      </c>
      <c r="D31" s="77"/>
      <c r="E31" s="74"/>
      <c r="F31" s="74"/>
      <c r="G31" s="79"/>
      <c r="H31" s="79"/>
      <c r="I31" s="79"/>
      <c r="J31" s="79"/>
      <c r="K31" s="79"/>
      <c r="L31" s="79"/>
      <c r="M31" s="73"/>
      <c r="N31" s="74"/>
      <c r="O31" s="46" t="s">
        <v>60</v>
      </c>
      <c r="P31" s="67">
        <v>110</v>
      </c>
    </row>
    <row r="32" spans="1:16" ht="15.75" customHeight="1">
      <c r="A32" s="129"/>
      <c r="B32" s="40">
        <v>7.1</v>
      </c>
      <c r="C32" s="69" t="s">
        <v>61</v>
      </c>
      <c r="D32" s="75"/>
      <c r="E32" s="72"/>
      <c r="F32" s="72"/>
      <c r="G32" s="79"/>
      <c r="H32" s="79"/>
      <c r="I32" s="79"/>
      <c r="J32" s="79"/>
      <c r="K32" s="79"/>
      <c r="L32" s="79"/>
      <c r="M32" s="71"/>
      <c r="N32" s="72"/>
      <c r="O32" s="62" t="s">
        <v>62</v>
      </c>
      <c r="P32" s="67"/>
    </row>
    <row r="33" spans="1:16" ht="15.75" customHeight="1">
      <c r="A33" s="129"/>
      <c r="B33" s="40">
        <v>7.2</v>
      </c>
      <c r="C33" s="69" t="s">
        <v>63</v>
      </c>
      <c r="D33" s="77"/>
      <c r="E33" s="74"/>
      <c r="F33" s="74"/>
      <c r="G33" s="79"/>
      <c r="H33" s="79"/>
      <c r="I33" s="79"/>
      <c r="J33" s="80"/>
      <c r="K33" s="80"/>
      <c r="L33" s="80"/>
      <c r="M33" s="73"/>
      <c r="N33" s="74"/>
      <c r="O33" s="62" t="s">
        <v>64</v>
      </c>
      <c r="P33" s="67"/>
    </row>
    <row r="34" spans="1:16" ht="15.75" customHeight="1">
      <c r="A34" s="129"/>
      <c r="B34" s="40">
        <v>7.3</v>
      </c>
      <c r="C34" s="69" t="s">
        <v>65</v>
      </c>
      <c r="D34" s="75"/>
      <c r="E34" s="72"/>
      <c r="F34" s="72"/>
      <c r="G34" s="72"/>
      <c r="H34" s="79"/>
      <c r="I34" s="79"/>
      <c r="J34" s="72"/>
      <c r="K34" s="72"/>
      <c r="L34" s="72"/>
      <c r="M34" s="71"/>
      <c r="N34" s="72"/>
      <c r="O34" s="62" t="s">
        <v>66</v>
      </c>
      <c r="P34" s="67"/>
    </row>
    <row r="35" spans="1:16" ht="15.75" customHeight="1">
      <c r="A35" s="129"/>
      <c r="B35" s="40">
        <v>7.4</v>
      </c>
      <c r="C35" s="69" t="s">
        <v>67</v>
      </c>
      <c r="D35" s="77"/>
      <c r="E35" s="74"/>
      <c r="F35" s="74"/>
      <c r="G35" s="80"/>
      <c r="H35" s="80"/>
      <c r="I35" s="79"/>
      <c r="J35" s="79"/>
      <c r="K35" s="79"/>
      <c r="L35" s="80"/>
      <c r="M35" s="73"/>
      <c r="N35" s="74"/>
      <c r="O35" s="62" t="s">
        <v>68</v>
      </c>
      <c r="P35" s="67"/>
    </row>
    <row r="36" spans="1:16" ht="15.75" customHeight="1">
      <c r="A36" s="129"/>
      <c r="B36" s="40">
        <v>7.5</v>
      </c>
      <c r="C36" s="69" t="s">
        <v>69</v>
      </c>
      <c r="D36" s="75"/>
      <c r="E36" s="72"/>
      <c r="F36" s="72"/>
      <c r="G36" s="72"/>
      <c r="H36" s="72"/>
      <c r="I36" s="72"/>
      <c r="J36" s="72"/>
      <c r="K36" s="79"/>
      <c r="L36" s="79"/>
      <c r="M36" s="71"/>
      <c r="N36" s="72"/>
      <c r="O36" s="62" t="s">
        <v>70</v>
      </c>
      <c r="P36" s="67"/>
    </row>
    <row r="37" spans="1:16" ht="15.75" customHeight="1">
      <c r="A37" s="129"/>
      <c r="B37" s="40">
        <v>8</v>
      </c>
      <c r="C37" s="69" t="s">
        <v>20</v>
      </c>
      <c r="D37" s="77"/>
      <c r="E37" s="74"/>
      <c r="F37" s="74"/>
      <c r="G37" s="74"/>
      <c r="H37" s="74"/>
      <c r="I37" s="74"/>
      <c r="J37" s="74"/>
      <c r="K37" s="81"/>
      <c r="L37" s="81"/>
      <c r="M37" s="74"/>
      <c r="N37" s="73"/>
      <c r="O37" s="46" t="s">
        <v>68</v>
      </c>
      <c r="P37" s="67">
        <v>40</v>
      </c>
    </row>
    <row r="38" spans="1:16" ht="15.75" customHeight="1">
      <c r="A38" s="129"/>
      <c r="B38" s="40">
        <v>8.1</v>
      </c>
      <c r="C38" s="69" t="s">
        <v>71</v>
      </c>
      <c r="D38" s="75"/>
      <c r="E38" s="72"/>
      <c r="F38" s="72"/>
      <c r="G38" s="72"/>
      <c r="H38" s="72"/>
      <c r="I38" s="72"/>
      <c r="J38" s="72"/>
      <c r="K38" s="81"/>
      <c r="L38" s="72"/>
      <c r="M38" s="72"/>
      <c r="N38" s="71"/>
      <c r="O38" s="62" t="s">
        <v>66</v>
      </c>
      <c r="P38" s="67"/>
    </row>
    <row r="39" spans="1:16" ht="15.75" customHeight="1">
      <c r="A39" s="129"/>
      <c r="B39" s="40">
        <v>8.1999999999999993</v>
      </c>
      <c r="C39" s="69" t="s">
        <v>73</v>
      </c>
      <c r="D39" s="77"/>
      <c r="E39" s="74"/>
      <c r="F39" s="74"/>
      <c r="G39" s="74"/>
      <c r="H39" s="74"/>
      <c r="I39" s="74"/>
      <c r="J39" s="74"/>
      <c r="K39" s="81"/>
      <c r="L39" s="81"/>
      <c r="M39" s="74"/>
      <c r="N39" s="73"/>
      <c r="O39" s="62" t="s">
        <v>46</v>
      </c>
      <c r="P39" s="67"/>
    </row>
    <row r="40" spans="1:16" ht="15.75" customHeight="1">
      <c r="A40" s="129"/>
      <c r="B40" s="40">
        <v>8.3000000000000007</v>
      </c>
      <c r="C40" s="69" t="s">
        <v>72</v>
      </c>
      <c r="D40" s="75"/>
      <c r="E40" s="72"/>
      <c r="F40" s="72"/>
      <c r="G40" s="72"/>
      <c r="H40" s="72"/>
      <c r="I40" s="72"/>
      <c r="J40" s="72"/>
      <c r="K40" s="72"/>
      <c r="L40" s="81"/>
      <c r="M40" s="72"/>
      <c r="N40" s="71"/>
      <c r="O40" s="62" t="s">
        <v>66</v>
      </c>
      <c r="P40" s="67"/>
    </row>
    <row r="41" spans="1:16" ht="15.75" customHeight="1">
      <c r="A41" s="129"/>
      <c r="B41" s="40">
        <v>9</v>
      </c>
      <c r="C41" s="69" t="s">
        <v>21</v>
      </c>
      <c r="D41" s="77"/>
      <c r="E41" s="74"/>
      <c r="F41" s="74"/>
      <c r="G41" s="74"/>
      <c r="H41" s="74"/>
      <c r="I41" s="74"/>
      <c r="J41" s="74"/>
      <c r="K41" s="74"/>
      <c r="L41" s="74"/>
      <c r="M41" s="81"/>
      <c r="N41" s="73"/>
      <c r="O41" s="46" t="s">
        <v>46</v>
      </c>
      <c r="P41" s="67">
        <v>10</v>
      </c>
    </row>
    <row r="42" spans="1:16" ht="15.75" customHeight="1">
      <c r="A42" s="129"/>
      <c r="B42" s="40">
        <v>9.1</v>
      </c>
      <c r="C42" s="69" t="s">
        <v>74</v>
      </c>
      <c r="D42" s="75"/>
      <c r="E42" s="72"/>
      <c r="F42" s="72"/>
      <c r="G42" s="72"/>
      <c r="H42" s="72"/>
      <c r="I42" s="72"/>
      <c r="J42" s="72"/>
      <c r="K42" s="72"/>
      <c r="L42" s="72"/>
      <c r="M42" s="81"/>
      <c r="N42" s="71"/>
      <c r="O42" s="62" t="s">
        <v>30</v>
      </c>
      <c r="P42" s="67"/>
    </row>
    <row r="43" spans="1:16" ht="15.75" customHeight="1">
      <c r="A43" s="129"/>
      <c r="B43" s="40">
        <v>9.1999999999999993</v>
      </c>
      <c r="C43" s="69" t="s">
        <v>75</v>
      </c>
      <c r="D43" s="77"/>
      <c r="E43" s="74"/>
      <c r="F43" s="74"/>
      <c r="G43" s="74"/>
      <c r="H43" s="74"/>
      <c r="I43" s="74"/>
      <c r="J43" s="74"/>
      <c r="K43" s="74"/>
      <c r="L43" s="74"/>
      <c r="M43" s="81"/>
      <c r="N43" s="73"/>
      <c r="O43" s="62" t="s">
        <v>58</v>
      </c>
      <c r="P43" s="67"/>
    </row>
    <row r="44" spans="1:16" ht="15.75" customHeight="1">
      <c r="A44" s="129"/>
      <c r="B44" s="40">
        <v>9.3000000000000007</v>
      </c>
      <c r="C44" s="69" t="s">
        <v>76</v>
      </c>
      <c r="D44" s="75"/>
      <c r="E44" s="72"/>
      <c r="F44" s="72"/>
      <c r="G44" s="72"/>
      <c r="H44" s="72"/>
      <c r="I44" s="72"/>
      <c r="J44" s="72"/>
      <c r="K44" s="72"/>
      <c r="L44" s="72"/>
      <c r="M44" s="81"/>
      <c r="N44" s="71"/>
      <c r="O44" s="62" t="s">
        <v>30</v>
      </c>
      <c r="P44" s="67"/>
    </row>
    <row r="45" spans="1:16" ht="15.75" customHeight="1">
      <c r="A45" s="129"/>
      <c r="B45" s="40">
        <v>10</v>
      </c>
      <c r="C45" s="69" t="s">
        <v>22</v>
      </c>
      <c r="D45" s="82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46" t="s">
        <v>87</v>
      </c>
      <c r="P45" s="67">
        <v>240</v>
      </c>
    </row>
    <row r="46" spans="1:16" ht="15.75" customHeight="1">
      <c r="A46" s="129"/>
      <c r="B46" s="40">
        <v>11</v>
      </c>
      <c r="C46" s="69" t="s">
        <v>26</v>
      </c>
      <c r="D46" s="75"/>
      <c r="E46" s="72"/>
      <c r="F46" s="72"/>
      <c r="G46" s="72"/>
      <c r="H46" s="72"/>
      <c r="I46" s="72"/>
      <c r="J46" s="72"/>
      <c r="K46" s="72"/>
      <c r="L46" s="72"/>
      <c r="M46" s="83"/>
      <c r="N46" s="72"/>
      <c r="O46" s="46" t="s">
        <v>46</v>
      </c>
      <c r="P46" s="67">
        <v>10</v>
      </c>
    </row>
    <row r="47" spans="1:16" ht="15.75" customHeight="1">
      <c r="A47" s="129"/>
      <c r="B47" s="40">
        <v>11.1</v>
      </c>
      <c r="C47" s="69" t="s">
        <v>78</v>
      </c>
      <c r="D47" s="77"/>
      <c r="E47" s="74"/>
      <c r="F47" s="74"/>
      <c r="G47" s="74"/>
      <c r="H47" s="74"/>
      <c r="I47" s="74"/>
      <c r="J47" s="74"/>
      <c r="K47" s="74"/>
      <c r="L47" s="74"/>
      <c r="M47" s="83"/>
      <c r="N47" s="74"/>
      <c r="O47" s="62" t="s">
        <v>46</v>
      </c>
      <c r="P47" s="67"/>
    </row>
    <row r="48" spans="1:16" ht="15.75" customHeight="1">
      <c r="A48" s="129"/>
      <c r="B48" s="40">
        <v>12</v>
      </c>
      <c r="C48" s="69" t="s">
        <v>27</v>
      </c>
      <c r="D48" s="75"/>
      <c r="E48" s="72"/>
      <c r="F48" s="72"/>
      <c r="G48" s="72"/>
      <c r="H48" s="72"/>
      <c r="I48" s="72"/>
      <c r="J48" s="72"/>
      <c r="K48" s="72"/>
      <c r="L48" s="72"/>
      <c r="M48" s="72"/>
      <c r="N48" s="84"/>
      <c r="O48" s="46" t="s">
        <v>36</v>
      </c>
      <c r="P48" s="67">
        <v>6</v>
      </c>
    </row>
    <row r="49" spans="1:16" ht="15.75" customHeight="1">
      <c r="A49" s="129"/>
      <c r="B49" s="40">
        <v>12.1</v>
      </c>
      <c r="C49" s="69" t="s">
        <v>79</v>
      </c>
      <c r="D49" s="77"/>
      <c r="E49" s="74"/>
      <c r="F49" s="74"/>
      <c r="G49" s="74"/>
      <c r="H49" s="74"/>
      <c r="I49" s="74"/>
      <c r="J49" s="74"/>
      <c r="K49" s="74"/>
      <c r="L49" s="74"/>
      <c r="M49" s="74"/>
      <c r="N49" s="84"/>
      <c r="O49" s="62" t="s">
        <v>41</v>
      </c>
      <c r="P49" s="67"/>
    </row>
    <row r="50" spans="1:16" ht="15.75" customHeight="1">
      <c r="A50" s="129"/>
      <c r="B50" s="40">
        <v>12.2</v>
      </c>
      <c r="C50" s="69" t="s">
        <v>80</v>
      </c>
      <c r="D50" s="75"/>
      <c r="E50" s="72"/>
      <c r="F50" s="72"/>
      <c r="G50" s="72"/>
      <c r="H50" s="72"/>
      <c r="I50" s="72"/>
      <c r="J50" s="72"/>
      <c r="K50" s="72"/>
      <c r="L50" s="72"/>
      <c r="M50" s="72"/>
      <c r="N50" s="84"/>
      <c r="O50" s="62" t="s">
        <v>58</v>
      </c>
      <c r="P50" s="67"/>
    </row>
    <row r="51" spans="1:16" ht="15.75" customHeight="1">
      <c r="A51" s="129"/>
      <c r="B51" s="40">
        <v>13</v>
      </c>
      <c r="C51" s="69" t="s">
        <v>28</v>
      </c>
      <c r="D51" s="77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46" t="s">
        <v>87</v>
      </c>
      <c r="P51" s="67"/>
    </row>
    <row r="52" spans="1:16" ht="15.75" customHeight="1">
      <c r="A52" s="129"/>
      <c r="B52" s="40">
        <v>13.1</v>
      </c>
      <c r="C52" s="69" t="s">
        <v>82</v>
      </c>
      <c r="D52" s="75"/>
      <c r="E52" s="72"/>
      <c r="F52" s="72"/>
      <c r="G52" s="72"/>
      <c r="H52" s="72"/>
      <c r="I52" s="72"/>
      <c r="J52" s="72"/>
      <c r="K52" s="72"/>
      <c r="L52" s="72"/>
      <c r="M52" s="72"/>
      <c r="N52" s="74"/>
      <c r="O52" s="62" t="s">
        <v>83</v>
      </c>
      <c r="P52" s="67"/>
    </row>
    <row r="53" spans="1:16" ht="15.75" customHeight="1">
      <c r="A53" s="129"/>
      <c r="B53" s="40">
        <v>13.2</v>
      </c>
      <c r="C53" s="69" t="s">
        <v>84</v>
      </c>
      <c r="D53" s="77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85" t="s">
        <v>83</v>
      </c>
      <c r="P53" s="67"/>
    </row>
    <row r="54" spans="1:16" ht="15.75" customHeight="1">
      <c r="A54" s="127"/>
      <c r="B54" s="40">
        <v>13.3</v>
      </c>
      <c r="C54" s="69" t="s">
        <v>85</v>
      </c>
      <c r="D54" s="75"/>
      <c r="E54" s="72"/>
      <c r="F54" s="72"/>
      <c r="G54" s="72"/>
      <c r="H54" s="72"/>
      <c r="I54" s="72"/>
      <c r="J54" s="72"/>
      <c r="K54" s="72"/>
      <c r="L54" s="72"/>
      <c r="M54" s="72"/>
      <c r="N54" s="74"/>
      <c r="O54" s="86" t="s">
        <v>83</v>
      </c>
      <c r="P54" s="67"/>
    </row>
    <row r="55" spans="1:16" ht="15.75" customHeight="1">
      <c r="O55" s="87">
        <f>SUM(P48,P46,P45,P41,P37,P31,P25,P20,P17,P14,P8,P4)</f>
        <v>473</v>
      </c>
      <c r="P55" s="88" t="s">
        <v>86</v>
      </c>
    </row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A3"/>
    <mergeCell ref="A4:A54"/>
    <mergeCell ref="A1:O1"/>
    <mergeCell ref="B2:C2"/>
    <mergeCell ref="D2:F2"/>
    <mergeCell ref="G2:J2"/>
    <mergeCell ref="K2:N2"/>
    <mergeCell ref="O2:O3"/>
    <mergeCell ref="B3:C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7"/>
  <sheetViews>
    <sheetView workbookViewId="0">
      <selection activeCell="D18" sqref="D18"/>
    </sheetView>
  </sheetViews>
  <sheetFormatPr baseColWidth="10" defaultColWidth="14.42578125" defaultRowHeight="15" customHeight="1"/>
  <cols>
    <col min="1" max="1" width="38.140625" customWidth="1"/>
  </cols>
  <sheetData>
    <row r="1" spans="1:9">
      <c r="A1" s="89" t="s">
        <v>102</v>
      </c>
      <c r="B1" s="90" t="s">
        <v>103</v>
      </c>
      <c r="C1" s="90" t="s">
        <v>104</v>
      </c>
      <c r="D1" s="90" t="s">
        <v>105</v>
      </c>
      <c r="E1" s="91"/>
      <c r="F1" s="91"/>
      <c r="G1" s="89" t="s">
        <v>106</v>
      </c>
      <c r="H1" s="92" t="s">
        <v>107</v>
      </c>
      <c r="I1" s="92" t="s">
        <v>108</v>
      </c>
    </row>
    <row r="2" spans="1:9">
      <c r="A2" s="93" t="s">
        <v>109</v>
      </c>
      <c r="B2" s="94">
        <v>5</v>
      </c>
      <c r="C2" s="94">
        <v>3</v>
      </c>
      <c r="D2" s="94">
        <v>15</v>
      </c>
      <c r="E2" s="91"/>
      <c r="F2" s="95">
        <v>1</v>
      </c>
      <c r="G2" s="96">
        <v>5</v>
      </c>
      <c r="H2" s="91"/>
      <c r="I2" s="91"/>
    </row>
    <row r="3" spans="1:9">
      <c r="A3" s="93" t="s">
        <v>109</v>
      </c>
      <c r="B3" s="94">
        <v>0</v>
      </c>
      <c r="C3" s="94">
        <v>5</v>
      </c>
      <c r="D3" s="94">
        <v>0</v>
      </c>
      <c r="E3" s="91"/>
      <c r="F3" s="97">
        <v>2</v>
      </c>
      <c r="G3" s="96">
        <v>2</v>
      </c>
      <c r="H3" s="91"/>
      <c r="I3" s="91"/>
    </row>
    <row r="4" spans="1:9">
      <c r="A4" s="93" t="s">
        <v>109</v>
      </c>
      <c r="B4" s="94">
        <v>0</v>
      </c>
      <c r="C4" s="94">
        <v>10</v>
      </c>
      <c r="D4" s="94">
        <v>0</v>
      </c>
      <c r="E4" s="91"/>
      <c r="F4" s="97">
        <v>3</v>
      </c>
      <c r="G4" s="96">
        <v>5</v>
      </c>
      <c r="H4" s="91"/>
      <c r="I4" s="91"/>
    </row>
    <row r="5" spans="1:9">
      <c r="A5" s="93" t="s">
        <v>110</v>
      </c>
      <c r="B5" s="94">
        <v>1</v>
      </c>
      <c r="C5" s="94">
        <v>4</v>
      </c>
      <c r="D5" s="94">
        <v>4</v>
      </c>
      <c r="E5" s="91"/>
      <c r="F5" s="97">
        <v>4</v>
      </c>
      <c r="G5" s="96">
        <v>2</v>
      </c>
      <c r="H5" s="91"/>
      <c r="I5" s="91"/>
    </row>
    <row r="6" spans="1:9">
      <c r="A6" s="93" t="s">
        <v>110</v>
      </c>
      <c r="B6" s="94">
        <v>2</v>
      </c>
      <c r="C6" s="94">
        <v>5</v>
      </c>
      <c r="D6" s="94">
        <v>10</v>
      </c>
      <c r="E6" s="91"/>
      <c r="F6" s="97">
        <v>5</v>
      </c>
      <c r="G6" s="96">
        <v>5</v>
      </c>
      <c r="H6" s="91"/>
      <c r="I6" s="91"/>
    </row>
    <row r="7" spans="1:9">
      <c r="A7" s="93" t="s">
        <v>110</v>
      </c>
      <c r="B7" s="94">
        <v>1</v>
      </c>
      <c r="C7" s="94">
        <v>7</v>
      </c>
      <c r="D7" s="94">
        <v>7</v>
      </c>
      <c r="E7" s="91"/>
      <c r="F7" s="97">
        <v>6</v>
      </c>
      <c r="G7" s="96">
        <v>2</v>
      </c>
      <c r="H7" s="91"/>
      <c r="I7" s="91"/>
    </row>
    <row r="8" spans="1:9">
      <c r="A8" s="93" t="s">
        <v>111</v>
      </c>
      <c r="B8" s="94">
        <v>1</v>
      </c>
      <c r="C8" s="94">
        <v>3</v>
      </c>
      <c r="D8" s="94">
        <v>3</v>
      </c>
      <c r="E8" s="91"/>
      <c r="F8" s="97">
        <v>7</v>
      </c>
      <c r="G8" s="96">
        <v>4</v>
      </c>
      <c r="H8" s="91"/>
      <c r="I8" s="91"/>
    </row>
    <row r="9" spans="1:9">
      <c r="A9" s="93" t="s">
        <v>111</v>
      </c>
      <c r="B9" s="94">
        <v>1</v>
      </c>
      <c r="C9" s="94">
        <v>4</v>
      </c>
      <c r="D9" s="94">
        <v>4</v>
      </c>
      <c r="E9" s="91"/>
      <c r="F9" s="97">
        <v>8</v>
      </c>
      <c r="G9" s="96">
        <v>4</v>
      </c>
      <c r="H9" s="91"/>
      <c r="I9" s="91"/>
    </row>
    <row r="10" spans="1:9">
      <c r="A10" s="93" t="s">
        <v>111</v>
      </c>
      <c r="B10" s="94">
        <v>2</v>
      </c>
      <c r="C10" s="94">
        <v>6</v>
      </c>
      <c r="D10" s="94">
        <v>12</v>
      </c>
      <c r="E10" s="91"/>
      <c r="F10" s="97">
        <v>9</v>
      </c>
      <c r="G10" s="96">
        <v>1</v>
      </c>
      <c r="H10" s="91"/>
      <c r="I10" s="91"/>
    </row>
    <row r="11" spans="1:9">
      <c r="A11" s="93" t="s">
        <v>112</v>
      </c>
      <c r="B11" s="94">
        <v>0</v>
      </c>
      <c r="C11" s="94">
        <v>7</v>
      </c>
      <c r="D11" s="94">
        <v>0</v>
      </c>
      <c r="E11" s="91"/>
      <c r="F11" s="97">
        <v>10</v>
      </c>
      <c r="G11" s="96">
        <v>3</v>
      </c>
      <c r="H11" s="91"/>
      <c r="I11" s="91"/>
    </row>
    <row r="12" spans="1:9">
      <c r="A12" s="93" t="s">
        <v>112</v>
      </c>
      <c r="B12" s="94">
        <v>2</v>
      </c>
      <c r="C12" s="94">
        <v>10</v>
      </c>
      <c r="D12" s="94">
        <v>20</v>
      </c>
      <c r="E12" s="91"/>
      <c r="F12" s="97">
        <v>11</v>
      </c>
      <c r="G12" s="96">
        <v>3</v>
      </c>
      <c r="H12" s="91"/>
      <c r="I12" s="91"/>
    </row>
    <row r="13" spans="1:9">
      <c r="A13" s="93" t="s">
        <v>112</v>
      </c>
      <c r="B13" s="94">
        <v>1</v>
      </c>
      <c r="C13" s="94">
        <v>15</v>
      </c>
      <c r="D13" s="94">
        <v>15</v>
      </c>
      <c r="E13" s="91"/>
      <c r="F13" s="97">
        <v>12</v>
      </c>
      <c r="G13" s="96">
        <v>1</v>
      </c>
      <c r="H13" s="91"/>
      <c r="I13" s="91"/>
    </row>
    <row r="14" spans="1:9">
      <c r="A14" s="93" t="s">
        <v>113</v>
      </c>
      <c r="B14" s="94">
        <v>0</v>
      </c>
      <c r="C14" s="94">
        <v>5</v>
      </c>
      <c r="D14" s="94">
        <v>0</v>
      </c>
      <c r="E14" s="91"/>
      <c r="F14" s="97">
        <v>13</v>
      </c>
      <c r="G14" s="96">
        <v>5</v>
      </c>
      <c r="H14" s="91"/>
      <c r="I14" s="91"/>
    </row>
    <row r="15" spans="1:9">
      <c r="A15" s="93" t="s">
        <v>113</v>
      </c>
      <c r="B15" s="94">
        <v>1</v>
      </c>
      <c r="C15" s="94">
        <v>7</v>
      </c>
      <c r="D15" s="94">
        <v>7</v>
      </c>
      <c r="E15" s="91"/>
      <c r="F15" s="98">
        <v>14</v>
      </c>
      <c r="G15" s="99">
        <v>4</v>
      </c>
      <c r="H15" s="91"/>
      <c r="I15" s="91"/>
    </row>
    <row r="16" spans="1:9">
      <c r="A16" s="93" t="s">
        <v>113</v>
      </c>
      <c r="B16" s="94">
        <v>0</v>
      </c>
      <c r="C16" s="94">
        <v>10</v>
      </c>
      <c r="D16" s="94">
        <v>0</v>
      </c>
      <c r="E16" s="91"/>
      <c r="F16" s="100" t="s">
        <v>105</v>
      </c>
      <c r="G16" s="101">
        <v>46</v>
      </c>
      <c r="H16" s="102">
        <v>1.1100000000000001</v>
      </c>
      <c r="I16" s="102">
        <v>107.67</v>
      </c>
    </row>
    <row r="17" spans="1:9">
      <c r="A17" s="139" t="s">
        <v>114</v>
      </c>
      <c r="B17" s="131"/>
      <c r="C17" s="132"/>
      <c r="D17" s="101">
        <v>97</v>
      </c>
      <c r="E17" s="91"/>
      <c r="F17" s="91"/>
      <c r="G17" s="91"/>
      <c r="H17" s="91"/>
      <c r="I17" s="91"/>
    </row>
  </sheetData>
  <mergeCells count="1">
    <mergeCell ref="A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BB90-BC04-47D3-BE5C-E7572BF784CD}">
  <dimension ref="A1:Y40"/>
  <sheetViews>
    <sheetView tabSelected="1" zoomScale="70" zoomScaleNormal="70" workbookViewId="0">
      <selection activeCell="H45" sqref="H45"/>
    </sheetView>
  </sheetViews>
  <sheetFormatPr baseColWidth="10" defaultRowHeight="15"/>
  <cols>
    <col min="1" max="1" width="15.28515625" style="103" customWidth="1"/>
    <col min="2" max="2" width="33" style="103" customWidth="1"/>
    <col min="3" max="11" width="12.85546875" style="103" customWidth="1"/>
    <col min="12" max="12" width="16" style="103" customWidth="1"/>
    <col min="13" max="13" width="7.7109375" style="103" customWidth="1"/>
    <col min="14" max="14" width="13" style="103" customWidth="1"/>
    <col min="15" max="17" width="11.42578125" style="103"/>
    <col min="18" max="18" width="13.7109375" style="103" customWidth="1"/>
    <col min="19" max="21" width="11.42578125" style="103"/>
    <col min="22" max="22" width="14.140625" style="103" customWidth="1"/>
    <col min="23" max="16384" width="11.42578125" style="103"/>
  </cols>
  <sheetData>
    <row r="1" spans="1:25" s="118" customFormat="1" ht="16.5" customHeight="1">
      <c r="A1" s="149" t="s">
        <v>115</v>
      </c>
      <c r="B1" s="149"/>
      <c r="C1" s="141" t="s">
        <v>125</v>
      </c>
      <c r="D1" s="142"/>
      <c r="E1" s="142"/>
      <c r="F1" s="142"/>
      <c r="G1" s="142"/>
      <c r="H1" s="142"/>
      <c r="I1" s="142"/>
      <c r="J1" s="142"/>
      <c r="K1" s="143"/>
      <c r="L1" s="140" t="s">
        <v>105</v>
      </c>
    </row>
    <row r="2" spans="1:25" s="104" customFormat="1" ht="24" customHeight="1">
      <c r="A2" s="149"/>
      <c r="B2" s="149"/>
      <c r="C2" s="106" t="s">
        <v>129</v>
      </c>
      <c r="D2" s="107" t="s">
        <v>122</v>
      </c>
      <c r="E2" s="107" t="s">
        <v>105</v>
      </c>
      <c r="F2" s="108" t="s">
        <v>129</v>
      </c>
      <c r="G2" s="109" t="s">
        <v>123</v>
      </c>
      <c r="H2" s="109" t="s">
        <v>105</v>
      </c>
      <c r="I2" s="110" t="s">
        <v>129</v>
      </c>
      <c r="J2" s="111" t="s">
        <v>124</v>
      </c>
      <c r="K2" s="111" t="s">
        <v>105</v>
      </c>
      <c r="L2" s="140"/>
      <c r="N2" s="154" t="s">
        <v>149</v>
      </c>
      <c r="O2" s="155"/>
      <c r="P2" s="155"/>
      <c r="Q2" s="156"/>
      <c r="R2" s="154" t="s">
        <v>150</v>
      </c>
      <c r="S2" s="155"/>
      <c r="T2" s="155"/>
      <c r="U2" s="156"/>
      <c r="V2" s="154" t="s">
        <v>151</v>
      </c>
      <c r="W2" s="155"/>
      <c r="X2" s="155"/>
      <c r="Y2" s="156"/>
    </row>
    <row r="3" spans="1:25" ht="42" customHeight="1">
      <c r="A3" s="148" t="s">
        <v>121</v>
      </c>
      <c r="B3" s="119" t="s">
        <v>116</v>
      </c>
      <c r="C3" s="165">
        <v>0</v>
      </c>
      <c r="D3" s="117">
        <v>3</v>
      </c>
      <c r="E3" s="112">
        <f>C3*D3</f>
        <v>0</v>
      </c>
      <c r="F3" s="165">
        <v>10</v>
      </c>
      <c r="G3" s="116">
        <v>4</v>
      </c>
      <c r="H3" s="113">
        <f>G3*F3</f>
        <v>40</v>
      </c>
      <c r="I3" s="165">
        <v>3</v>
      </c>
      <c r="J3" s="115">
        <v>6</v>
      </c>
      <c r="K3" s="114">
        <f>J3*I3</f>
        <v>18</v>
      </c>
      <c r="L3" s="122">
        <f>K3+H3+E3</f>
        <v>58</v>
      </c>
      <c r="N3" s="157" t="s">
        <v>152</v>
      </c>
      <c r="O3" s="159" t="s">
        <v>148</v>
      </c>
      <c r="P3" s="160"/>
      <c r="Q3" s="161"/>
      <c r="R3" s="157" t="s">
        <v>153</v>
      </c>
      <c r="S3" s="159" t="s">
        <v>148</v>
      </c>
      <c r="T3" s="160"/>
      <c r="U3" s="161"/>
      <c r="V3" s="157" t="s">
        <v>153</v>
      </c>
      <c r="W3" s="159" t="s">
        <v>148</v>
      </c>
      <c r="X3" s="160"/>
      <c r="Y3" s="161"/>
    </row>
    <row r="4" spans="1:25" ht="42" customHeight="1">
      <c r="A4" s="147"/>
      <c r="B4" s="119" t="s">
        <v>117</v>
      </c>
      <c r="C4" s="165">
        <v>6</v>
      </c>
      <c r="D4" s="117">
        <v>4</v>
      </c>
      <c r="E4" s="112">
        <f t="shared" ref="E4:E6" si="0">C4*D4</f>
        <v>24</v>
      </c>
      <c r="F4" s="165">
        <v>0</v>
      </c>
      <c r="G4" s="116">
        <v>5</v>
      </c>
      <c r="H4" s="113">
        <f t="shared" ref="H4:H7" si="1">G4*F4</f>
        <v>0</v>
      </c>
      <c r="I4" s="165">
        <v>2</v>
      </c>
      <c r="J4" s="115">
        <v>7</v>
      </c>
      <c r="K4" s="114">
        <f t="shared" ref="K4:K7" si="2">J4*I4</f>
        <v>14</v>
      </c>
      <c r="L4" s="122">
        <f t="shared" ref="L4:L6" si="3">K4+H4+E4</f>
        <v>38</v>
      </c>
      <c r="N4" s="158"/>
      <c r="O4" s="105"/>
      <c r="P4" s="105"/>
      <c r="Q4" s="105"/>
      <c r="R4" s="158"/>
      <c r="S4" s="105"/>
      <c r="T4" s="105"/>
      <c r="U4" s="105"/>
      <c r="V4" s="158"/>
      <c r="W4" s="105"/>
      <c r="X4" s="105"/>
      <c r="Y4" s="105"/>
    </row>
    <row r="5" spans="1:25" ht="42" customHeight="1">
      <c r="A5" s="147"/>
      <c r="B5" s="119" t="s">
        <v>111</v>
      </c>
      <c r="C5" s="165">
        <v>0</v>
      </c>
      <c r="D5" s="117">
        <v>3</v>
      </c>
      <c r="E5" s="112">
        <f t="shared" si="0"/>
        <v>0</v>
      </c>
      <c r="F5" s="165">
        <v>12</v>
      </c>
      <c r="G5" s="116">
        <v>4</v>
      </c>
      <c r="H5" s="113">
        <f t="shared" si="1"/>
        <v>48</v>
      </c>
      <c r="I5" s="165">
        <v>4</v>
      </c>
      <c r="J5" s="115">
        <v>6</v>
      </c>
      <c r="K5" s="114">
        <f t="shared" si="2"/>
        <v>24</v>
      </c>
      <c r="L5" s="122">
        <f t="shared" si="3"/>
        <v>72</v>
      </c>
      <c r="N5" s="105"/>
      <c r="O5" s="105" t="s">
        <v>122</v>
      </c>
      <c r="P5" s="105" t="s">
        <v>122</v>
      </c>
      <c r="Q5" s="105" t="s">
        <v>123</v>
      </c>
      <c r="R5" s="105"/>
      <c r="S5" s="105" t="s">
        <v>122</v>
      </c>
      <c r="T5" s="105" t="s">
        <v>122</v>
      </c>
      <c r="U5" s="105" t="s">
        <v>123</v>
      </c>
      <c r="V5" s="105"/>
      <c r="W5" s="105" t="s">
        <v>122</v>
      </c>
      <c r="X5" s="105" t="s">
        <v>122</v>
      </c>
      <c r="Y5" s="105" t="s">
        <v>123</v>
      </c>
    </row>
    <row r="6" spans="1:25" ht="55.5" customHeight="1">
      <c r="A6" s="147" t="s">
        <v>120</v>
      </c>
      <c r="B6" s="119" t="s">
        <v>118</v>
      </c>
      <c r="C6" s="165">
        <v>5</v>
      </c>
      <c r="D6" s="117">
        <v>7</v>
      </c>
      <c r="E6" s="112">
        <f t="shared" si="0"/>
        <v>35</v>
      </c>
      <c r="F6" s="165">
        <v>0</v>
      </c>
      <c r="G6" s="116">
        <v>10</v>
      </c>
      <c r="H6" s="113">
        <f t="shared" si="1"/>
        <v>0</v>
      </c>
      <c r="I6" s="165">
        <v>0</v>
      </c>
      <c r="J6" s="115">
        <v>15</v>
      </c>
      <c r="K6" s="114">
        <f t="shared" si="2"/>
        <v>0</v>
      </c>
      <c r="L6" s="122">
        <f t="shared" si="3"/>
        <v>35</v>
      </c>
      <c r="N6" s="105"/>
      <c r="O6" s="105" t="s">
        <v>122</v>
      </c>
      <c r="P6" s="105" t="s">
        <v>123</v>
      </c>
      <c r="Q6" s="105" t="s">
        <v>124</v>
      </c>
      <c r="R6" s="105"/>
      <c r="S6" s="105" t="s">
        <v>122</v>
      </c>
      <c r="T6" s="105" t="s">
        <v>123</v>
      </c>
      <c r="U6" s="105" t="s">
        <v>124</v>
      </c>
      <c r="V6" s="123"/>
      <c r="W6" s="105" t="s">
        <v>122</v>
      </c>
      <c r="X6" s="105" t="s">
        <v>123</v>
      </c>
      <c r="Y6" s="105" t="s">
        <v>124</v>
      </c>
    </row>
    <row r="7" spans="1:25" ht="55.5" customHeight="1">
      <c r="A7" s="147"/>
      <c r="B7" s="119" t="s">
        <v>119</v>
      </c>
      <c r="C7" s="165">
        <v>1</v>
      </c>
      <c r="D7" s="117">
        <v>5</v>
      </c>
      <c r="E7" s="112">
        <f>C7*D7</f>
        <v>5</v>
      </c>
      <c r="F7" s="165">
        <v>0</v>
      </c>
      <c r="G7" s="116">
        <v>7</v>
      </c>
      <c r="H7" s="113">
        <f t="shared" si="1"/>
        <v>0</v>
      </c>
      <c r="I7" s="165">
        <v>0</v>
      </c>
      <c r="J7" s="115">
        <v>10</v>
      </c>
      <c r="K7" s="114">
        <f t="shared" si="2"/>
        <v>0</v>
      </c>
      <c r="L7" s="122">
        <f>K7+H7+E7</f>
        <v>5</v>
      </c>
      <c r="N7" s="105"/>
      <c r="O7" s="105" t="s">
        <v>123</v>
      </c>
      <c r="P7" s="105" t="s">
        <v>124</v>
      </c>
      <c r="Q7" s="105" t="s">
        <v>124</v>
      </c>
      <c r="R7" s="105"/>
      <c r="S7" s="105" t="s">
        <v>123</v>
      </c>
      <c r="T7" s="105" t="s">
        <v>124</v>
      </c>
      <c r="U7" s="105" t="s">
        <v>124</v>
      </c>
      <c r="V7" s="105"/>
      <c r="W7" s="105" t="s">
        <v>123</v>
      </c>
      <c r="X7" s="105" t="s">
        <v>124</v>
      </c>
      <c r="Y7" s="105" t="s">
        <v>124</v>
      </c>
    </row>
    <row r="8" spans="1:25" ht="28.5" customHeight="1">
      <c r="A8" s="144" t="s">
        <v>126</v>
      </c>
      <c r="B8" s="145"/>
      <c r="C8" s="145"/>
      <c r="D8" s="145"/>
      <c r="E8" s="145"/>
      <c r="F8" s="145"/>
      <c r="G8" s="145"/>
      <c r="H8" s="145"/>
      <c r="I8" s="145"/>
      <c r="J8" s="145"/>
      <c r="K8" s="146"/>
      <c r="L8" s="122">
        <f>SUM(L3:L7)</f>
        <v>208</v>
      </c>
    </row>
    <row r="9" spans="1:25" ht="9.75" customHeight="1"/>
    <row r="10" spans="1:25" ht="27.75" customHeight="1">
      <c r="A10" s="149" t="s">
        <v>130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25" t="s">
        <v>145</v>
      </c>
    </row>
    <row r="11" spans="1:25" ht="20.25" customHeight="1">
      <c r="A11" s="120">
        <v>1</v>
      </c>
      <c r="B11" s="150" t="s">
        <v>131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05">
        <v>5</v>
      </c>
    </row>
    <row r="12" spans="1:25" ht="20.25" customHeight="1">
      <c r="A12" s="121">
        <v>2</v>
      </c>
      <c r="B12" s="150" t="s">
        <v>132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05">
        <v>4</v>
      </c>
      <c r="N12" s="163">
        <v>0</v>
      </c>
      <c r="O12" s="162" t="s">
        <v>154</v>
      </c>
      <c r="P12" s="162"/>
      <c r="Q12" s="162"/>
      <c r="R12" s="162"/>
      <c r="S12" s="162"/>
      <c r="T12" s="162"/>
      <c r="U12" s="162"/>
      <c r="V12" s="162"/>
      <c r="W12" s="162"/>
      <c r="X12" s="162"/>
      <c r="Y12" s="162"/>
    </row>
    <row r="13" spans="1:25" ht="20.25" customHeight="1">
      <c r="A13" s="121">
        <v>3</v>
      </c>
      <c r="B13" s="150" t="s">
        <v>133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05">
        <v>4</v>
      </c>
      <c r="N13" s="163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</row>
    <row r="14" spans="1:25" ht="20.25" customHeight="1">
      <c r="A14" s="121">
        <v>4</v>
      </c>
      <c r="B14" s="150" t="s">
        <v>134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05">
        <v>2</v>
      </c>
      <c r="N14" s="163">
        <v>1</v>
      </c>
      <c r="O14" s="162" t="s">
        <v>155</v>
      </c>
      <c r="P14" s="162"/>
      <c r="Q14" s="162"/>
      <c r="R14" s="162"/>
      <c r="S14" s="162"/>
      <c r="T14" s="162"/>
      <c r="U14" s="162"/>
      <c r="V14" s="162"/>
      <c r="W14" s="162"/>
      <c r="X14" s="162"/>
      <c r="Y14" s="162"/>
    </row>
    <row r="15" spans="1:25" ht="20.25" customHeight="1">
      <c r="A15" s="121">
        <v>5</v>
      </c>
      <c r="B15" s="150" t="s">
        <v>135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05">
        <v>5</v>
      </c>
      <c r="N15" s="163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</row>
    <row r="16" spans="1:25" ht="20.25" customHeight="1">
      <c r="A16" s="121">
        <v>6</v>
      </c>
      <c r="B16" s="150" t="s">
        <v>136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05">
        <v>5</v>
      </c>
      <c r="N16" s="163">
        <v>2</v>
      </c>
      <c r="O16" s="162" t="s">
        <v>156</v>
      </c>
      <c r="P16" s="162"/>
      <c r="Q16" s="162"/>
      <c r="R16" s="162"/>
      <c r="S16" s="162"/>
      <c r="T16" s="162"/>
      <c r="U16" s="162"/>
      <c r="V16" s="162"/>
      <c r="W16" s="162"/>
      <c r="X16" s="162"/>
      <c r="Y16" s="162"/>
    </row>
    <row r="17" spans="1:25" ht="20.25" customHeight="1">
      <c r="A17" s="121">
        <v>7</v>
      </c>
      <c r="B17" s="150" t="s">
        <v>137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05">
        <v>3</v>
      </c>
      <c r="N17" s="163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</row>
    <row r="18" spans="1:25" ht="20.25" customHeight="1">
      <c r="A18" s="121">
        <v>8</v>
      </c>
      <c r="B18" s="150" t="s">
        <v>138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05">
        <v>2</v>
      </c>
      <c r="N18" s="163">
        <v>3</v>
      </c>
      <c r="O18" s="162" t="s">
        <v>157</v>
      </c>
      <c r="P18" s="162"/>
      <c r="Q18" s="162"/>
      <c r="R18" s="162"/>
      <c r="S18" s="162"/>
      <c r="T18" s="162"/>
      <c r="U18" s="162"/>
      <c r="V18" s="162"/>
      <c r="W18" s="162"/>
      <c r="X18" s="162"/>
      <c r="Y18" s="162"/>
    </row>
    <row r="19" spans="1:25" ht="20.25" customHeight="1">
      <c r="A19" s="121">
        <v>9</v>
      </c>
      <c r="B19" s="150" t="s">
        <v>139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05">
        <v>1</v>
      </c>
      <c r="N19" s="163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</row>
    <row r="20" spans="1:25" ht="20.25" customHeight="1">
      <c r="A20" s="121">
        <v>10</v>
      </c>
      <c r="B20" s="150" t="s">
        <v>140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05">
        <v>3</v>
      </c>
      <c r="N20" s="163">
        <v>4</v>
      </c>
      <c r="O20" s="162" t="s">
        <v>158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</row>
    <row r="21" spans="1:25" ht="20.25" customHeight="1">
      <c r="A21" s="121">
        <v>11</v>
      </c>
      <c r="B21" s="150" t="s">
        <v>141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05">
        <v>3</v>
      </c>
      <c r="N21" s="163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</row>
    <row r="22" spans="1:25" ht="20.25" customHeight="1">
      <c r="A22" s="121">
        <v>12</v>
      </c>
      <c r="B22" s="150" t="s">
        <v>142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05">
        <v>4</v>
      </c>
      <c r="N22" s="163">
        <v>5</v>
      </c>
      <c r="O22" s="162" t="s">
        <v>159</v>
      </c>
      <c r="P22" s="162"/>
      <c r="Q22" s="162"/>
      <c r="R22" s="162"/>
      <c r="S22" s="162"/>
      <c r="T22" s="162"/>
      <c r="U22" s="162"/>
      <c r="V22" s="162"/>
      <c r="W22" s="162"/>
      <c r="X22" s="162"/>
      <c r="Y22" s="162"/>
    </row>
    <row r="23" spans="1:25" ht="20.25" customHeight="1">
      <c r="A23" s="121">
        <v>13</v>
      </c>
      <c r="B23" s="150" t="s">
        <v>143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05">
        <v>1</v>
      </c>
      <c r="N23" s="163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</row>
    <row r="24" spans="1:25" ht="20.25" customHeight="1">
      <c r="A24" s="121">
        <v>14</v>
      </c>
      <c r="B24" s="150" t="s">
        <v>144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05">
        <v>2</v>
      </c>
    </row>
    <row r="25" spans="1:25" ht="84" customHeight="1">
      <c r="A25" s="151"/>
      <c r="B25" s="151"/>
      <c r="C25" s="152" t="s">
        <v>146</v>
      </c>
      <c r="D25" s="152"/>
      <c r="E25" s="152"/>
      <c r="F25" s="153">
        <f>(0.65 + (L25 * 0.01))</f>
        <v>1.0900000000000001</v>
      </c>
      <c r="G25" s="153"/>
      <c r="H25" s="153"/>
      <c r="I25" s="152" t="s">
        <v>147</v>
      </c>
      <c r="J25" s="152"/>
      <c r="K25" s="152"/>
      <c r="L25" s="124">
        <f>SUM(L11:L24)</f>
        <v>44</v>
      </c>
    </row>
    <row r="26" spans="1:25" ht="9.75" customHeight="1"/>
    <row r="27" spans="1:25" ht="31.5" customHeight="1">
      <c r="A27" s="169" t="s">
        <v>127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1"/>
      <c r="L27" s="122">
        <f>F25</f>
        <v>1.0900000000000001</v>
      </c>
    </row>
    <row r="28" spans="1:25" ht="31.5" customHeight="1">
      <c r="A28" s="169" t="s">
        <v>128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1"/>
      <c r="L28" s="122">
        <f>L27*L8</f>
        <v>226.72000000000003</v>
      </c>
    </row>
    <row r="29" spans="1:25" ht="20.25">
      <c r="A29" s="177"/>
    </row>
    <row r="30" spans="1:25" ht="31.5" customHeight="1">
      <c r="A30" s="166" t="s">
        <v>160</v>
      </c>
      <c r="B30" s="167"/>
      <c r="C30" s="167"/>
      <c r="D30" s="167"/>
      <c r="E30" s="167"/>
      <c r="F30" s="167"/>
      <c r="G30" s="167"/>
      <c r="H30" s="167"/>
      <c r="I30" s="167"/>
      <c r="J30" s="168"/>
      <c r="K30" s="184" t="s">
        <v>161</v>
      </c>
      <c r="L30" s="185"/>
    </row>
    <row r="31" spans="1:25" ht="87" customHeight="1">
      <c r="A31" s="178"/>
      <c r="B31" s="179"/>
      <c r="C31" s="179"/>
      <c r="D31" s="183"/>
      <c r="E31" s="173">
        <f>(L28/150)</f>
        <v>1.511466666666667</v>
      </c>
      <c r="F31" s="174"/>
      <c r="G31" s="175"/>
      <c r="H31" s="173">
        <f>(L28^(0.4))</f>
        <v>8.7537861564705111</v>
      </c>
      <c r="I31" s="174"/>
      <c r="J31" s="175"/>
      <c r="K31" s="176">
        <f>E31*H31</f>
        <v>13.231055982633297</v>
      </c>
      <c r="L31" s="172" t="s">
        <v>162</v>
      </c>
    </row>
    <row r="32" spans="1:25" ht="87" customHeight="1">
      <c r="A32" s="180" t="s">
        <v>164</v>
      </c>
      <c r="B32" s="181"/>
      <c r="C32" s="181"/>
      <c r="D32" s="182"/>
      <c r="E32" s="186">
        <v>4</v>
      </c>
      <c r="F32" s="187"/>
      <c r="G32" s="187"/>
      <c r="H32" s="187"/>
      <c r="I32" s="187"/>
      <c r="J32" s="188"/>
      <c r="K32" s="176">
        <f>K31/E32</f>
        <v>3.3077639956583242</v>
      </c>
      <c r="L32" s="172" t="s">
        <v>163</v>
      </c>
    </row>
    <row r="33" spans="1:12" ht="87" hidden="1" customHeight="1">
      <c r="A33" s="180" t="s">
        <v>165</v>
      </c>
      <c r="B33" s="181"/>
      <c r="C33" s="181"/>
      <c r="D33" s="182"/>
      <c r="E33" s="189">
        <f>2417.9034/390</f>
        <v>6.1997523076923082</v>
      </c>
      <c r="F33" s="190"/>
      <c r="G33" s="190"/>
      <c r="H33" s="190"/>
      <c r="I33" s="190"/>
      <c r="J33" s="191"/>
      <c r="K33" s="176"/>
      <c r="L33" s="172"/>
    </row>
    <row r="34" spans="1:12" ht="20.25">
      <c r="A34" s="177"/>
      <c r="B34" s="164"/>
      <c r="C34" s="164"/>
      <c r="D34" s="164"/>
      <c r="E34" s="164"/>
    </row>
    <row r="35" spans="1:12" ht="20.25">
      <c r="A35" s="177"/>
      <c r="B35" s="164"/>
      <c r="C35" s="164"/>
      <c r="D35" s="164"/>
      <c r="E35" s="164"/>
    </row>
    <row r="36" spans="1:12" ht="20.25">
      <c r="A36" s="177"/>
      <c r="B36" s="164"/>
      <c r="C36" s="164"/>
      <c r="D36" s="164"/>
      <c r="E36" s="164"/>
    </row>
    <row r="37" spans="1:12" ht="20.25">
      <c r="A37" s="177"/>
    </row>
    <row r="38" spans="1:12" ht="24">
      <c r="A38" s="177"/>
      <c r="B38" s="192"/>
    </row>
    <row r="39" spans="1:12" ht="20.25">
      <c r="A39" s="177"/>
    </row>
    <row r="40" spans="1:12" ht="20.25">
      <c r="A40" s="177"/>
    </row>
  </sheetData>
  <mergeCells count="57">
    <mergeCell ref="A32:D32"/>
    <mergeCell ref="A30:J30"/>
    <mergeCell ref="K30:L30"/>
    <mergeCell ref="H31:J31"/>
    <mergeCell ref="E31:G31"/>
    <mergeCell ref="A33:D33"/>
    <mergeCell ref="E32:J32"/>
    <mergeCell ref="E33:J33"/>
    <mergeCell ref="A31:D31"/>
    <mergeCell ref="O22:Y23"/>
    <mergeCell ref="N12:N13"/>
    <mergeCell ref="N14:N15"/>
    <mergeCell ref="N16:N17"/>
    <mergeCell ref="N18:N19"/>
    <mergeCell ref="N20:N21"/>
    <mergeCell ref="N22:N23"/>
    <mergeCell ref="O12:Y13"/>
    <mergeCell ref="O14:Y15"/>
    <mergeCell ref="O16:Y17"/>
    <mergeCell ref="O18:Y19"/>
    <mergeCell ref="O20:Y21"/>
    <mergeCell ref="N2:Q2"/>
    <mergeCell ref="R2:U2"/>
    <mergeCell ref="V2:Y2"/>
    <mergeCell ref="V3:V4"/>
    <mergeCell ref="R3:R4"/>
    <mergeCell ref="N3:N4"/>
    <mergeCell ref="O3:Q3"/>
    <mergeCell ref="S3:U3"/>
    <mergeCell ref="W3:Y3"/>
    <mergeCell ref="B23:K23"/>
    <mergeCell ref="B24:K24"/>
    <mergeCell ref="A25:B25"/>
    <mergeCell ref="I25:K25"/>
    <mergeCell ref="F25:H25"/>
    <mergeCell ref="C25:E25"/>
    <mergeCell ref="B17:K17"/>
    <mergeCell ref="B18:K18"/>
    <mergeCell ref="B19:K19"/>
    <mergeCell ref="B20:K20"/>
    <mergeCell ref="B22:K22"/>
    <mergeCell ref="L1:L2"/>
    <mergeCell ref="C1:K1"/>
    <mergeCell ref="A8:K8"/>
    <mergeCell ref="A27:K27"/>
    <mergeCell ref="A28:K28"/>
    <mergeCell ref="A6:A7"/>
    <mergeCell ref="A3:A5"/>
    <mergeCell ref="A1:B2"/>
    <mergeCell ref="B21:K21"/>
    <mergeCell ref="A10:K10"/>
    <mergeCell ref="B11:K11"/>
    <mergeCell ref="B12:K12"/>
    <mergeCell ref="B13:K13"/>
    <mergeCell ref="B14:K14"/>
    <mergeCell ref="B15:K15"/>
    <mergeCell ref="B16:K1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1</vt:lpstr>
      <vt:lpstr>Modelo 2</vt:lpstr>
      <vt:lpstr>Modelo 3</vt:lpstr>
      <vt:lpstr>Diagrama GANTT</vt:lpstr>
      <vt:lpstr>Modelo de Puntos Funcionales 1</vt:lpstr>
      <vt:lpstr>Functional Points Analysis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 GV</cp:lastModifiedBy>
  <dcterms:modified xsi:type="dcterms:W3CDTF">2022-09-28T06:52:29Z</dcterms:modified>
</cp:coreProperties>
</file>